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lra\OneDrive\문서\GitHub\joosun\dalrat\달랏마트 코드\정산 관련 코드\4월\4월오과장님제출용\"/>
    </mc:Choice>
  </mc:AlternateContent>
  <xr:revisionPtr revIDLastSave="0" documentId="13_ncr:1_{8EDA5E8F-4AEE-4BC9-BDA0-43EF3448B748}" xr6:coauthVersionLast="47" xr6:coauthVersionMax="47" xr10:uidLastSave="{00000000-0000-0000-0000-000000000000}"/>
  <bookViews>
    <workbookView xWindow="22932" yWindow="-108" windowWidth="23256" windowHeight="12456" activeTab="4" xr2:uid="{00000000-000D-0000-FFFF-FFFF00000000}"/>
  </bookViews>
  <sheets>
    <sheet name="금액" sheetId="1" r:id="rId1"/>
    <sheet name="ID-사업자" sheetId="2" r:id="rId2"/>
    <sheet name="사업자DB" sheetId="4" r:id="rId3"/>
    <sheet name="Sheet1" sheetId="12" r:id="rId4"/>
    <sheet name="Sheet3" sheetId="14" r:id="rId5"/>
  </sheets>
  <externalReferences>
    <externalReference r:id="rId6"/>
  </externalReferences>
  <definedNames>
    <definedName name="_xlnm._FilterDatabase" localSheetId="0" hidden="1">금액!$A$1:$O$1533</definedName>
  </definedNames>
  <calcPr calcId="191029"/>
  <pivotCaches>
    <pivotCache cacheId="11" r:id="rId7"/>
  </pivotCaches>
</workbook>
</file>

<file path=xl/calcChain.xml><?xml version="1.0" encoding="utf-8"?>
<calcChain xmlns="http://schemas.openxmlformats.org/spreadsheetml/2006/main"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" i="14"/>
  <c r="L2" i="14" s="1"/>
  <c r="B3" i="12"/>
  <c r="E3" i="12" s="1"/>
  <c r="O21" i="1"/>
  <c r="O22" i="1"/>
  <c r="K207" i="4"/>
  <c r="J207" i="4"/>
  <c r="I207" i="4"/>
  <c r="H207" i="4"/>
  <c r="G207" i="4"/>
  <c r="D207" i="4"/>
  <c r="K31" i="4"/>
  <c r="J31" i="4"/>
  <c r="G31" i="4"/>
  <c r="O1532" i="1"/>
  <c r="O1533" i="1"/>
  <c r="O1534" i="1"/>
  <c r="D1535" i="1"/>
  <c r="E1535" i="1"/>
  <c r="C1535" i="1"/>
  <c r="O1446" i="1"/>
  <c r="C1446" i="1"/>
  <c r="E1446" i="1" s="1"/>
  <c r="O1469" i="1"/>
  <c r="C1469" i="1"/>
  <c r="E1469" i="1" s="1"/>
  <c r="O1531" i="1"/>
  <c r="F1531" i="1"/>
  <c r="O1516" i="1"/>
  <c r="F1516" i="1"/>
  <c r="O1483" i="1"/>
  <c r="F1483" i="1"/>
  <c r="O1530" i="1"/>
  <c r="F1530" i="1"/>
  <c r="O1502" i="1"/>
  <c r="F1502" i="1"/>
  <c r="O1528" i="1"/>
  <c r="F1528" i="1"/>
  <c r="O1523" i="1"/>
  <c r="F1523" i="1"/>
  <c r="O303" i="1"/>
  <c r="O895" i="1"/>
  <c r="O1411" i="1"/>
  <c r="O513" i="1"/>
  <c r="O695" i="1"/>
  <c r="O429" i="1"/>
  <c r="O548" i="1"/>
  <c r="O947" i="1"/>
  <c r="O1122" i="1"/>
  <c r="O497" i="1"/>
  <c r="O577" i="1"/>
  <c r="O686" i="1"/>
  <c r="O718" i="1"/>
  <c r="O886" i="1"/>
  <c r="O1365" i="1"/>
  <c r="O1384" i="1"/>
  <c r="O1447" i="1"/>
  <c r="O1333" i="1"/>
  <c r="O1290" i="1"/>
  <c r="O1308" i="1"/>
  <c r="O1310" i="1"/>
  <c r="O1335" i="1"/>
  <c r="O1414" i="1"/>
  <c r="O1434" i="1"/>
  <c r="O8" i="1"/>
  <c r="O18" i="1"/>
  <c r="O364" i="1"/>
  <c r="O940" i="1"/>
  <c r="O1034" i="1"/>
  <c r="O1033" i="1"/>
  <c r="O1032" i="1"/>
  <c r="O1112" i="1"/>
  <c r="O220" i="1"/>
  <c r="O744" i="1"/>
  <c r="O765" i="1"/>
  <c r="O1002" i="1"/>
  <c r="O1011" i="1"/>
  <c r="O1327" i="1"/>
  <c r="O302" i="1"/>
  <c r="O894" i="1"/>
  <c r="O1221" i="1"/>
  <c r="O14" i="1"/>
  <c r="O411" i="1"/>
  <c r="O676" i="1"/>
  <c r="O797" i="1"/>
  <c r="O944" i="1"/>
  <c r="O1207" i="1"/>
  <c r="O1009" i="1"/>
  <c r="O1008" i="1"/>
  <c r="O1271" i="1"/>
  <c r="O1283" i="1"/>
  <c r="O1329" i="1"/>
  <c r="O1388" i="1"/>
  <c r="O1459" i="1"/>
  <c r="O1460" i="1"/>
  <c r="O1486" i="1"/>
  <c r="O20" i="1"/>
  <c r="O51" i="1"/>
  <c r="O1245" i="1"/>
  <c r="O762" i="1"/>
  <c r="O1056" i="1"/>
  <c r="O506" i="1"/>
  <c r="O1018" i="1"/>
  <c r="O197" i="1"/>
  <c r="O219" i="1"/>
  <c r="O617" i="1"/>
  <c r="O933" i="1"/>
  <c r="O1064" i="1"/>
  <c r="O1134" i="1"/>
  <c r="O599" i="1"/>
  <c r="O764" i="1"/>
  <c r="O278" i="1"/>
  <c r="O312" i="1"/>
  <c r="O368" i="1"/>
  <c r="O488" i="1"/>
  <c r="O559" i="1"/>
  <c r="O913" i="1"/>
  <c r="O977" i="1"/>
  <c r="O1062" i="1"/>
  <c r="O1153" i="1"/>
  <c r="O1187" i="1"/>
  <c r="O1262" i="1"/>
  <c r="O1371" i="1"/>
  <c r="O715" i="1"/>
  <c r="O907" i="1"/>
  <c r="O1521" i="1"/>
  <c r="O5" i="1"/>
  <c r="O627" i="1"/>
  <c r="O689" i="1"/>
  <c r="O915" i="1"/>
  <c r="O1102" i="1"/>
  <c r="O1259" i="1"/>
  <c r="O1180" i="1"/>
  <c r="O1250" i="1"/>
  <c r="O1350" i="1"/>
  <c r="O501" i="1"/>
  <c r="O529" i="1"/>
  <c r="O1046" i="1"/>
  <c r="O717" i="1"/>
  <c r="O608" i="1"/>
  <c r="O929" i="1"/>
  <c r="O771" i="1"/>
  <c r="O785" i="1"/>
  <c r="O1054" i="1"/>
  <c r="O1467" i="1"/>
  <c r="O1508" i="1"/>
  <c r="O675" i="1"/>
  <c r="O473" i="1"/>
  <c r="O740" i="1"/>
  <c r="O792" i="1"/>
  <c r="O505" i="1"/>
  <c r="O1159" i="1"/>
  <c r="O1158" i="1"/>
  <c r="O1413" i="1"/>
  <c r="O1436" i="1"/>
  <c r="O1430" i="1"/>
  <c r="O1445" i="1"/>
  <c r="O1155" i="1"/>
  <c r="O1302" i="1"/>
  <c r="O1324" i="1"/>
  <c r="O1355" i="1"/>
  <c r="O24" i="1"/>
  <c r="O1455" i="1"/>
  <c r="O1363" i="1"/>
  <c r="O1177" i="1"/>
  <c r="O861" i="1"/>
  <c r="O1450" i="1"/>
  <c r="O1386" i="1"/>
  <c r="O1442" i="1"/>
  <c r="O1305" i="1"/>
  <c r="O1100" i="1"/>
  <c r="O1258" i="1"/>
  <c r="O1208" i="1"/>
  <c r="O598" i="1"/>
  <c r="O1432" i="1"/>
  <c r="O878" i="1"/>
  <c r="O1148" i="1"/>
  <c r="O1276" i="1"/>
  <c r="O1200" i="1"/>
  <c r="O340" i="1"/>
  <c r="O19" i="1"/>
  <c r="O277" i="1"/>
  <c r="O1108" i="1"/>
  <c r="O987" i="1"/>
  <c r="O1061" i="1"/>
  <c r="O160" i="1"/>
  <c r="O265" i="1"/>
  <c r="O159" i="1"/>
  <c r="O616" i="1"/>
  <c r="O650" i="1"/>
  <c r="O290" i="1"/>
  <c r="O86" i="1"/>
  <c r="O198" i="1"/>
  <c r="O397" i="1"/>
  <c r="O425" i="1"/>
  <c r="O167" i="1"/>
  <c r="O166" i="1"/>
  <c r="O980" i="1"/>
  <c r="O951" i="1"/>
  <c r="O472" i="1"/>
  <c r="O276" i="1"/>
  <c r="O471" i="1"/>
  <c r="O1392" i="1"/>
  <c r="O1496" i="1"/>
  <c r="O6" i="1"/>
  <c r="O936" i="1"/>
  <c r="O784" i="1"/>
  <c r="O783" i="1"/>
  <c r="O660" i="1"/>
  <c r="O1280" i="1"/>
  <c r="O996" i="1"/>
  <c r="O1520" i="1"/>
  <c r="O1173" i="1"/>
  <c r="O1422" i="1"/>
  <c r="O1334" i="1"/>
  <c r="O1328" i="1"/>
  <c r="O487" i="1"/>
  <c r="O747" i="1"/>
  <c r="O920" i="1"/>
  <c r="O1216" i="1"/>
  <c r="O1461" i="1"/>
  <c r="O1369" i="1"/>
  <c r="O1285" i="1"/>
  <c r="O307" i="1"/>
  <c r="O597" i="1"/>
  <c r="O1076" i="1"/>
  <c r="O1181" i="1"/>
  <c r="O1038" i="1"/>
  <c r="O1036" i="1"/>
  <c r="O1027" i="1"/>
  <c r="O1298" i="1"/>
  <c r="O1375" i="1"/>
  <c r="O1404" i="1"/>
  <c r="O1120" i="1"/>
  <c r="O1348" i="1"/>
  <c r="O1030" i="1"/>
  <c r="O13" i="1"/>
  <c r="O16" i="1"/>
  <c r="O363" i="1"/>
  <c r="O1186" i="1"/>
  <c r="O362" i="1"/>
  <c r="O1104" i="1"/>
  <c r="O1059" i="1"/>
  <c r="O1246" i="1"/>
  <c r="O395" i="1"/>
  <c r="O1060" i="1"/>
  <c r="O685" i="1"/>
  <c r="O816" i="1"/>
  <c r="O1017" i="1"/>
  <c r="O1402" i="1"/>
  <c r="O615" i="1"/>
  <c r="O840" i="1"/>
  <c r="O267" i="1"/>
  <c r="O136" i="1"/>
  <c r="O100" i="1"/>
  <c r="O1147" i="1"/>
  <c r="O1146" i="1"/>
  <c r="O1247" i="1"/>
  <c r="O1234" i="1"/>
  <c r="O959" i="1"/>
  <c r="O1482" i="1"/>
  <c r="O1019" i="1"/>
  <c r="O557" i="1"/>
  <c r="O1347" i="1"/>
  <c r="O1107" i="1"/>
  <c r="O1342" i="1"/>
  <c r="O1252" i="1"/>
  <c r="O1029" i="1"/>
  <c r="O1106" i="1"/>
  <c r="O694" i="1"/>
  <c r="O1020" i="1"/>
  <c r="O1267" i="1"/>
  <c r="O1266" i="1"/>
  <c r="O1049" i="1"/>
  <c r="O1124" i="1"/>
  <c r="O1409" i="1"/>
  <c r="O1078" i="1"/>
  <c r="O1419" i="1"/>
  <c r="O673" i="1"/>
  <c r="O189" i="1"/>
  <c r="O95" i="1"/>
  <c r="O275" i="1"/>
  <c r="O207" i="1"/>
  <c r="O110" i="1"/>
  <c r="O77" i="1"/>
  <c r="O108" i="1"/>
  <c r="O70" i="1"/>
  <c r="O101" i="1"/>
  <c r="O305" i="1"/>
  <c r="O1123" i="1"/>
  <c r="O55" i="1"/>
  <c r="O810" i="1"/>
  <c r="O981" i="1"/>
  <c r="O68" i="1"/>
  <c r="O118" i="1"/>
  <c r="O382" i="1"/>
  <c r="O103" i="1"/>
  <c r="O1099" i="1"/>
  <c r="O1353" i="1"/>
  <c r="O1098" i="1"/>
  <c r="O766" i="1"/>
  <c r="O61" i="1"/>
  <c r="O107" i="1"/>
  <c r="O231" i="1"/>
  <c r="O58" i="1"/>
  <c r="O79" i="1"/>
  <c r="O147" i="1"/>
  <c r="O214" i="1"/>
  <c r="O73" i="1"/>
  <c r="O1069" i="1"/>
  <c r="O85" i="1"/>
  <c r="O1097" i="1"/>
  <c r="O113" i="1"/>
  <c r="O772" i="1"/>
  <c r="O84" i="1"/>
  <c r="O361" i="1"/>
  <c r="O925" i="1"/>
  <c r="O116" i="1"/>
  <c r="O76" i="1"/>
  <c r="O991" i="1"/>
  <c r="O315" i="1"/>
  <c r="O140" i="1"/>
  <c r="O1183" i="1"/>
  <c r="O344" i="1"/>
  <c r="O791" i="1"/>
  <c r="O512" i="1"/>
  <c r="O1165" i="1"/>
  <c r="O109" i="1"/>
  <c r="O1309" i="1"/>
  <c r="O1406" i="1"/>
  <c r="O1172" i="1"/>
  <c r="O1360" i="1"/>
  <c r="O1058" i="1"/>
  <c r="O850" i="1"/>
  <c r="O1220" i="1"/>
  <c r="O1149" i="1"/>
  <c r="O1394" i="1"/>
  <c r="O1068" i="1"/>
  <c r="O470" i="1"/>
  <c r="O869" i="1"/>
  <c r="O1249" i="1"/>
  <c r="O1417" i="1"/>
  <c r="O1217" i="1"/>
  <c r="O1043" i="1"/>
  <c r="O1031" i="1"/>
  <c r="O1167" i="1"/>
  <c r="O1145" i="1"/>
  <c r="O1506" i="1"/>
  <c r="O1082" i="1"/>
  <c r="O306" i="1"/>
  <c r="O885" i="1"/>
  <c r="O835" i="1"/>
  <c r="O1150" i="1"/>
  <c r="O1171" i="1"/>
  <c r="O1304" i="1"/>
  <c r="O253" i="1"/>
  <c r="O1224" i="1"/>
  <c r="O1251" i="1"/>
  <c r="O1239" i="1"/>
  <c r="O1050" i="1"/>
  <c r="O847" i="1"/>
  <c r="O1013" i="1"/>
  <c r="O997" i="1"/>
  <c r="O240" i="1"/>
  <c r="O1420" i="1"/>
  <c r="O1437" i="1"/>
  <c r="O209" i="1"/>
  <c r="O1385" i="1"/>
  <c r="O1425" i="1"/>
  <c r="O964" i="1"/>
  <c r="O1209" i="1"/>
  <c r="O1083" i="1"/>
  <c r="O992" i="1"/>
  <c r="O1426" i="1"/>
  <c r="O106" i="1"/>
  <c r="O1299" i="1"/>
  <c r="O805" i="1"/>
  <c r="O1293" i="1"/>
  <c r="O978" i="1"/>
  <c r="O1383" i="1"/>
  <c r="O998" i="1"/>
  <c r="O855" i="1"/>
  <c r="O619" i="1"/>
  <c r="O325" i="1"/>
  <c r="O586" i="1"/>
  <c r="O631" i="1"/>
  <c r="O208" i="1"/>
  <c r="O585" i="1"/>
  <c r="O1053" i="1"/>
  <c r="O655" i="1"/>
  <c r="O584" i="1"/>
  <c r="O602" i="1"/>
  <c r="O618" i="1"/>
  <c r="O583" i="1"/>
  <c r="O1201" i="1"/>
  <c r="O1395" i="1"/>
  <c r="O239" i="1"/>
  <c r="O1314" i="1"/>
  <c r="O1223" i="1"/>
  <c r="O1391" i="1"/>
  <c r="O1190" i="1"/>
  <c r="O1161" i="1"/>
  <c r="O81" i="1"/>
  <c r="O1260" i="1"/>
  <c r="O221" i="1"/>
  <c r="O202" i="1"/>
  <c r="O1277" i="1"/>
  <c r="O151" i="1"/>
  <c r="O318" i="1"/>
  <c r="O158" i="1"/>
  <c r="O1320" i="1"/>
  <c r="O386" i="1"/>
  <c r="O332" i="1"/>
  <c r="O1174" i="1"/>
  <c r="O819" i="1"/>
  <c r="O157" i="1"/>
  <c r="O156" i="1"/>
  <c r="O1295" i="1"/>
  <c r="O233" i="1"/>
  <c r="O311" i="1"/>
  <c r="O155" i="1"/>
  <c r="O1340" i="1"/>
  <c r="O154" i="1"/>
  <c r="O428" i="1"/>
  <c r="O210" i="1"/>
  <c r="O260" i="1"/>
  <c r="O1080" i="1"/>
  <c r="O1211" i="1"/>
  <c r="O1387" i="1"/>
  <c r="O496" i="1"/>
  <c r="O1022" i="1"/>
  <c r="O672" i="1"/>
  <c r="O999" i="1"/>
  <c r="O1475" i="1"/>
  <c r="O1119" i="1"/>
  <c r="O371" i="1"/>
  <c r="O1136" i="1"/>
  <c r="O1096" i="1"/>
  <c r="O1218" i="1"/>
  <c r="O378" i="1"/>
  <c r="O1301" i="1"/>
  <c r="O339" i="1"/>
  <c r="O1253" i="1"/>
  <c r="O866" i="1"/>
  <c r="O80" i="1"/>
  <c r="O1063" i="1"/>
  <c r="O628" i="1"/>
  <c r="O252" i="1"/>
  <c r="O693" i="1"/>
  <c r="O535" i="1"/>
  <c r="O182" i="1"/>
  <c r="O184" i="1"/>
  <c r="O842" i="1"/>
  <c r="O181" i="1"/>
  <c r="O180" i="1"/>
  <c r="O179" i="1"/>
  <c r="O178" i="1"/>
  <c r="O131" i="1"/>
  <c r="O177" i="1"/>
  <c r="O176" i="1"/>
  <c r="O175" i="1"/>
  <c r="O183" i="1"/>
  <c r="O338" i="1"/>
  <c r="O469" i="1"/>
  <c r="O468" i="1"/>
  <c r="O174" i="1"/>
  <c r="O173" i="1"/>
  <c r="O516" i="1"/>
  <c r="O424" i="1"/>
  <c r="O218" i="1"/>
  <c r="O337" i="1"/>
  <c r="O172" i="1"/>
  <c r="O215" i="1"/>
  <c r="O169" i="1"/>
  <c r="O467" i="1"/>
  <c r="O409" i="1"/>
  <c r="O336" i="1"/>
  <c r="O515" i="1"/>
  <c r="O294" i="1"/>
  <c r="O168" i="1"/>
  <c r="O1349" i="1"/>
  <c r="O1389" i="1"/>
  <c r="O1128" i="1"/>
  <c r="O1179" i="1"/>
  <c r="O36" i="1"/>
  <c r="O794" i="1"/>
  <c r="O301" i="1"/>
  <c r="O300" i="1"/>
  <c r="O299" i="1"/>
  <c r="O974" i="1"/>
  <c r="O556" i="1"/>
  <c r="O534" i="1"/>
  <c r="O129" i="1"/>
  <c r="O128" i="1"/>
  <c r="O143" i="1"/>
  <c r="O333" i="1"/>
  <c r="O1144" i="1"/>
  <c r="O1192" i="1"/>
  <c r="O27" i="1"/>
  <c r="O711" i="1"/>
  <c r="O1133" i="1"/>
  <c r="O649" i="1"/>
  <c r="O563" i="1"/>
  <c r="O769" i="1"/>
  <c r="O633" i="1"/>
  <c r="O1072" i="1"/>
  <c r="O800" i="1"/>
  <c r="O609" i="1"/>
  <c r="O308" i="1"/>
  <c r="O359" i="1"/>
  <c r="O1044" i="1"/>
  <c r="O843" i="1"/>
  <c r="O848" i="1"/>
  <c r="O817" i="1"/>
  <c r="O620" i="1"/>
  <c r="O43" i="1"/>
  <c r="O42" i="1"/>
  <c r="O187" i="1"/>
  <c r="O188" i="1"/>
  <c r="O828" i="1"/>
  <c r="O96" i="1"/>
  <c r="O965" i="1"/>
  <c r="O903" i="1"/>
  <c r="O403" i="1"/>
  <c r="O697" i="1"/>
  <c r="O543" i="1"/>
  <c r="O911" i="1"/>
  <c r="O707" i="1"/>
  <c r="O687" i="1"/>
  <c r="O623" i="1"/>
  <c r="O639" i="1"/>
  <c r="O612" i="1"/>
  <c r="O644" i="1"/>
  <c r="O328" i="1"/>
  <c r="O640" i="1"/>
  <c r="O957" i="1"/>
  <c r="O304" i="1"/>
  <c r="O900" i="1"/>
  <c r="O565" i="1"/>
  <c r="O287" i="1"/>
  <c r="O636" i="1"/>
  <c r="O677" i="1"/>
  <c r="O571" i="1"/>
  <c r="O756" i="1"/>
  <c r="O646" i="1"/>
  <c r="O968" i="1"/>
  <c r="O704" i="1"/>
  <c r="O519" i="1"/>
  <c r="O257" i="1"/>
  <c r="O607" i="1"/>
  <c r="O750" i="1"/>
  <c r="O698" i="1"/>
  <c r="O420" i="1"/>
  <c r="O635" i="1"/>
  <c r="O701" i="1"/>
  <c r="O1055" i="1"/>
  <c r="O643" i="1"/>
  <c r="O971" i="1"/>
  <c r="O591" i="1"/>
  <c r="O146" i="1"/>
  <c r="O227" i="1"/>
  <c r="O575" i="1"/>
  <c r="O518" i="1"/>
  <c r="O943" i="1"/>
  <c r="O985" i="1"/>
  <c r="O960" i="1"/>
  <c r="O145" i="1"/>
  <c r="O846" i="1"/>
  <c r="O528" i="1"/>
  <c r="O383" i="1"/>
  <c r="O34" i="1"/>
  <c r="O120" i="1"/>
  <c r="O786" i="1"/>
  <c r="O225" i="1"/>
  <c r="O492" i="1"/>
  <c r="O206" i="1"/>
  <c r="O99" i="1"/>
  <c r="O881" i="1"/>
  <c r="O942" i="1"/>
  <c r="O975" i="1"/>
  <c r="O683" i="1"/>
  <c r="O858" i="1"/>
  <c r="O74" i="1"/>
  <c r="O373" i="1"/>
  <c r="O1193" i="1"/>
  <c r="O248" i="1"/>
  <c r="O1026" i="1"/>
  <c r="O774" i="1"/>
  <c r="O849" i="1"/>
  <c r="O67" i="1"/>
  <c r="O950" i="1"/>
  <c r="O284" i="1"/>
  <c r="O699" i="1"/>
  <c r="O890" i="1"/>
  <c r="O503" i="1"/>
  <c r="O258" i="1"/>
  <c r="O560" i="1"/>
  <c r="O588" i="1"/>
  <c r="O313" i="1"/>
  <c r="O624" i="1"/>
  <c r="O1129" i="1"/>
  <c r="O544" i="1"/>
  <c r="O941" i="1"/>
  <c r="O713" i="1"/>
  <c r="O502" i="1"/>
  <c r="O268" i="1"/>
  <c r="O323" i="1"/>
  <c r="O590" i="1"/>
  <c r="O122" i="1"/>
  <c r="O793" i="1"/>
  <c r="O552" i="1"/>
  <c r="O1075" i="1"/>
  <c r="O1431" i="1"/>
  <c r="O1236" i="1"/>
  <c r="O331" i="1"/>
  <c r="O558" i="1"/>
  <c r="O511" i="1"/>
  <c r="O298" i="1"/>
  <c r="O66" i="1"/>
  <c r="O288" i="1"/>
  <c r="O83" i="1"/>
  <c r="O32" i="1"/>
  <c r="O23" i="1"/>
  <c r="O452" i="1"/>
  <c r="O416" i="1"/>
  <c r="O486" i="1"/>
  <c r="O829" i="1"/>
  <c r="O135" i="1"/>
  <c r="O60" i="1"/>
  <c r="O12" i="1"/>
  <c r="O149" i="1"/>
  <c r="O47" i="1"/>
  <c r="O748" i="1"/>
  <c r="O763" i="1"/>
  <c r="O447" i="1"/>
  <c r="O812" i="1"/>
  <c r="O994" i="1"/>
  <c r="O741" i="1"/>
  <c r="O89" i="1"/>
  <c r="O462" i="1"/>
  <c r="O242" i="1"/>
  <c r="O438" i="1"/>
  <c r="O65" i="1"/>
  <c r="O432" i="1"/>
  <c r="O662" i="1"/>
  <c r="O654" i="1"/>
  <c r="O365" i="1"/>
  <c r="O211" i="1"/>
  <c r="O418" i="1"/>
  <c r="O431" i="1"/>
  <c r="O115" i="1"/>
  <c r="O876" i="1"/>
  <c r="O387" i="1"/>
  <c r="O661" i="1"/>
  <c r="O1024" i="1"/>
  <c r="O314" i="1"/>
  <c r="O692" i="1"/>
  <c r="O415" i="1"/>
  <c r="O449" i="1"/>
  <c r="O241" i="1"/>
  <c r="O857" i="1"/>
  <c r="O682" i="1"/>
  <c r="O200" i="1"/>
  <c r="O310" i="1"/>
  <c r="O541" i="1"/>
  <c r="O659" i="1"/>
  <c r="O423" i="1"/>
  <c r="O523" i="1"/>
  <c r="O859" i="1"/>
  <c r="O574" i="1"/>
  <c r="O645" i="1"/>
  <c r="O114" i="1"/>
  <c r="O454" i="1"/>
  <c r="O436" i="1"/>
  <c r="O1228" i="1"/>
  <c r="O641" i="1"/>
  <c r="O995" i="1"/>
  <c r="O856" i="1"/>
  <c r="O394" i="1"/>
  <c r="O852" i="1"/>
  <c r="O899" i="1"/>
  <c r="O360" i="1"/>
  <c r="O442" i="1"/>
  <c r="O321" i="1"/>
  <c r="O811" i="1"/>
  <c r="O737" i="1"/>
  <c r="O402" i="1"/>
  <c r="O343" i="1"/>
  <c r="O1118" i="1"/>
  <c r="O1117" i="1"/>
  <c r="O504" i="1"/>
  <c r="O893" i="1"/>
  <c r="O665" i="1"/>
  <c r="O539" i="1"/>
  <c r="O329" i="1"/>
  <c r="O938" i="1"/>
  <c r="O392" i="1"/>
  <c r="O837" i="1"/>
  <c r="O327" i="1"/>
  <c r="O495" i="1"/>
  <c r="O226" i="1"/>
  <c r="O880" i="1"/>
  <c r="O49" i="1"/>
  <c r="O579" i="1"/>
  <c r="O887" i="1"/>
  <c r="O453" i="1"/>
  <c r="O730" i="1"/>
  <c r="O533" i="1"/>
  <c r="O722" i="1"/>
  <c r="O570" i="1"/>
  <c r="O376" i="1"/>
  <c r="O674" i="1"/>
  <c r="O448" i="1"/>
  <c r="O1035" i="1"/>
  <c r="O818" i="1"/>
  <c r="O396" i="1"/>
  <c r="O125" i="1"/>
  <c r="O507" i="1"/>
  <c r="O426" i="1"/>
  <c r="O671" i="1"/>
  <c r="O910" i="1"/>
  <c r="O1016" i="1"/>
  <c r="O726" i="1"/>
  <c r="O696" i="1"/>
  <c r="O983" i="1"/>
  <c r="O746" i="1"/>
  <c r="O476" i="1"/>
  <c r="O799" i="1"/>
  <c r="O879" i="1"/>
  <c r="O755" i="1"/>
  <c r="O752" i="1"/>
  <c r="O670" i="1"/>
  <c r="O832" i="1"/>
  <c r="O460" i="1"/>
  <c r="O821" i="1"/>
  <c r="O456" i="1"/>
  <c r="O729" i="1"/>
  <c r="O417" i="1"/>
  <c r="O1288" i="1"/>
  <c r="O400" i="1"/>
  <c r="O279" i="1"/>
  <c r="O605" i="1"/>
  <c r="O441" i="1"/>
  <c r="O1110" i="1"/>
  <c r="O39" i="1"/>
  <c r="O542" i="1"/>
  <c r="O1195" i="1"/>
  <c r="O601" i="1"/>
  <c r="O875" i="1"/>
  <c r="O367" i="1"/>
  <c r="O870" i="1"/>
  <c r="O798" i="1"/>
  <c r="O350" i="1"/>
  <c r="O419" i="1"/>
  <c r="O932" i="1"/>
  <c r="O788" i="1"/>
  <c r="O901" i="1"/>
  <c r="O963" i="1"/>
  <c r="O391" i="1"/>
  <c r="O897" i="1"/>
  <c r="O970" i="1"/>
  <c r="O611" i="1"/>
  <c r="O281" i="1"/>
  <c r="O466" i="1"/>
  <c r="O289" i="1"/>
  <c r="O721" i="1"/>
  <c r="O485" i="1"/>
  <c r="O463" i="1"/>
  <c r="O862" i="1"/>
  <c r="O354" i="1"/>
  <c r="O561" i="1"/>
  <c r="O758" i="1"/>
  <c r="O724" i="1"/>
  <c r="O678" i="1"/>
  <c r="O440" i="1"/>
  <c r="O389" i="1"/>
  <c r="O477" i="1"/>
  <c r="O522" i="1"/>
  <c r="O459" i="1"/>
  <c r="O831" i="1"/>
  <c r="O255" i="1"/>
  <c r="O446" i="1"/>
  <c r="O796" i="1"/>
  <c r="O455" i="1"/>
  <c r="O280" i="1"/>
  <c r="O352" i="1"/>
  <c r="O370" i="1"/>
  <c r="O904" i="1"/>
  <c r="O461" i="1"/>
  <c r="O532" i="1"/>
  <c r="O484" i="1"/>
  <c r="O195" i="1"/>
  <c r="O162" i="1"/>
  <c r="O770" i="1"/>
  <c r="O1160" i="1"/>
  <c r="O1074" i="1"/>
  <c r="O422" i="1"/>
  <c r="O610" i="1"/>
  <c r="O434" i="1"/>
  <c r="O50" i="1"/>
  <c r="O439" i="1"/>
  <c r="O427" i="1"/>
  <c r="O826" i="1"/>
  <c r="O547" i="1"/>
  <c r="O569" i="1"/>
  <c r="O445" i="1"/>
  <c r="O366" i="1"/>
  <c r="O399" i="1"/>
  <c r="O112" i="1"/>
  <c r="O330" i="1"/>
  <c r="O430" i="1"/>
  <c r="O1338" i="1"/>
  <c r="O40" i="1"/>
  <c r="O845" i="1"/>
  <c r="O1103" i="1"/>
  <c r="O274" i="1"/>
  <c r="O1289" i="1"/>
  <c r="O807" i="1"/>
  <c r="O914" i="1"/>
  <c r="O924" i="1"/>
  <c r="O949" i="1"/>
  <c r="O1143" i="1"/>
  <c r="O1142" i="1"/>
  <c r="O31" i="1"/>
  <c r="O1089" i="1"/>
  <c r="O15" i="1"/>
  <c r="O839" i="1"/>
  <c r="O345" i="1"/>
  <c r="O375" i="1"/>
  <c r="O132" i="1"/>
  <c r="O351" i="1"/>
  <c r="O234" i="1"/>
  <c r="O273" i="1"/>
  <c r="O408" i="1"/>
  <c r="O372" i="1"/>
  <c r="O669" i="1"/>
  <c r="O1067" i="1"/>
  <c r="O186" i="1"/>
  <c r="O205" i="1"/>
  <c r="O702" i="1"/>
  <c r="O739" i="1"/>
  <c r="O152" i="1"/>
  <c r="O421" i="1"/>
  <c r="O251" i="1"/>
  <c r="O377" i="1"/>
  <c r="O637" i="1"/>
  <c r="O1321" i="1"/>
  <c r="O272" i="1"/>
  <c r="O514" i="1"/>
  <c r="O161" i="1"/>
  <c r="O237" i="1"/>
  <c r="O789" i="1"/>
  <c r="O407" i="1"/>
  <c r="O690" i="1"/>
  <c r="O966" i="1"/>
  <c r="O271" i="1"/>
  <c r="O190" i="1"/>
  <c r="O127" i="1"/>
  <c r="O130" i="1"/>
  <c r="O153" i="1"/>
  <c r="O293" i="1"/>
  <c r="O593" i="1"/>
  <c r="O217" i="1"/>
  <c r="O510" i="1"/>
  <c r="O216" i="1"/>
  <c r="O390" i="1"/>
  <c r="O656" i="1"/>
  <c r="O270" i="1"/>
  <c r="O356" i="1"/>
  <c r="O269" i="1"/>
  <c r="O444" i="1"/>
  <c r="O292" i="1"/>
  <c r="O681" i="1"/>
  <c r="O546" i="1"/>
  <c r="O679" i="1"/>
  <c r="O642" i="1"/>
  <c r="O622" i="1"/>
  <c r="O204" i="1"/>
  <c r="O381" i="1"/>
  <c r="O126" i="1"/>
  <c r="O250" i="1"/>
  <c r="O249" i="1"/>
  <c r="O230" i="1"/>
  <c r="O137" i="1"/>
  <c r="O406" i="1"/>
  <c r="O326" i="1"/>
  <c r="O545" i="1"/>
  <c r="O1265" i="1"/>
  <c r="O223" i="1"/>
  <c r="O139" i="1"/>
  <c r="O939" i="1"/>
  <c r="O827" i="1"/>
  <c r="O973" i="1"/>
  <c r="O902" i="1"/>
  <c r="O710" i="1"/>
  <c r="O720" i="1"/>
  <c r="O652" i="1"/>
  <c r="O1048" i="1"/>
  <c r="O582" i="1"/>
  <c r="O1319" i="1"/>
  <c r="O1243" i="1"/>
  <c r="O1306" i="1"/>
  <c r="O1014" i="1"/>
  <c r="O88" i="1"/>
  <c r="O986" i="1"/>
  <c r="O1154" i="1"/>
  <c r="O551" i="1"/>
  <c r="O668" i="1"/>
  <c r="O912" i="1"/>
  <c r="O1047" i="1"/>
  <c r="O709" i="1"/>
  <c r="O1254" i="1"/>
  <c r="O35" i="1"/>
  <c r="O537" i="1"/>
  <c r="O224" i="1"/>
  <c r="O1066" i="1"/>
  <c r="O1317" i="1"/>
  <c r="O297" i="1"/>
  <c r="O1427" i="1"/>
  <c r="O296" i="1"/>
  <c r="O1362" i="1"/>
  <c r="O478" i="1"/>
  <c r="O38" i="1"/>
  <c r="O872" i="1"/>
  <c r="O926" i="1"/>
  <c r="O26" i="1"/>
  <c r="O1205" i="1"/>
  <c r="O134" i="1"/>
  <c r="O604" i="1"/>
  <c r="O150" i="1"/>
  <c r="O316" i="1"/>
  <c r="O716" i="1"/>
  <c r="O853" i="1"/>
  <c r="O483" i="1"/>
  <c r="O589" i="1"/>
  <c r="O836" i="1"/>
  <c r="O587" i="1"/>
  <c r="O412" i="1"/>
  <c r="O148" i="1"/>
  <c r="O41" i="1"/>
  <c r="O104" i="1"/>
  <c r="O703" i="1"/>
  <c r="O871" i="1"/>
  <c r="O603" i="1"/>
  <c r="O369" i="1"/>
  <c r="O804" i="1"/>
  <c r="O1010" i="1"/>
  <c r="O443" i="1"/>
  <c r="O64" i="1"/>
  <c r="O705" i="1"/>
  <c r="O868" i="1"/>
  <c r="O347" i="1"/>
  <c r="O790" i="1"/>
  <c r="O324" i="1"/>
  <c r="O194" i="1"/>
  <c r="O638" i="1"/>
  <c r="O934" i="1"/>
  <c r="O576" i="1"/>
  <c r="O908" i="1"/>
  <c r="O358" i="1"/>
  <c r="O865" i="1"/>
  <c r="O680" i="1"/>
  <c r="O1025" i="1"/>
  <c r="O930" i="1"/>
  <c r="O353" i="1"/>
  <c r="O961" i="1"/>
  <c r="O1137" i="1"/>
  <c r="O491" i="1"/>
  <c r="O489" i="1"/>
  <c r="O969" i="1"/>
  <c r="O451" i="1"/>
  <c r="O658" i="1"/>
  <c r="O342" i="1"/>
  <c r="O745" i="1"/>
  <c r="O860" i="1"/>
  <c r="O247" i="1"/>
  <c r="O648" i="1"/>
  <c r="O317" i="1"/>
  <c r="O700" i="1"/>
  <c r="O594" i="1"/>
  <c r="O185" i="1"/>
  <c r="O719" i="1"/>
  <c r="O475" i="1"/>
  <c r="O165" i="1"/>
  <c r="O725" i="1"/>
  <c r="O921" i="1"/>
  <c r="O538" i="1"/>
  <c r="O170" i="1"/>
  <c r="O320" i="1"/>
  <c r="O630" i="1"/>
  <c r="O657" i="1"/>
  <c r="O728" i="1"/>
  <c r="O754" i="1"/>
  <c r="O133" i="1"/>
  <c r="O776" i="1"/>
  <c r="O632" i="1"/>
  <c r="O57" i="1"/>
  <c r="O606" i="1"/>
  <c r="O822" i="1"/>
  <c r="O667" i="1"/>
  <c r="O213" i="1"/>
  <c r="O527" i="1"/>
  <c r="O808" i="1"/>
  <c r="O664" i="1"/>
  <c r="O374" i="1"/>
  <c r="O482" i="1"/>
  <c r="O59" i="1"/>
  <c r="O259" i="1"/>
  <c r="O573" i="1"/>
  <c r="O92" i="1"/>
  <c r="O94" i="1"/>
  <c r="O256" i="1"/>
  <c r="O578" i="1"/>
  <c r="O1065" i="1"/>
  <c r="O663" i="1"/>
  <c r="O91" i="1"/>
  <c r="O493" i="1"/>
  <c r="O163" i="1"/>
  <c r="O1039" i="1"/>
  <c r="O540" i="1"/>
  <c r="O123" i="1"/>
  <c r="O567" i="1"/>
  <c r="O144" i="1"/>
  <c r="O530" i="1"/>
  <c r="O824" i="1"/>
  <c r="O191" i="1"/>
  <c r="O666" i="1"/>
  <c r="O954" i="1"/>
  <c r="O87" i="1"/>
  <c r="O555" i="1"/>
  <c r="O1274" i="1"/>
  <c r="O626" i="1"/>
  <c r="O98" i="1"/>
  <c r="O346" i="1"/>
  <c r="O815" i="1"/>
  <c r="O773" i="1"/>
  <c r="O956" i="1"/>
  <c r="O212" i="1"/>
  <c r="O955" i="1"/>
  <c r="O192" i="1"/>
  <c r="O813" i="1"/>
  <c r="O437" i="1"/>
  <c r="O820" i="1"/>
  <c r="O779" i="1"/>
  <c r="O761" i="1"/>
  <c r="O768" i="1"/>
  <c r="O46" i="1"/>
  <c r="O767" i="1"/>
  <c r="O264" i="1"/>
  <c r="O56" i="1"/>
  <c r="O171" i="1"/>
  <c r="O803" i="1"/>
  <c r="O465" i="1"/>
  <c r="O435" i="1"/>
  <c r="O1015" i="1"/>
  <c r="O517" i="1"/>
  <c r="O830" i="1"/>
  <c r="O266" i="1"/>
  <c r="O232" i="1"/>
  <c r="O736" i="1"/>
  <c r="O825" i="1"/>
  <c r="O283" i="1"/>
  <c r="O823" i="1"/>
  <c r="O193" i="1"/>
  <c r="O121" i="1"/>
  <c r="O787" i="1"/>
  <c r="O625" i="1"/>
  <c r="O759" i="1"/>
  <c r="O72" i="1"/>
  <c r="O873" i="1"/>
  <c r="O884" i="1"/>
  <c r="O883" i="1"/>
  <c r="O401" i="1"/>
  <c r="O733" i="1"/>
  <c r="O450" i="1"/>
  <c r="O414" i="1"/>
  <c r="O263" i="1"/>
  <c r="O554" i="1"/>
  <c r="O712" i="1"/>
  <c r="O727" i="1"/>
  <c r="O508" i="1"/>
  <c r="O142" i="1"/>
  <c r="O778" i="1"/>
  <c r="O976" i="1"/>
  <c r="O749" i="1"/>
  <c r="O199" i="1"/>
  <c r="O117" i="1"/>
  <c r="O138" i="1"/>
  <c r="O1086" i="1"/>
  <c r="O69" i="1"/>
  <c r="O388" i="1"/>
  <c r="O919" i="1"/>
  <c r="O398" i="1"/>
  <c r="O781" i="1"/>
  <c r="O63" i="1"/>
  <c r="O498" i="1"/>
  <c r="O1170" i="1"/>
  <c r="O105" i="1"/>
  <c r="O525" i="1"/>
  <c r="O521" i="1"/>
  <c r="O433" i="1"/>
  <c r="O874" i="1"/>
  <c r="O141" i="1"/>
  <c r="O458" i="1"/>
  <c r="O71" i="1"/>
  <c r="O581" i="1"/>
  <c r="O714" i="1"/>
  <c r="O1021" i="1"/>
  <c r="O882" i="1"/>
  <c r="O928" i="1"/>
  <c r="O918" i="1"/>
  <c r="O734" i="1"/>
  <c r="O1248" i="1"/>
  <c r="O990" i="1"/>
  <c r="O989" i="1"/>
  <c r="O1421" i="1"/>
  <c r="O1105" i="1"/>
  <c r="O1052" i="1"/>
  <c r="O481" i="1"/>
  <c r="O982" i="1"/>
  <c r="O1141" i="1"/>
  <c r="O841" i="1"/>
  <c r="O1210" i="1"/>
  <c r="O1474" i="1"/>
  <c r="O553" i="1"/>
  <c r="O1116" i="1"/>
  <c r="O1296" i="1"/>
  <c r="O1477" i="1"/>
  <c r="O1454" i="1"/>
  <c r="O1095" i="1"/>
  <c r="O1094" i="1"/>
  <c r="O1282" i="1"/>
  <c r="O1313" i="1"/>
  <c r="O1481" i="1"/>
  <c r="O1480" i="1"/>
  <c r="O945" i="1"/>
  <c r="O48" i="1"/>
  <c r="O743" i="1"/>
  <c r="O1227" i="1"/>
  <c r="O1257" i="1"/>
  <c r="O923" i="1"/>
  <c r="O909" i="1"/>
  <c r="O82" i="1"/>
  <c r="O500" i="1"/>
  <c r="O738" i="1"/>
  <c r="O531" i="1"/>
  <c r="O1238" i="1"/>
  <c r="O757" i="1"/>
  <c r="O566" i="1"/>
  <c r="O592" i="1"/>
  <c r="O286" i="1"/>
  <c r="O935" i="1"/>
  <c r="O45" i="1"/>
  <c r="O341" i="1"/>
  <c r="O1132" i="1"/>
  <c r="O1500" i="1"/>
  <c r="O1111" i="1"/>
  <c r="O653" i="1"/>
  <c r="O1240" i="1"/>
  <c r="O1440" i="1"/>
  <c r="O348" i="1"/>
  <c r="O1326" i="1"/>
  <c r="O1071" i="1"/>
  <c r="O1164" i="1"/>
  <c r="O457" i="1"/>
  <c r="O97" i="1"/>
  <c r="O735" i="1"/>
  <c r="O775" i="1"/>
  <c r="O1264" i="1"/>
  <c r="O90" i="1"/>
  <c r="O953" i="1"/>
  <c r="O834" i="1"/>
  <c r="O614" i="1"/>
  <c r="O1001" i="1"/>
  <c r="O499" i="1"/>
  <c r="O405" i="1"/>
  <c r="O520" i="1"/>
  <c r="O380" i="1"/>
  <c r="O393" i="1"/>
  <c r="O892" i="1"/>
  <c r="O1196" i="1"/>
  <c r="O1359" i="1"/>
  <c r="O1188" i="1"/>
  <c r="O1358" i="1"/>
  <c r="O1487" i="1"/>
  <c r="O2" i="1"/>
  <c r="O509" i="1"/>
  <c r="O1203" i="1"/>
  <c r="O1372" i="1"/>
  <c r="O1303" i="1"/>
  <c r="O906" i="1"/>
  <c r="O732" i="1"/>
  <c r="O1492" i="1"/>
  <c r="O1464" i="1"/>
  <c r="O888" i="1"/>
  <c r="O1491" i="1"/>
  <c r="O1399" i="1"/>
  <c r="O1331" i="1"/>
  <c r="O1229" i="1"/>
  <c r="O1176" i="1"/>
  <c r="O295" i="1"/>
  <c r="O1101" i="1"/>
  <c r="O1405" i="1"/>
  <c r="O1312" i="1"/>
  <c r="O1040" i="1"/>
  <c r="O404" i="1"/>
  <c r="O379" i="1"/>
  <c r="O1504" i="1"/>
  <c r="O53" i="1"/>
  <c r="O1184" i="1"/>
  <c r="O916" i="1"/>
  <c r="O1189" i="1"/>
  <c r="O78" i="1"/>
  <c r="O802" i="1"/>
  <c r="O526" i="1"/>
  <c r="O1368" i="1"/>
  <c r="O1357" i="1"/>
  <c r="O1346" i="1"/>
  <c r="O568" i="1"/>
  <c r="O1041" i="1"/>
  <c r="O1351" i="1"/>
  <c r="O1377" i="1"/>
  <c r="O1178" i="1"/>
  <c r="O867" i="1"/>
  <c r="O927" i="1"/>
  <c r="O967" i="1"/>
  <c r="O1042" i="1"/>
  <c r="O536" i="1"/>
  <c r="O753" i="1"/>
  <c r="O222" i="1"/>
  <c r="O291" i="1"/>
  <c r="O723" i="1"/>
  <c r="O651" i="1"/>
  <c r="O780" i="1"/>
  <c r="O282" i="1"/>
  <c r="O1226" i="1"/>
  <c r="O349" i="1"/>
  <c r="O164" i="1"/>
  <c r="O474" i="1"/>
  <c r="O309" i="1"/>
  <c r="O731" i="1"/>
  <c r="O1379" i="1"/>
  <c r="O844" i="1"/>
  <c r="O1343" i="1"/>
  <c r="O1381" i="1"/>
  <c r="O1499" i="1"/>
  <c r="O1235" i="1"/>
  <c r="O480" i="1"/>
  <c r="O3" i="1"/>
  <c r="O30" i="1"/>
  <c r="O1166" i="1"/>
  <c r="O1505" i="1"/>
  <c r="O1361" i="1"/>
  <c r="O1507" i="1"/>
  <c r="O7" i="1"/>
  <c r="O1513" i="1"/>
  <c r="O1510" i="1"/>
  <c r="O1323" i="1"/>
  <c r="O1079" i="1"/>
  <c r="O988" i="1"/>
  <c r="O413" i="1"/>
  <c r="O898" i="1"/>
  <c r="O1185" i="1"/>
  <c r="O596" i="1"/>
  <c r="O1473" i="1"/>
  <c r="O1311" i="1"/>
  <c r="O958" i="1"/>
  <c r="O917" i="1"/>
  <c r="O1457" i="1"/>
  <c r="O1462" i="1"/>
  <c r="O1489" i="1"/>
  <c r="O1509" i="1"/>
  <c r="O1451" i="1"/>
  <c r="O1412" i="1"/>
  <c r="O1449" i="1"/>
  <c r="O1478" i="1"/>
  <c r="O1057" i="1"/>
  <c r="O1465" i="1"/>
  <c r="O1416" i="1"/>
  <c r="O946" i="1"/>
  <c r="O1093" i="1"/>
  <c r="O1007" i="1"/>
  <c r="O1286" i="1"/>
  <c r="O1197" i="1"/>
  <c r="O1322" i="1"/>
  <c r="O1429" i="1"/>
  <c r="O1000" i="1"/>
  <c r="O891" i="1"/>
  <c r="O490" i="1"/>
  <c r="O1294" i="1"/>
  <c r="O1378" i="1"/>
  <c r="O629" i="1"/>
  <c r="O1162" i="1"/>
  <c r="O1233" i="1"/>
  <c r="O952" i="1"/>
  <c r="O1300" i="1"/>
  <c r="O1458" i="1"/>
  <c r="O1219" i="1"/>
  <c r="O1441" i="1"/>
  <c r="O1169" i="1"/>
  <c r="O1418" i="1"/>
  <c r="O1085" i="1"/>
  <c r="O1472" i="1"/>
  <c r="O1263" i="1"/>
  <c r="O962" i="1"/>
  <c r="O1045" i="1"/>
  <c r="O357" i="1"/>
  <c r="O1081" i="1"/>
  <c r="O1380" i="1"/>
  <c r="O1287" i="1"/>
  <c r="O1524" i="1"/>
  <c r="O1526" i="1"/>
  <c r="O1199" i="1"/>
  <c r="O1157" i="1"/>
  <c r="O1140" i="1"/>
  <c r="O1127" i="1"/>
  <c r="O1527" i="1"/>
  <c r="O1403" i="1"/>
  <c r="O1529" i="1"/>
  <c r="O1525" i="1"/>
  <c r="O1275" i="1"/>
  <c r="O1272" i="1"/>
  <c r="O203" i="1"/>
  <c r="O1109" i="1"/>
  <c r="O889" i="1"/>
  <c r="O1077" i="1"/>
  <c r="O760" i="1"/>
  <c r="O613" i="1"/>
  <c r="O1512" i="1"/>
  <c r="O1370" i="1"/>
  <c r="O1316" i="1"/>
  <c r="O44" i="1"/>
  <c r="O37" i="1"/>
  <c r="O1318" i="1"/>
  <c r="O29" i="1"/>
  <c r="O1273" i="1"/>
  <c r="O1215" i="1"/>
  <c r="O1023" i="1"/>
  <c r="O1084" i="1"/>
  <c r="O1037" i="1"/>
  <c r="O1279" i="1"/>
  <c r="O102" i="1"/>
  <c r="O1225" i="1"/>
  <c r="O1325" i="1"/>
  <c r="O1222" i="1"/>
  <c r="O1439" i="1"/>
  <c r="O479" i="1"/>
  <c r="O795" i="1"/>
  <c r="O801" i="1"/>
  <c r="O1364" i="1"/>
  <c r="O238" i="1"/>
  <c r="O1012" i="1"/>
  <c r="O1202" i="1"/>
  <c r="O1408" i="1"/>
  <c r="O119" i="1"/>
  <c r="O494" i="1"/>
  <c r="O262" i="1"/>
  <c r="O246" i="1"/>
  <c r="O245" i="1"/>
  <c r="O322" i="1"/>
  <c r="O236" i="1"/>
  <c r="O355" i="1"/>
  <c r="O285" i="1"/>
  <c r="O124" i="1"/>
  <c r="O244" i="1"/>
  <c r="O75" i="1"/>
  <c r="O235" i="1"/>
  <c r="O243" i="1"/>
  <c r="O562" i="1"/>
  <c r="O261" i="1"/>
  <c r="O1269" i="1"/>
  <c r="O1514" i="1"/>
  <c r="O972" i="1"/>
  <c r="O1367" i="1"/>
  <c r="O1307" i="1"/>
  <c r="O1503" i="1"/>
  <c r="O1115" i="1"/>
  <c r="O1315" i="1"/>
  <c r="O1114" i="1"/>
  <c r="O751" i="1"/>
  <c r="O1291" i="1"/>
  <c r="O1345" i="1"/>
  <c r="O1092" i="1"/>
  <c r="O595" i="1"/>
  <c r="O1393" i="1"/>
  <c r="O1435" i="1"/>
  <c r="O1373" i="1"/>
  <c r="O1337" i="1"/>
  <c r="O564" i="1"/>
  <c r="O806" i="1"/>
  <c r="O948" i="1"/>
  <c r="O1410" i="1"/>
  <c r="O922" i="1"/>
  <c r="O1424" i="1"/>
  <c r="O1213" i="1"/>
  <c r="O1511" i="1"/>
  <c r="O1204" i="1"/>
  <c r="O28" i="1"/>
  <c r="O684" i="1"/>
  <c r="O1163" i="1"/>
  <c r="O1242" i="1"/>
  <c r="O1401" i="1"/>
  <c r="O1463" i="1"/>
  <c r="O1366" i="1"/>
  <c r="O1484" i="1"/>
  <c r="O1344" i="1"/>
  <c r="O1518" i="1"/>
  <c r="O1126" i="1"/>
  <c r="O1519" i="1"/>
  <c r="O1501" i="1"/>
  <c r="O1497" i="1"/>
  <c r="O11" i="1"/>
  <c r="O25" i="1"/>
  <c r="O1490" i="1"/>
  <c r="O1476" i="1"/>
  <c r="O335" i="1"/>
  <c r="O1448" i="1"/>
  <c r="O1006" i="1"/>
  <c r="O1479" i="1"/>
  <c r="O1175" i="1"/>
  <c r="O1131" i="1"/>
  <c r="O229" i="1"/>
  <c r="O580" i="1"/>
  <c r="O1270" i="1"/>
  <c r="O1152" i="1"/>
  <c r="O863" i="1"/>
  <c r="O550" i="1"/>
  <c r="O228" i="1"/>
  <c r="O809" i="1"/>
  <c r="O1051" i="1"/>
  <c r="O833" i="1"/>
  <c r="O549" i="1"/>
  <c r="O524" i="1"/>
  <c r="O742" i="1"/>
  <c r="O600" i="1"/>
  <c r="O572" i="1"/>
  <c r="O979" i="1"/>
  <c r="O1284" i="1"/>
  <c r="O647" i="1"/>
  <c r="O1485" i="1"/>
  <c r="O706" i="1"/>
  <c r="O1182" i="1"/>
  <c r="O1256" i="1"/>
  <c r="O1438" i="1"/>
  <c r="O1336" i="1"/>
  <c r="O1151" i="1"/>
  <c r="O1214" i="1"/>
  <c r="O1453" i="1"/>
  <c r="O1356" i="1"/>
  <c r="O1268" i="1"/>
  <c r="O1156" i="1"/>
  <c r="O1494" i="1"/>
  <c r="O1452" i="1"/>
  <c r="O254" i="1"/>
  <c r="O196" i="1"/>
  <c r="O1488" i="1"/>
  <c r="O1415" i="1"/>
  <c r="O1495" i="1"/>
  <c r="O54" i="1"/>
  <c r="O1232" i="1"/>
  <c r="O62" i="1"/>
  <c r="O838" i="1"/>
  <c r="O52" i="1"/>
  <c r="O688" i="1"/>
  <c r="O1241" i="1"/>
  <c r="O1332" i="1"/>
  <c r="O621" i="1"/>
  <c r="O1212" i="1"/>
  <c r="O1088" i="1"/>
  <c r="O1376" i="1"/>
  <c r="O1374" i="1"/>
  <c r="O877" i="1"/>
  <c r="O1191" i="1"/>
  <c r="O1354" i="1"/>
  <c r="O1139" i="1"/>
  <c r="O1522" i="1"/>
  <c r="O1397" i="1"/>
  <c r="O384" i="1"/>
  <c r="O1255" i="1"/>
  <c r="O993" i="1"/>
  <c r="O1281" i="1"/>
  <c r="O984" i="1"/>
  <c r="O905" i="1"/>
  <c r="O1135" i="1"/>
  <c r="O1396" i="1"/>
  <c r="O1121" i="1"/>
  <c r="O1130" i="1"/>
  <c r="O814" i="1"/>
  <c r="O1125" i="1"/>
  <c r="O864" i="1"/>
  <c r="O1003" i="1"/>
  <c r="O854" i="1"/>
  <c r="O1194" i="1"/>
  <c r="O1339" i="1"/>
  <c r="O1005" i="1"/>
  <c r="O93" i="1"/>
  <c r="O1091" i="1"/>
  <c r="O896" i="1"/>
  <c r="O1341" i="1"/>
  <c r="O1168" i="1"/>
  <c r="O1138" i="1"/>
  <c r="O1407" i="1"/>
  <c r="O777" i="1"/>
  <c r="O1297" i="1"/>
  <c r="O1206" i="1"/>
  <c r="O1382" i="1"/>
  <c r="O1398" i="1"/>
  <c r="O1087" i="1"/>
  <c r="O464" i="1"/>
  <c r="O33" i="1"/>
  <c r="O10" i="1"/>
  <c r="O1244" i="1"/>
  <c r="O1231" i="1"/>
  <c r="O1028" i="1"/>
  <c r="O1517" i="1"/>
  <c r="O1443" i="1"/>
  <c r="O1428" i="1"/>
  <c r="O1498" i="1"/>
  <c r="O1471" i="1"/>
  <c r="O1090" i="1"/>
  <c r="O1390" i="1"/>
  <c r="O1073" i="1"/>
  <c r="O334" i="1"/>
  <c r="O1278" i="1"/>
  <c r="O1261" i="1"/>
  <c r="O1515" i="1"/>
  <c r="O1470" i="1"/>
  <c r="O691" i="1"/>
  <c r="O634" i="1"/>
  <c r="O1352" i="1"/>
  <c r="O17" i="1"/>
  <c r="O1444" i="1"/>
  <c r="O1433" i="1"/>
  <c r="O1230" i="1"/>
  <c r="O1292" i="1"/>
  <c r="O1468" i="1"/>
  <c r="O1423" i="1"/>
  <c r="O1070" i="1"/>
  <c r="O1456" i="1"/>
  <c r="O1198" i="1"/>
  <c r="O1493" i="1"/>
  <c r="O1400" i="1"/>
  <c r="M2" i="14" l="1"/>
  <c r="H2" i="14"/>
  <c r="G2" i="14"/>
  <c r="I2" i="14"/>
  <c r="J2" i="14"/>
  <c r="K2" i="14"/>
  <c r="D3" i="12"/>
  <c r="C3" i="12"/>
  <c r="F1535" i="1"/>
  <c r="H3" i="12"/>
  <c r="I3" i="12"/>
  <c r="F3" i="12"/>
  <c r="G3" i="12"/>
</calcChain>
</file>

<file path=xl/sharedStrings.xml><?xml version="1.0" encoding="utf-8"?>
<sst xmlns="http://schemas.openxmlformats.org/spreadsheetml/2006/main" count="13792" uniqueCount="4066">
  <si>
    <t>2024-04-22 09:09:25</t>
  </si>
  <si>
    <t>2024-04-25 09:32:03</t>
  </si>
  <si>
    <t>2024-04-23 16:53:58</t>
  </si>
  <si>
    <t>2024-04-24 11:43:04</t>
  </si>
  <si>
    <t>2024-04-23 15:01:36</t>
  </si>
  <si>
    <t>2024-04-24 11:33:50</t>
  </si>
  <si>
    <t>2024-04-25 13:05:09</t>
  </si>
  <si>
    <t>2024-04-25 12:44:02</t>
  </si>
  <si>
    <t>2024-04-24 10:10:35</t>
  </si>
  <si>
    <t>2024-04-25 10:03:41</t>
  </si>
  <si>
    <t>2024-04-24 22:34:02</t>
  </si>
  <si>
    <t>2024-04-23 15:05:41</t>
  </si>
  <si>
    <t>2024-04-03 15:26:10</t>
  </si>
  <si>
    <t>2024-04-24 14:49:44</t>
  </si>
  <si>
    <t>2024-04-22 10:59:11</t>
  </si>
  <si>
    <t>2024-04-19 15:03:17</t>
  </si>
  <si>
    <t>2024-04-22 14:45:12</t>
  </si>
  <si>
    <t>2024-04-23 12:07:58</t>
  </si>
  <si>
    <t>2024-04-18 21:40:18</t>
  </si>
  <si>
    <t>2024-04-17 15:34:46</t>
  </si>
  <si>
    <t>2024-04-18 14:31:46</t>
  </si>
  <si>
    <t>2024-04-17 15:31:01</t>
  </si>
  <si>
    <t>2024-04-09 19:01:26</t>
  </si>
  <si>
    <t>2024-04-18 12:22:36</t>
  </si>
  <si>
    <t>2024-04-16 13:52:44</t>
  </si>
  <si>
    <t>2024-04-17 18:31:26</t>
  </si>
  <si>
    <t>2024-04-18 09:22:27</t>
  </si>
  <si>
    <t>2024-04-17 09:40:00</t>
  </si>
  <si>
    <t>2024-04-22 11:21:28</t>
  </si>
  <si>
    <t>2024-04-05 13:14:29</t>
  </si>
  <si>
    <t>2024-04-22 19:09:30</t>
  </si>
  <si>
    <t>2024-04-05 14:43:27</t>
  </si>
  <si>
    <t>2024-04-03 13:56:14</t>
  </si>
  <si>
    <t>2024-04-09 13:10:00</t>
  </si>
  <si>
    <t>2024-04-04 14:57:02</t>
  </si>
  <si>
    <t>2024-04-04 15:17:20</t>
  </si>
  <si>
    <t>2024-04-05 10:23:43</t>
  </si>
  <si>
    <t>2024-04-08 21:58:41</t>
  </si>
  <si>
    <t>2024-04-05 18:31:31</t>
  </si>
  <si>
    <t>2024-04-08 11:30:21</t>
  </si>
  <si>
    <t>2024-04-08 23:58:11</t>
  </si>
  <si>
    <t>2024-04-08 14:31:55</t>
  </si>
  <si>
    <t>2024-04-19 16:35:09</t>
  </si>
  <si>
    <t>2024-04-04 15:37:04</t>
  </si>
  <si>
    <t>2024-04-03 16:06:03</t>
  </si>
  <si>
    <t>2024-04-02 09:47:21</t>
  </si>
  <si>
    <t>2024-04-04 14:22:48</t>
  </si>
  <si>
    <t>2024-04-03 15:40:08</t>
  </si>
  <si>
    <t>2024-04-09 00:19:56</t>
  </si>
  <si>
    <t>승인번호</t>
  </si>
  <si>
    <t>주문번호</t>
  </si>
  <si>
    <t>2024-04-05 12:17:06</t>
  </si>
  <si>
    <t>2024-04-08 09:54:06</t>
  </si>
  <si>
    <t>2024-04-15 10:02:42</t>
  </si>
  <si>
    <t>2024-04-05 10:19:52</t>
  </si>
  <si>
    <t>2024-04-15 10:00:54</t>
  </si>
  <si>
    <t>2024-04-30 10:06:04</t>
  </si>
  <si>
    <t>2024-04-24 09:42:13</t>
  </si>
  <si>
    <t>2024-04-19 10:09:54</t>
  </si>
  <si>
    <t>2024-04-19 10:08:47</t>
  </si>
  <si>
    <t>2024-04-18 09:53:43</t>
  </si>
  <si>
    <t>2024-04-22 11:27:54</t>
  </si>
  <si>
    <t>2024-04-29 09:31:29</t>
  </si>
  <si>
    <t>2024-04-08 09:57:07</t>
  </si>
  <si>
    <t>2024-04-28 10:49:26</t>
  </si>
  <si>
    <t>2024-04-02 10:07:40</t>
  </si>
  <si>
    <t>2024-04-16 10:05:29</t>
  </si>
  <si>
    <t>2024-04-04 10:14:30</t>
  </si>
  <si>
    <t>2024-04-23 11:53:50</t>
  </si>
  <si>
    <t>2024-04-24 09:30:33</t>
  </si>
  <si>
    <t>2024-04-05 10:16:22</t>
  </si>
  <si>
    <t>2024-04-25 09:53:18</t>
  </si>
  <si>
    <t>2024-04-08 09:45:00</t>
  </si>
  <si>
    <t>2024-04-26 09:21:55</t>
  </si>
  <si>
    <t>2024-04-30 10:01:28</t>
  </si>
  <si>
    <t>2024-04-15 09:13:46</t>
  </si>
  <si>
    <t>2024-04-06 09:52:07</t>
  </si>
  <si>
    <t>2024-04-12 09:05:19</t>
  </si>
  <si>
    <t>2024-04-24 08:46:04</t>
  </si>
  <si>
    <t>2024-04-08 09:02:46</t>
  </si>
  <si>
    <t>2024-04-29 08:54:51</t>
  </si>
  <si>
    <t>2024-04-05 09:34:17</t>
  </si>
  <si>
    <t>2024-04-15 09:13:49</t>
  </si>
  <si>
    <t>2024-04-15 09:13:51</t>
  </si>
  <si>
    <t>2024-04-08 09:16:02</t>
  </si>
  <si>
    <t>2024-04-15 09:13:44</t>
  </si>
  <si>
    <t>2024-04-24 12:18:49</t>
  </si>
  <si>
    <t>2024-04-03 09:48:09</t>
  </si>
  <si>
    <t>2024-04-08 09:03:47</t>
  </si>
  <si>
    <t>2024-04-01 08:38:38</t>
  </si>
  <si>
    <t>2024-04-03 09:54:17</t>
  </si>
  <si>
    <t>2024-04-03 10:14:13</t>
  </si>
  <si>
    <t>2024-04-08 10:12:50</t>
  </si>
  <si>
    <t>2024-04-11 09:24:06</t>
  </si>
  <si>
    <t>2024-04-23 09:59:08</t>
  </si>
  <si>
    <t>2024-04-17 00:16:31</t>
  </si>
  <si>
    <t>2024-04-15 09:20:31</t>
  </si>
  <si>
    <t>2024-04-03 10:10:43</t>
  </si>
  <si>
    <t>2024-04-16 10:02:06</t>
  </si>
  <si>
    <t>2024-04-02 10:06:33</t>
  </si>
  <si>
    <t>2024-04-12 09:15:55</t>
  </si>
  <si>
    <t>2024-04-19 09:42:27</t>
  </si>
  <si>
    <t>2024-04-16 09:51:51</t>
  </si>
  <si>
    <t>2024-04-15 09:21:27</t>
  </si>
  <si>
    <t>2024-04-19 09:54:00</t>
  </si>
  <si>
    <t>2024-04-25 09:14:40</t>
  </si>
  <si>
    <t>2024-04-25 09:13:34</t>
  </si>
  <si>
    <t>2024-04-11 00:14:12</t>
  </si>
  <si>
    <t>2024-04-11 00:31:19</t>
  </si>
  <si>
    <t>2024-04-21 00:40:16</t>
  </si>
  <si>
    <t>2024-04-03 00:19:34</t>
  </si>
  <si>
    <t>2024-04-23 09:59:44</t>
  </si>
  <si>
    <t>2024-04-22 09:07:49</t>
  </si>
  <si>
    <t>2024-04-03 10:08:52</t>
  </si>
  <si>
    <t>2024-04-15 09:22:26</t>
  </si>
  <si>
    <t>2024-04-19 01:00:43</t>
  </si>
  <si>
    <t>2024-04-18 00:58:38</t>
  </si>
  <si>
    <t>2024-04-19 09:37:57</t>
  </si>
  <si>
    <t>2024-04-26 09:01:04</t>
  </si>
  <si>
    <t>2024-04-24 09:01:39</t>
  </si>
  <si>
    <t>2024-04-03 10:14:10</t>
  </si>
  <si>
    <t>2024-04-10 10:10:10</t>
  </si>
  <si>
    <t>2024-04-07 00:57:02</t>
  </si>
  <si>
    <t>2024-04-12 01:40:06</t>
  </si>
  <si>
    <t>2024-04-09 02:17:27</t>
  </si>
  <si>
    <t>2024-04-16 02:37:42</t>
  </si>
  <si>
    <t>2024-04-26 02:32:22</t>
  </si>
  <si>
    <t>2024-04-16 02:37:03</t>
  </si>
  <si>
    <t>2024-04-08 02:11:57</t>
  </si>
  <si>
    <t>2024-04-03 01:08:09</t>
  </si>
  <si>
    <t>2024-04-11 00:37:34</t>
  </si>
  <si>
    <t>2024-04-29 04:53:58</t>
  </si>
  <si>
    <t>2024-04-11 00:16:32</t>
  </si>
  <si>
    <t>2024-04-03 01:09:04</t>
  </si>
  <si>
    <t>2024-04-04 00:37:09</t>
  </si>
  <si>
    <t>2024-04-15 00:18:16</t>
  </si>
  <si>
    <t>2024-04-18 01:27:27</t>
  </si>
  <si>
    <t>2024-04-06 00:25:57</t>
  </si>
  <si>
    <t>2024-04-04 01:25:31</t>
  </si>
  <si>
    <t>2024-04-01 09:46:39</t>
  </si>
  <si>
    <t>2024-04-25 01:33:52</t>
  </si>
  <si>
    <t>2024-04-08 02:10:57</t>
  </si>
  <si>
    <t>2024-04-17 00:15:44</t>
  </si>
  <si>
    <t>2024-04-28 00:16:10</t>
  </si>
  <si>
    <t>2024-04-04 01:26:22</t>
  </si>
  <si>
    <t>2024-04-23 05:03:36</t>
  </si>
  <si>
    <t>2024-04-26 00:53:52</t>
  </si>
  <si>
    <t>2024-04-11 00:08:09</t>
  </si>
  <si>
    <t>2024-04-14 00:14:05</t>
  </si>
  <si>
    <t>2024-04-03 00:58:54</t>
  </si>
  <si>
    <t>2024-04-08 00:46:04</t>
  </si>
  <si>
    <t>2024-04-02 00:59:43</t>
  </si>
  <si>
    <t>2024-04-29 04:52:15</t>
  </si>
  <si>
    <t>2024-04-18 01:26:33</t>
  </si>
  <si>
    <t>2024-04-02 00:58:58</t>
  </si>
  <si>
    <t>2024-04-29 04:52:17</t>
  </si>
  <si>
    <t>2024-04-22 07:08:07</t>
  </si>
  <si>
    <t>2024-04-19 05:36:14</t>
  </si>
  <si>
    <t>2024-04-01 05:21:56</t>
  </si>
  <si>
    <t>2024-04-08 02:13:52</t>
  </si>
  <si>
    <t>2024-04-23 06:57:57</t>
  </si>
  <si>
    <t>2024-04-19 06:35:39</t>
  </si>
  <si>
    <t>2024-04-11 07:49:41</t>
  </si>
  <si>
    <t>2024-04-02 06:12:48</t>
  </si>
  <si>
    <t>2024-04-15 06:56:34</t>
  </si>
  <si>
    <t>2024-04-22 04:44:17</t>
  </si>
  <si>
    <t>2024-04-02 07:08:15</t>
  </si>
  <si>
    <t>2024-04-05 03:16:35</t>
  </si>
  <si>
    <t>2024-04-16 04:11:15</t>
  </si>
  <si>
    <t>2024-04-29 04:52:19</t>
  </si>
  <si>
    <t>2024-04-03 01:07:15</t>
  </si>
  <si>
    <t>2024-04-05 01:41:05</t>
  </si>
  <si>
    <t>2024-04-26 06:32:22</t>
  </si>
  <si>
    <t>2024-04-25 06:44:05</t>
  </si>
  <si>
    <t>2024-04-29 04:52:16</t>
  </si>
  <si>
    <t>2024-04-11 07:49:42</t>
  </si>
  <si>
    <t>2024-04-25 07:30:10</t>
  </si>
  <si>
    <t>2024-04-02 06:11:58</t>
  </si>
  <si>
    <t>2024-04-05 06:55:00</t>
  </si>
  <si>
    <t>2024-04-22 06:35:33</t>
  </si>
  <si>
    <t>2024-04-26 07:08:32</t>
  </si>
  <si>
    <t>2024-04-25 01:33:53</t>
  </si>
  <si>
    <t>2024-04-18 01:28:24</t>
  </si>
  <si>
    <t>2024-04-20 07:13:44</t>
  </si>
  <si>
    <t>2024-04-30 06:17:43</t>
  </si>
  <si>
    <t>2024-04-29 04:52:20</t>
  </si>
  <si>
    <t>2024-04-03 01:10:48</t>
  </si>
  <si>
    <t>2024-04-11 07:29:25</t>
  </si>
  <si>
    <t>2024-04-11 07:49:43</t>
  </si>
  <si>
    <t>2024-04-24 06:20:15</t>
  </si>
  <si>
    <t>2024-04-12 06:52:02</t>
  </si>
  <si>
    <t>2024-04-02 07:09:13</t>
  </si>
  <si>
    <t>2024-04-09 08:08:41</t>
  </si>
  <si>
    <t>2024-04-16 08:16:00</t>
  </si>
  <si>
    <t>2024-04-18 07:58:52</t>
  </si>
  <si>
    <t>2024-04-22 07:09:32</t>
  </si>
  <si>
    <t>2024-04-09 08:07:39</t>
  </si>
  <si>
    <t>2024-04-06 08:35:37</t>
  </si>
  <si>
    <t>2024-04-26 07:55:27</t>
  </si>
  <si>
    <t>2024-04-02 05:58:52</t>
  </si>
  <si>
    <t>2024-04-26 06:42:31</t>
  </si>
  <si>
    <t>2024-04-02 06:14:52</t>
  </si>
  <si>
    <t>2024-04-18 06:10:58</t>
  </si>
  <si>
    <t>2024-04-10 08:54:33</t>
  </si>
  <si>
    <t>2024-04-02 06:13:57</t>
  </si>
  <si>
    <t>2024-04-02 06:10:07</t>
  </si>
  <si>
    <t>2024-04-20 08:47:23</t>
  </si>
  <si>
    <t>2024-04-18 06:11:57</t>
  </si>
  <si>
    <t>2024-04-26 06:39:02</t>
  </si>
  <si>
    <t>2024-04-10 08:41:56</t>
  </si>
  <si>
    <t>2024-04-27 07:41:10</t>
  </si>
  <si>
    <t>2024-04-26 06:33:14</t>
  </si>
  <si>
    <t>2024-04-12 06:48:06</t>
  </si>
  <si>
    <t>2024-04-11 07:49:44</t>
  </si>
  <si>
    <t>2024-04-16 06:47:42</t>
  </si>
  <si>
    <t>2024-04-11 07:49:45</t>
  </si>
  <si>
    <t>2024-04-09 08:06:40</t>
  </si>
  <si>
    <t>2024-04-23 07:45:01</t>
  </si>
  <si>
    <t>2024-04-15 07:53:33</t>
  </si>
  <si>
    <t>2024-04-14 08:43:32</t>
  </si>
  <si>
    <t>2024-04-21 09:35:43</t>
  </si>
  <si>
    <t>2024-04-12 08:33:04</t>
  </si>
  <si>
    <t>2024-04-20 08:46:20</t>
  </si>
  <si>
    <t>2024-04-12 08:33:06</t>
  </si>
  <si>
    <t>2024-04-14 08:45:10</t>
  </si>
  <si>
    <t>2024-04-01 07:02:36</t>
  </si>
  <si>
    <t>2024-04-19 07:50:11</t>
  </si>
  <si>
    <t>2024-04-22 07:41:41</t>
  </si>
  <si>
    <t>2024-04-23 09:02:39</t>
  </si>
  <si>
    <t>2024-04-19 09:17:52</t>
  </si>
  <si>
    <t>2024-04-23 09:02:41</t>
  </si>
  <si>
    <t>2024-04-08 08:55:26</t>
  </si>
  <si>
    <t>2024-04-21 09:00:04</t>
  </si>
  <si>
    <t>2024-04-08 08:59:23</t>
  </si>
  <si>
    <t>2024-04-02 09:29:32</t>
  </si>
  <si>
    <t>2024-04-24 08:23:44</t>
  </si>
  <si>
    <t>2024-04-12 08:33:03</t>
  </si>
  <si>
    <t>2024-04-16 07:39:41</t>
  </si>
  <si>
    <t>2024-04-08 08:58:14</t>
  </si>
  <si>
    <t>2024-04-08 08:56:22</t>
  </si>
  <si>
    <t>2024-04-03 08:20:01</t>
  </si>
  <si>
    <t>2024-04-11 08:14:13</t>
  </si>
  <si>
    <t>2024-04-19 09:16:53</t>
  </si>
  <si>
    <t>2024-04-19 09:15:03</t>
  </si>
  <si>
    <t>2024-04-30 07:56:19</t>
  </si>
  <si>
    <t>2024-04-30 09:12:34</t>
  </si>
  <si>
    <t>2024-04-15 07:47:59</t>
  </si>
  <si>
    <t>2024-04-09 08:55:49</t>
  </si>
  <si>
    <t>2024-04-22 07:29:44</t>
  </si>
  <si>
    <t>2024-04-12 08:33:05</t>
  </si>
  <si>
    <t>2024-04-23 08:41:15</t>
  </si>
  <si>
    <t>2024-04-19 14:36:58</t>
  </si>
  <si>
    <t>2024-04-04 14:53:08</t>
  </si>
  <si>
    <t>2024-04-26 13:54:06</t>
  </si>
  <si>
    <t>2024-04-11 14:01:55</t>
  </si>
  <si>
    <t>2024-04-29 13:35:38</t>
  </si>
  <si>
    <t>2024-04-01 13:20:10</t>
  </si>
  <si>
    <t>2024-04-30 08:43:03</t>
  </si>
  <si>
    <t>2024-04-04 08:50:13</t>
  </si>
  <si>
    <t>2024-04-04 15:03:14</t>
  </si>
  <si>
    <t>2024-04-19 14:36:07</t>
  </si>
  <si>
    <t>2024-04-15 14:01:10</t>
  </si>
  <si>
    <t>2024-04-04 08:50:15</t>
  </si>
  <si>
    <t>2024-04-08 09:00:19</t>
  </si>
  <si>
    <t>2024-04-04 14:55:03</t>
  </si>
  <si>
    <t>2024-04-02 15:03:19</t>
  </si>
  <si>
    <t>2024-04-04 14:52:28</t>
  </si>
  <si>
    <t>2024-04-11 14:11:37</t>
  </si>
  <si>
    <t>2024-04-01 08:12:50</t>
  </si>
  <si>
    <t>2024-04-15 08:42:47</t>
  </si>
  <si>
    <t>2024-04-19 09:16:00</t>
  </si>
  <si>
    <t>2024-04-07 09:57:58</t>
  </si>
  <si>
    <t>2024-04-08 08:57:20</t>
  </si>
  <si>
    <t>2024-04-03 09:39:08</t>
  </si>
  <si>
    <t>2024-04-12 08:27:02</t>
  </si>
  <si>
    <t>2024-04-08 08:29:09</t>
  </si>
  <si>
    <t>2024-04-21 10:03:27</t>
  </si>
  <si>
    <t>2024-04-29 13:36:00</t>
  </si>
  <si>
    <t>2024-04-20 08:49:18</t>
  </si>
  <si>
    <t>2024-04-03 09:40:21</t>
  </si>
  <si>
    <t>2024-04-08 13:35:36</t>
  </si>
  <si>
    <t>2024-04-28 09:11:20</t>
  </si>
  <si>
    <t>2024-04-11 14:06:38</t>
  </si>
  <si>
    <t>2024-04-19 14:48:56</t>
  </si>
  <si>
    <t>2024-04-19 14:46:45</t>
  </si>
  <si>
    <t>2024-04-25 13:51:41</t>
  </si>
  <si>
    <t>2024-04-12 14:36:05</t>
  </si>
  <si>
    <t>2024-04-15 14:26:18</t>
  </si>
  <si>
    <t>2024-04-12 14:43:33</t>
  </si>
  <si>
    <t>2024-04-02 15:34:57</t>
  </si>
  <si>
    <t>2024-04-22 13:52:23</t>
  </si>
  <si>
    <t>2024-04-12 14:22:17</t>
  </si>
  <si>
    <t>2024-04-30 14:17:57</t>
  </si>
  <si>
    <t>2024-04-23 14:18:06</t>
  </si>
  <si>
    <t>2024-04-01 13:44:42</t>
  </si>
  <si>
    <t>2024-04-22 13:58:29</t>
  </si>
  <si>
    <t>2024-04-19 14:37:11</t>
  </si>
  <si>
    <t>2024-04-03 15:46:36</t>
  </si>
  <si>
    <t>2024-04-05 15:12:27</t>
  </si>
  <si>
    <t>2024-04-16 12:33:02</t>
  </si>
  <si>
    <t>2024-04-12 14:16:33</t>
  </si>
  <si>
    <t>2024-04-03 15:36:25</t>
  </si>
  <si>
    <t>2024-04-05 15:18:43</t>
  </si>
  <si>
    <t>2024-04-19 14:59:17</t>
  </si>
  <si>
    <t>2024-04-04 14:57:29</t>
  </si>
  <si>
    <t>2024-04-02 15:42:31</t>
  </si>
  <si>
    <t>2024-04-11 14:39:39</t>
  </si>
  <si>
    <t>2024-04-05 15:03:29</t>
  </si>
  <si>
    <t>2024-04-25 13:20:48</t>
  </si>
  <si>
    <t>2024-04-18 13:54:21</t>
  </si>
  <si>
    <t>2024-04-23 14:14:19</t>
  </si>
  <si>
    <t>2024-04-02 15:10:25</t>
  </si>
  <si>
    <t>2024-04-03 15:43:41</t>
  </si>
  <si>
    <t>2024-04-03 15:49:20</t>
  </si>
  <si>
    <t>2024-04-05 15:02:31</t>
  </si>
  <si>
    <t>2024-04-24 14:18:46</t>
  </si>
  <si>
    <t>2024-04-04 15:19:44</t>
  </si>
  <si>
    <t>2024-04-03 14:46:04</t>
  </si>
  <si>
    <t>2024-04-26 13:14:41</t>
  </si>
  <si>
    <t>2024-04-19 14:04:01</t>
  </si>
  <si>
    <t>2024-04-16 11:46:20</t>
  </si>
  <si>
    <t>2024-04-05 15:20:56</t>
  </si>
  <si>
    <t>2024-04-23 13:26:11</t>
  </si>
  <si>
    <t>2024-04-22 13:55:06</t>
  </si>
  <si>
    <t>2024-04-24 14:09:50</t>
  </si>
  <si>
    <t>2024-04-03 15:55:15</t>
  </si>
  <si>
    <t>2024-04-18 14:06:51</t>
  </si>
  <si>
    <t>2024-04-18 13:05:18</t>
  </si>
  <si>
    <t>2024-04-16 12:27:27</t>
  </si>
  <si>
    <t>2024-04-23 13:33:44</t>
  </si>
  <si>
    <t>2024-04-29 12:55:12</t>
  </si>
  <si>
    <t>2024-04-30 13:17:56</t>
  </si>
  <si>
    <t>2024-04-22 13:55:26</t>
  </si>
  <si>
    <t>2024-04-15 13:13:42</t>
  </si>
  <si>
    <t>2024-04-08 12:46:39</t>
  </si>
  <si>
    <t>2024-04-09 14:28:14</t>
  </si>
  <si>
    <t>2024-04-16 11:45:34</t>
  </si>
  <si>
    <t>2024-04-08 12:56:28</t>
  </si>
  <si>
    <t>2024-04-01 12:37:13</t>
  </si>
  <si>
    <t>2024-04-26 13:58:39</t>
  </si>
  <si>
    <t>2024-04-15 14:17:07</t>
  </si>
  <si>
    <t>2024-04-17 09:52:01</t>
  </si>
  <si>
    <t>2024-04-03 15:57:52</t>
  </si>
  <si>
    <t>2024-04-25 13:38:44</t>
  </si>
  <si>
    <t>2024-04-04 15:21:37</t>
  </si>
  <si>
    <t>2024-04-26 15:08:23</t>
  </si>
  <si>
    <t>2024-04-29 13:46:20</t>
  </si>
  <si>
    <t>2024-04-03 14:52:12</t>
  </si>
  <si>
    <t>2024-04-05 14:34:58</t>
  </si>
  <si>
    <t>2024-04-23 13:52:57</t>
  </si>
  <si>
    <t>2024-04-05 14:30:04</t>
  </si>
  <si>
    <t>2024-04-22 13:05:43</t>
  </si>
  <si>
    <t>2024-04-03 14:46:03</t>
  </si>
  <si>
    <t>2024-04-12 13:48:06</t>
  </si>
  <si>
    <t>2024-04-04 14:20:07</t>
  </si>
  <si>
    <t>2024-04-01 12:56:01</t>
  </si>
  <si>
    <t>2024-04-30 13:41:55</t>
  </si>
  <si>
    <t>2024-04-18 13:06:16</t>
  </si>
  <si>
    <t>2024-04-04 16:23:53</t>
  </si>
  <si>
    <t>2024-04-30 13:21:09</t>
  </si>
  <si>
    <t>2024-04-26 13:10:27</t>
  </si>
  <si>
    <t>2024-04-23 13:33:47</t>
  </si>
  <si>
    <t>2024-04-29 12:52:48</t>
  </si>
  <si>
    <t>2024-04-23 13:27:46</t>
  </si>
  <si>
    <t>2024-04-05 14:32:21</t>
  </si>
  <si>
    <t>2024-04-15 13:30:36</t>
  </si>
  <si>
    <t>2024-04-15 13:16:05</t>
  </si>
  <si>
    <t>2024-04-30 13:37:02</t>
  </si>
  <si>
    <t>2024-04-05 14:12:35</t>
  </si>
  <si>
    <t>2024-04-12 13:18:06</t>
  </si>
  <si>
    <t>2024-04-05 14:29:08</t>
  </si>
  <si>
    <t>2024-04-03 15:05:54</t>
  </si>
  <si>
    <t>2024-04-23 13:43:07</t>
  </si>
  <si>
    <t>2024-04-12 13:16:25</t>
  </si>
  <si>
    <t>2024-04-23 13:51:21</t>
  </si>
  <si>
    <t>2024-04-01 12:56:56</t>
  </si>
  <si>
    <t>2024-04-01 12:58:39</t>
  </si>
  <si>
    <t>2024-04-24 13:14:37</t>
  </si>
  <si>
    <t>2024-04-25 13:04:39</t>
  </si>
  <si>
    <t>2024-04-03 15:15:03</t>
  </si>
  <si>
    <t>2024-04-05 14:42:52</t>
  </si>
  <si>
    <t>2024-04-30 13:51:06</t>
  </si>
  <si>
    <t>2024-04-15 13:39:46</t>
  </si>
  <si>
    <t>2024-04-03 15:13:23</t>
  </si>
  <si>
    <t>2024-04-23 13:52:20</t>
  </si>
  <si>
    <t>2024-04-05 14:42:56</t>
  </si>
  <si>
    <t>2024-04-08 13:22:44</t>
  </si>
  <si>
    <t>2024-04-02 14:50:50</t>
  </si>
  <si>
    <t>2024-04-03 15:27:49</t>
  </si>
  <si>
    <t>2024-04-14 14:57:05</t>
  </si>
  <si>
    <t>2024-04-22 13:13:48</t>
  </si>
  <si>
    <t>2024-04-12 13:36:59</t>
  </si>
  <si>
    <t>2024-04-22 13:02:08</t>
  </si>
  <si>
    <t>2024-04-07 15:19:40</t>
  </si>
  <si>
    <t>2024-04-16 11:59:45</t>
  </si>
  <si>
    <t>2024-04-05 14:42:45</t>
  </si>
  <si>
    <t>2024-04-25 12:57:58</t>
  </si>
  <si>
    <t>2024-04-08 13:24:48</t>
  </si>
  <si>
    <t>2024-04-09 14:36:47</t>
  </si>
  <si>
    <t>2024-04-02 14:37:37</t>
  </si>
  <si>
    <t>2024-04-15 13:45:58</t>
  </si>
  <si>
    <t>2024-04-15 13:45:54</t>
  </si>
  <si>
    <t>2024-04-01 12:57:46</t>
  </si>
  <si>
    <t>2024-04-04 14:19:23</t>
  </si>
  <si>
    <t>2024-04-04 14:20:59</t>
  </si>
  <si>
    <t>2024-04-23 13:51:54</t>
  </si>
  <si>
    <t>2024-04-18 13:30:54</t>
  </si>
  <si>
    <t>2024-04-04 14:33:33</t>
  </si>
  <si>
    <t>2024-04-19 14:24:12</t>
  </si>
  <si>
    <t>2024-04-01 12:59:57</t>
  </si>
  <si>
    <t>2024-04-05 14:42:48</t>
  </si>
  <si>
    <t>2024-04-18 14:47:20</t>
  </si>
  <si>
    <t>2024-04-09 14:47:49</t>
  </si>
  <si>
    <t>2024-04-15 13:42:19</t>
  </si>
  <si>
    <t>2024-04-05 14:43:16</t>
  </si>
  <si>
    <t>2024-04-16 13:07:15</t>
  </si>
  <si>
    <t>2024-04-10 14:26:16</t>
  </si>
  <si>
    <t>2024-04-03 15:24:47</t>
  </si>
  <si>
    <t>2024-04-05 14:48:19</t>
  </si>
  <si>
    <t>2024-04-03 15:29:50</t>
  </si>
  <si>
    <t>2024-04-30 13:53:12</t>
  </si>
  <si>
    <t>2024-04-17 09:37:27</t>
  </si>
  <si>
    <t>2024-04-30 13:53:16</t>
  </si>
  <si>
    <t>2024-04-11 15:15:42</t>
  </si>
  <si>
    <t>2024-04-15 13:45:55</t>
  </si>
  <si>
    <t>2024-04-29 13:29:24</t>
  </si>
  <si>
    <t>2024-04-11 14:01:02</t>
  </si>
  <si>
    <t>2024-04-11 13:59:21</t>
  </si>
  <si>
    <t>2024-04-19 14:33:03</t>
  </si>
  <si>
    <t>2024-04-19 15:38:20</t>
  </si>
  <si>
    <t>2024-04-22 13:15:37</t>
  </si>
  <si>
    <t>2024-04-12 14:02:33</t>
  </si>
  <si>
    <t>2024-04-26 14:55:49</t>
  </si>
  <si>
    <t>2024-04-09 14:52:14</t>
  </si>
  <si>
    <t>2024-04-17 09:31:32</t>
  </si>
  <si>
    <t>2024-04-05 16:06:09</t>
  </si>
  <si>
    <t>2024-04-05 16:06:53</t>
  </si>
  <si>
    <t>2024-04-11 13:56:59</t>
  </si>
  <si>
    <t>2024-04-15 13:45:56</t>
  </si>
  <si>
    <t>2024-04-25 13:17:48</t>
  </si>
  <si>
    <t>2024-04-12 14:02:47</t>
  </si>
  <si>
    <t>2024-04-02 15:08:59</t>
  </si>
  <si>
    <t>2024-04-29 13:25:24</t>
  </si>
  <si>
    <t>2024-04-19 15:43:30</t>
  </si>
  <si>
    <t>2024-04-22 14:52:37</t>
  </si>
  <si>
    <t>2024-04-03 16:54:54</t>
  </si>
  <si>
    <t>2024-04-01 14:26:46</t>
  </si>
  <si>
    <t>2024-04-29 14:48:42</t>
  </si>
  <si>
    <t>2024-04-22 14:48:17</t>
  </si>
  <si>
    <t>2024-04-15 15:17:44</t>
  </si>
  <si>
    <t>2024-04-03 17:07:17</t>
  </si>
  <si>
    <t>2024-04-15 15:24:24</t>
  </si>
  <si>
    <t>2024-04-11 15:32:08</t>
  </si>
  <si>
    <t>2024-04-29 14:48:59</t>
  </si>
  <si>
    <t>2024-04-23 15:18:50</t>
  </si>
  <si>
    <t>2024-04-18 15:03:03</t>
  </si>
  <si>
    <t>2024-04-16 13:03:49</t>
  </si>
  <si>
    <t>2024-04-23 15:20:54</t>
  </si>
  <si>
    <t>2024-04-15 15:00:17</t>
  </si>
  <si>
    <t>2024-04-16 13:03:45</t>
  </si>
  <si>
    <t>2024-04-11 15:14:55</t>
  </si>
  <si>
    <t>2024-04-25 14:22:59</t>
  </si>
  <si>
    <t>2024-04-16 13:03:47</t>
  </si>
  <si>
    <t>2024-04-26 14:56:42</t>
  </si>
  <si>
    <t>2024-04-18 14:48:32</t>
  </si>
  <si>
    <t>2024-04-11 15:21:56</t>
  </si>
  <si>
    <t>2024-04-23 15:18:14</t>
  </si>
  <si>
    <t>2024-04-26 14:53:28</t>
  </si>
  <si>
    <t>2024-04-03 16:54:11</t>
  </si>
  <si>
    <t>2024-04-11 15:15:58</t>
  </si>
  <si>
    <t>2024-04-22 14:48:47</t>
  </si>
  <si>
    <t>2024-04-23 15:26:51</t>
  </si>
  <si>
    <t>2024-04-11 15:25:14</t>
  </si>
  <si>
    <t>2024-04-25 14:19:49</t>
  </si>
  <si>
    <t>2024-04-26 14:44:09</t>
  </si>
  <si>
    <t>2024-04-15 14:33:15</t>
  </si>
  <si>
    <t>2024-04-26 15:03:08</t>
  </si>
  <si>
    <t>2024-04-16 13:05:28</t>
  </si>
  <si>
    <t>2024-04-29 14:49:03</t>
  </si>
  <si>
    <t>2024-04-22 14:03:45</t>
  </si>
  <si>
    <t>2024-04-05 16:19:37</t>
  </si>
  <si>
    <t>2024-04-24 15:13:19</t>
  </si>
  <si>
    <t>2024-04-24 15:16:56</t>
  </si>
  <si>
    <t>2024-04-23 15:33:54</t>
  </si>
  <si>
    <t>2024-04-09 16:38:01</t>
  </si>
  <si>
    <t>2024-04-12 15:40:38</t>
  </si>
  <si>
    <t>2024-04-11 15:27:43</t>
  </si>
  <si>
    <t>2024-04-29 14:48:20</t>
  </si>
  <si>
    <t>2024-04-30 14:35:58</t>
  </si>
  <si>
    <t>2024-04-11 14:45:05</t>
  </si>
  <si>
    <t>2024-04-03 16:57:39</t>
  </si>
  <si>
    <t>2024-04-02 15:49:35</t>
  </si>
  <si>
    <t>2024-04-23 14:52:30</t>
  </si>
  <si>
    <t>2024-04-11 15:36:34</t>
  </si>
  <si>
    <t>2024-04-17 10:45:53</t>
  </si>
  <si>
    <t>2024-04-29 14:48:43</t>
  </si>
  <si>
    <t>2024-04-29 14:48:44</t>
  </si>
  <si>
    <t>2024-04-16 13:03:44</t>
  </si>
  <si>
    <t>2024-04-05 16:18:12</t>
  </si>
  <si>
    <t>2024-04-29 14:49:14</t>
  </si>
  <si>
    <t>2024-04-26 14:55:13</t>
  </si>
  <si>
    <t>2024-04-26 15:06:59</t>
  </si>
  <si>
    <t>2024-04-22 14:53:53</t>
  </si>
  <si>
    <t>2024-04-22 14:51:05</t>
  </si>
  <si>
    <t>2024-04-15 14:36:20</t>
  </si>
  <si>
    <t>2024-04-12 15:38:20</t>
  </si>
  <si>
    <t>2024-04-29 14:49:05</t>
  </si>
  <si>
    <t>2024-04-05 15:27:50</t>
  </si>
  <si>
    <t>2024-04-26 14:22:41</t>
  </si>
  <si>
    <t>2024-04-18 14:39:05</t>
  </si>
  <si>
    <t>2024-04-24 14:35:35</t>
  </si>
  <si>
    <t>2024-04-30 14:39:03</t>
  </si>
  <si>
    <t>2024-04-16 12:43:24</t>
  </si>
  <si>
    <t>2024-04-11 14:54:55</t>
  </si>
  <si>
    <t>2024-04-09 15:48:09</t>
  </si>
  <si>
    <t>2024-04-07 16:22:09</t>
  </si>
  <si>
    <t>2024-04-05 15:25:14</t>
  </si>
  <si>
    <t>2024-04-23 14:51:07</t>
  </si>
  <si>
    <t>2024-04-15 14:40:02</t>
  </si>
  <si>
    <t>2024-04-30 14:34:33</t>
  </si>
  <si>
    <t>2024-04-01 13:51:55</t>
  </si>
  <si>
    <t>2024-04-29 14:03:10</t>
  </si>
  <si>
    <t>2024-04-19 15:09:59</t>
  </si>
  <si>
    <t>2024-04-05 15:29:05</t>
  </si>
  <si>
    <t>2024-04-05 15:31:02</t>
  </si>
  <si>
    <t>2024-04-28 17:20:18</t>
  </si>
  <si>
    <t>2024-04-09 15:44:32</t>
  </si>
  <si>
    <t>2024-04-18 14:21:00</t>
  </si>
  <si>
    <t>2024-04-15 14:33:54</t>
  </si>
  <si>
    <t>2024-04-26 14:19:16</t>
  </si>
  <si>
    <t>2024-04-28 15:19:50</t>
  </si>
  <si>
    <t>2024-04-16 14:06:56</t>
  </si>
  <si>
    <t>2024-04-26 14:31:14</t>
  </si>
  <si>
    <t>2024-04-11 14:45:07</t>
  </si>
  <si>
    <t>2024-04-24 14:36:30</t>
  </si>
  <si>
    <t>2024-04-25 13:54:04</t>
  </si>
  <si>
    <t>2024-04-09 15:46:33</t>
  </si>
  <si>
    <t>2024-04-26 14:19:23</t>
  </si>
  <si>
    <t>2024-04-26 14:27:57</t>
  </si>
  <si>
    <t>2024-04-16 12:43:41</t>
  </si>
  <si>
    <t>2024-04-20 16:14:39</t>
  </si>
  <si>
    <t>2024-04-24 14:39:36</t>
  </si>
  <si>
    <t>2024-04-21 16:03:24</t>
  </si>
  <si>
    <t>2024-04-24 14:37:22</t>
  </si>
  <si>
    <t>2024-04-29 14:20:05</t>
  </si>
  <si>
    <t>2024-04-21 16:07:07</t>
  </si>
  <si>
    <t>2024-04-24 14:35:53</t>
  </si>
  <si>
    <t>2024-04-18 14:32:21</t>
  </si>
  <si>
    <t>2024-04-24 14:35:58</t>
  </si>
  <si>
    <t>2024-04-22 14:17:51</t>
  </si>
  <si>
    <t>2024-04-24 14:35:05</t>
  </si>
  <si>
    <t>2024-04-22 14:08:18</t>
  </si>
  <si>
    <t>2024-04-01 13:59:27</t>
  </si>
  <si>
    <t>2024-04-16 12:45:15</t>
  </si>
  <si>
    <t>2024-04-19 15:20:20</t>
  </si>
  <si>
    <t>2024-04-02 16:16:20</t>
  </si>
  <si>
    <t>2024-04-03 16:36:16</t>
  </si>
  <si>
    <t>2024-04-30 14:40:21</t>
  </si>
  <si>
    <t>2024-04-18 14:39:23</t>
  </si>
  <si>
    <t>2024-04-18 14:39:18</t>
  </si>
  <si>
    <t>2024-04-18 14:39:34</t>
  </si>
  <si>
    <t>2024-04-24 14:36:39</t>
  </si>
  <si>
    <t>2024-04-24 14:31:34</t>
  </si>
  <si>
    <t>2024-04-24 14:36:43</t>
  </si>
  <si>
    <t>2024-04-26 14:27:59</t>
  </si>
  <si>
    <t>2024-04-19 15:27:14</t>
  </si>
  <si>
    <t>2024-04-04 15:34:00</t>
  </si>
  <si>
    <t>2024-04-15 14:42:45</t>
  </si>
  <si>
    <t>2024-04-08 13:52:25</t>
  </si>
  <si>
    <t>2024-04-17 10:11:57</t>
  </si>
  <si>
    <t>2024-04-18 14:32:45</t>
  </si>
  <si>
    <t>2024-04-29 14:25:43</t>
  </si>
  <si>
    <t>2024-04-24 14:40:31</t>
  </si>
  <si>
    <t>2024-04-03 16:33:14</t>
  </si>
  <si>
    <t>2024-04-05 16:00:15</t>
  </si>
  <si>
    <t>2024-04-05 15:59:25</t>
  </si>
  <si>
    <t>2024-04-12 15:15:44</t>
  </si>
  <si>
    <t>2024-04-02 16:03:44</t>
  </si>
  <si>
    <t>2024-04-24 14:49:17</t>
  </si>
  <si>
    <t>2024-04-11 15:08:26</t>
  </si>
  <si>
    <t>2024-04-15 14:54:02</t>
  </si>
  <si>
    <t>2024-04-09 16:01:44</t>
  </si>
  <si>
    <t>2024-04-11 15:00:07</t>
  </si>
  <si>
    <t>2024-04-28 15:36:39</t>
  </si>
  <si>
    <t>2024-04-25 14:16:02</t>
  </si>
  <si>
    <t>2024-04-26 14:40:06</t>
  </si>
  <si>
    <t>2024-04-24 14:40:43</t>
  </si>
  <si>
    <t>2024-04-18 14:38:30</t>
  </si>
  <si>
    <t>2024-04-24 14:42:18</t>
  </si>
  <si>
    <t>2024-04-01 14:09:03</t>
  </si>
  <si>
    <t>2024-04-12 15:15:13</t>
  </si>
  <si>
    <t>2024-04-25 14:15:59</t>
  </si>
  <si>
    <t>2024-04-18 14:39:38</t>
  </si>
  <si>
    <t>2024-04-18 14:39:10</t>
  </si>
  <si>
    <t>2024-04-24 14:50:22</t>
  </si>
  <si>
    <t>2024-04-16 12:50:43</t>
  </si>
  <si>
    <t>2024-04-12 15:14:03</t>
  </si>
  <si>
    <t>2024-04-22 14:26:31</t>
  </si>
  <si>
    <t>2024-04-19 15:29:27</t>
  </si>
  <si>
    <t>2024-04-18 14:39:27</t>
  </si>
  <si>
    <t>2024-04-05 15:48:46</t>
  </si>
  <si>
    <t>2024-04-02 16:05:55</t>
  </si>
  <si>
    <t>2024-04-11 15:05:45</t>
  </si>
  <si>
    <t>2024-04-30 10:32:16</t>
  </si>
  <si>
    <t>2024-04-08 10:33:36</t>
  </si>
  <si>
    <t>2024-04-19 10:29:20</t>
  </si>
  <si>
    <t>2024-04-22 10:15:37</t>
  </si>
  <si>
    <t>2024-04-25 14:16:03</t>
  </si>
  <si>
    <t>2024-04-03 11:24:49</t>
  </si>
  <si>
    <t>2024-04-30 10:31:13</t>
  </si>
  <si>
    <t>2024-04-22 10:04:48</t>
  </si>
  <si>
    <t>2024-04-19 10:35:27</t>
  </si>
  <si>
    <t>2024-04-05 11:00:53</t>
  </si>
  <si>
    <t>2024-04-08 10:33:41</t>
  </si>
  <si>
    <t>2024-04-11 13:19:59</t>
  </si>
  <si>
    <t>2024-04-03 11:24:48</t>
  </si>
  <si>
    <t>2024-04-05 15:52:18</t>
  </si>
  <si>
    <t>2024-04-25 09:51:46</t>
  </si>
  <si>
    <t>2024-04-30 10:30:12</t>
  </si>
  <si>
    <t>2024-04-08 10:35:13</t>
  </si>
  <si>
    <t>2024-04-22 10:08:23</t>
  </si>
  <si>
    <t>2024-04-08 12:47:24</t>
  </si>
  <si>
    <t>2024-04-08 10:33:38</t>
  </si>
  <si>
    <t>2024-04-08 10:33:40</t>
  </si>
  <si>
    <t>2024-04-11 10:28:35</t>
  </si>
  <si>
    <t>2024-04-11 10:34:58</t>
  </si>
  <si>
    <t>2024-04-11 10:36:45</t>
  </si>
  <si>
    <t>2024-04-04 10:44:10</t>
  </si>
  <si>
    <t>2024-04-26 09:57:51</t>
  </si>
  <si>
    <t>2024-04-30 10:27:41</t>
  </si>
  <si>
    <t>2024-04-03 11:20:49</t>
  </si>
  <si>
    <t>2024-04-08 10:33:37</t>
  </si>
  <si>
    <t>2024-04-30 10:43:02</t>
  </si>
  <si>
    <t>2024-04-02 10:47:49</t>
  </si>
  <si>
    <t>2024-04-15 10:25:53</t>
  </si>
  <si>
    <t>2024-04-19 10:57:28</t>
  </si>
  <si>
    <t>2024-04-24 10:23:30</t>
  </si>
  <si>
    <t>2024-04-24 10:22:04</t>
  </si>
  <si>
    <t>2024-04-11 10:42:07</t>
  </si>
  <si>
    <t>2024-04-05 11:10:18</t>
  </si>
  <si>
    <t>2024-04-12 10:38:36</t>
  </si>
  <si>
    <t>2024-04-01 10:16:56</t>
  </si>
  <si>
    <t>2024-04-09 11:25:29</t>
  </si>
  <si>
    <t>2024-04-02 11:15:18</t>
  </si>
  <si>
    <t>2024-04-04 10:54:29</t>
  </si>
  <si>
    <t>2024-04-29 10:31:43</t>
  </si>
  <si>
    <t>2024-04-08 10:44:28</t>
  </si>
  <si>
    <t>2024-04-30 10:57:51</t>
  </si>
  <si>
    <t>2024-04-11 10:41:10</t>
  </si>
  <si>
    <t>2024-04-03 11:24:50</t>
  </si>
  <si>
    <t>2024-04-19 11:01:00</t>
  </si>
  <si>
    <t>2024-04-03 11:31:42</t>
  </si>
  <si>
    <t>2024-04-16 10:42:48</t>
  </si>
  <si>
    <t>2024-04-15 10:41:11</t>
  </si>
  <si>
    <t>2024-04-15 10:45:57</t>
  </si>
  <si>
    <t>2024-04-24 10:31:18</t>
  </si>
  <si>
    <t>2024-04-11 10:43:35</t>
  </si>
  <si>
    <t>2024-04-04 11:01:01</t>
  </si>
  <si>
    <t>2024-04-11 10:44:18</t>
  </si>
  <si>
    <t>2024-04-19 11:09:33</t>
  </si>
  <si>
    <t>2024-04-03 11:24:51</t>
  </si>
  <si>
    <t>2024-04-19 11:01:04</t>
  </si>
  <si>
    <t>2024-04-15 10:52:44</t>
  </si>
  <si>
    <t>2024-04-25 10:12:27</t>
  </si>
  <si>
    <t>2024-04-18 10:26:10</t>
  </si>
  <si>
    <t>2024-04-08 10:38:50</t>
  </si>
  <si>
    <t>2024-04-29 10:17:10</t>
  </si>
  <si>
    <t>2024-04-18 10:31:32</t>
  </si>
  <si>
    <t>2024-04-22 10:38:25</t>
  </si>
  <si>
    <t>2024-04-11 11:16:33</t>
  </si>
  <si>
    <t>2024-04-23 11:04:54</t>
  </si>
  <si>
    <t>2024-04-26 10:46:31</t>
  </si>
  <si>
    <t>2024-04-12 11:02:17</t>
  </si>
  <si>
    <t>2024-04-01 10:21:48</t>
  </si>
  <si>
    <t>2024-04-24 10:52:54</t>
  </si>
  <si>
    <t>2024-04-04 11:16:12</t>
  </si>
  <si>
    <t>2024-04-09 11:42:57</t>
  </si>
  <si>
    <t>2024-04-05 11:32:12</t>
  </si>
  <si>
    <t>2024-04-08 11:13:04</t>
  </si>
  <si>
    <t>2024-04-23 10:58:44</t>
  </si>
  <si>
    <t>2024-04-05 11:40:17</t>
  </si>
  <si>
    <t>2024-04-19 11:16:49</t>
  </si>
  <si>
    <t>2024-04-11 11:05:10</t>
  </si>
  <si>
    <t>2024-04-19 11:39:21</t>
  </si>
  <si>
    <t>2024-04-26 10:51:16</t>
  </si>
  <si>
    <t>2024-04-05 11:43:14</t>
  </si>
  <si>
    <t>2024-04-26 10:55:50</t>
  </si>
  <si>
    <t>2024-04-01 10:32:33</t>
  </si>
  <si>
    <t>2024-04-08 10:36:34</t>
  </si>
  <si>
    <t>2024-04-11 11:16:06</t>
  </si>
  <si>
    <t>2024-04-02 11:50:24</t>
  </si>
  <si>
    <t>2024-04-22 10:36:00</t>
  </si>
  <si>
    <t>2024-04-30 11:19:04</t>
  </si>
  <si>
    <t>2024-04-22 10:36:02</t>
  </si>
  <si>
    <t>2024-04-12 10:54:04</t>
  </si>
  <si>
    <t>2024-04-12 11:12:22</t>
  </si>
  <si>
    <t>2024-04-22 10:35:59</t>
  </si>
  <si>
    <t>2024-04-05 11:43:16</t>
  </si>
  <si>
    <t>2024-04-22 10:38:27</t>
  </si>
  <si>
    <t>2024-04-04 11:38:25</t>
  </si>
  <si>
    <t>2024-04-22 11:04:51</t>
  </si>
  <si>
    <t>2024-04-08 11:18:49</t>
  </si>
  <si>
    <t>2024-04-08 11:15:57</t>
  </si>
  <si>
    <t>2024-04-01 10:48:28</t>
  </si>
  <si>
    <t>2024-04-30 11:26:23</t>
  </si>
  <si>
    <t>2024-04-30 11:41:03</t>
  </si>
  <si>
    <t>2024-04-19 11:47:30</t>
  </si>
  <si>
    <t>2024-04-23 11:30:38</t>
  </si>
  <si>
    <t>2024-04-11 11:04:48</t>
  </si>
  <si>
    <t>2024-04-24 11:03:41</t>
  </si>
  <si>
    <t>2024-04-30 11:21:37</t>
  </si>
  <si>
    <t>2024-04-11 11:15:11</t>
  </si>
  <si>
    <t>2024-04-30 11:29:43</t>
  </si>
  <si>
    <t>2024-04-08 11:22:17</t>
  </si>
  <si>
    <t>2024-04-30 11:29:00</t>
  </si>
  <si>
    <t>2024-04-19 11:40:55</t>
  </si>
  <si>
    <t>2024-04-12 11:16:03</t>
  </si>
  <si>
    <t>2024-04-19 11:40:18</t>
  </si>
  <si>
    <t>2024-04-25 10:54:00</t>
  </si>
  <si>
    <t>2024-04-11 11:26:27</t>
  </si>
  <si>
    <t>2024-04-24 11:15:20</t>
  </si>
  <si>
    <t>2024-04-16 10:54:53</t>
  </si>
  <si>
    <t>2024-04-22 11:05:10</t>
  </si>
  <si>
    <t>2024-04-24 10:57:39</t>
  </si>
  <si>
    <t>2024-04-24 11:01:22</t>
  </si>
  <si>
    <t>2024-04-12 11:24:50</t>
  </si>
  <si>
    <t>2024-04-23 11:26:15</t>
  </si>
  <si>
    <t>2024-04-26 11:08:55</t>
  </si>
  <si>
    <t>2024-04-30 11:34:15</t>
  </si>
  <si>
    <t>2024-04-22 10:49:44</t>
  </si>
  <si>
    <t>2024-04-20 12:09:00</t>
  </si>
  <si>
    <t>2024-04-29 11:18:12</t>
  </si>
  <si>
    <t>2024-04-11 11:33:08</t>
  </si>
  <si>
    <t>2024-04-18 11:21:16</t>
  </si>
  <si>
    <t>2024-04-24 10:59:58</t>
  </si>
  <si>
    <t>2024-04-14 12:37:32</t>
  </si>
  <si>
    <t>2024-04-05 12:28:54</t>
  </si>
  <si>
    <t>2024-04-08 11:12:18</t>
  </si>
  <si>
    <t>2024-04-03 12:33:48</t>
  </si>
  <si>
    <t>2024-04-01 11:47:31</t>
  </si>
  <si>
    <t>2024-04-05 13:17:31</t>
  </si>
  <si>
    <t>2024-04-25 11:55:18</t>
  </si>
  <si>
    <t>2024-04-11 12:03:31</t>
  </si>
  <si>
    <t>2024-04-29 14:00:41</t>
  </si>
  <si>
    <t>2024-04-30 12:28:48</t>
  </si>
  <si>
    <t>2024-04-24 11:58:14</t>
  </si>
  <si>
    <t>2024-04-01 11:29:49</t>
  </si>
  <si>
    <t>2024-04-04 12:52:05</t>
  </si>
  <si>
    <t>2024-04-11 12:14:34</t>
  </si>
  <si>
    <t>2024-04-24 11:49:31</t>
  </si>
  <si>
    <t>2024-04-19 12:49:29</t>
  </si>
  <si>
    <t>2024-04-30 14:35:22</t>
  </si>
  <si>
    <t>2024-04-23 12:02:52</t>
  </si>
  <si>
    <t>2024-04-30 11:58:33</t>
  </si>
  <si>
    <t>2024-04-26 11:41:00</t>
  </si>
  <si>
    <t>2024-04-26 12:00:56</t>
  </si>
  <si>
    <t>2024-04-08 11:59:55</t>
  </si>
  <si>
    <t>2024-04-23 12:11:35</t>
  </si>
  <si>
    <t>2024-04-30 12:08:37</t>
  </si>
  <si>
    <t>2024-04-23 12:03:41</t>
  </si>
  <si>
    <t>2024-04-12 12:08:54</t>
  </si>
  <si>
    <t>2024-04-01 11:32:34</t>
  </si>
  <si>
    <t>2024-04-09 13:12:28</t>
  </si>
  <si>
    <t>2024-04-02 12:48:28</t>
  </si>
  <si>
    <t>2024-04-15 11:52:39</t>
  </si>
  <si>
    <t>2024-04-02 12:48:32</t>
  </si>
  <si>
    <t>2024-04-15 11:59:06</t>
  </si>
  <si>
    <t>2024-04-18 11:40:49</t>
  </si>
  <si>
    <t>2024-04-24 11:51:30</t>
  </si>
  <si>
    <t>2024-04-05 12:46:01</t>
  </si>
  <si>
    <t>2024-04-25 11:32:44</t>
  </si>
  <si>
    <t>2024-04-29 12:06:17</t>
  </si>
  <si>
    <t>2024-04-03 13:54:18</t>
  </si>
  <si>
    <t>2024-04-25 11:59:08</t>
  </si>
  <si>
    <t>2024-04-24 12:19:47</t>
  </si>
  <si>
    <t>2024-04-30 12:17:50</t>
  </si>
  <si>
    <t>2024-04-22 12:13:58</t>
  </si>
  <si>
    <t>2024-04-19 12:40:37</t>
  </si>
  <si>
    <t>2024-04-25 11:59:09</t>
  </si>
  <si>
    <t>2024-04-19 12:56:12</t>
  </si>
  <si>
    <t>2024-04-15 12:11:50</t>
  </si>
  <si>
    <t>2024-04-24 12:17:41</t>
  </si>
  <si>
    <t>2024-04-29 12:07:17</t>
  </si>
  <si>
    <t>2024-04-26 12:12:25</t>
  </si>
  <si>
    <t>2024-04-21 13:28:19</t>
  </si>
  <si>
    <t>2024-04-02 13:01:23</t>
  </si>
  <si>
    <t>2024-04-11 12:14:10</t>
  </si>
  <si>
    <t>2024-04-21 13:40:04</t>
  </si>
  <si>
    <t>2024-04-01 11:57:27</t>
  </si>
  <si>
    <t>2024-04-03 13:26:14</t>
  </si>
  <si>
    <t>2024-04-24 12:16:45</t>
  </si>
  <si>
    <t>2024-04-19 12:59:17</t>
  </si>
  <si>
    <t>2024-04-11 12:23:13</t>
  </si>
  <si>
    <t>2024-04-01 11:31:13</t>
  </si>
  <si>
    <t>2024-04-24 12:00:53</t>
  </si>
  <si>
    <t>2024-04-12 12:46:12</t>
  </si>
  <si>
    <t>2024-04-11 12:37:19</t>
  </si>
  <si>
    <t>2024-04-30 12:24:55</t>
  </si>
  <si>
    <t>2024-04-19 12:44:04</t>
  </si>
  <si>
    <t>2024-04-16 11:17:24</t>
  </si>
  <si>
    <t>2024-04-12 12:39:19</t>
  </si>
  <si>
    <t>2024-04-19 12:51:21</t>
  </si>
  <si>
    <t>2024-04-05 13:21:14</t>
  </si>
  <si>
    <t>2024-04-14 12:38:01</t>
  </si>
  <si>
    <t>2024-04-15 11:32:00</t>
  </si>
  <si>
    <t>2024-04-29 11:23:52</t>
  </si>
  <si>
    <t>2024-04-28 12:28:15</t>
  </si>
  <si>
    <t>2024-04-02 12:30:34</t>
  </si>
  <si>
    <t>2024-04-25 11:07:29</t>
  </si>
  <si>
    <t>2024-04-23 11:37:45</t>
  </si>
  <si>
    <t>2024-04-04 12:16:27</t>
  </si>
  <si>
    <t>2024-04-11 11:32:32</t>
  </si>
  <si>
    <t>2024-04-11 11:39:07</t>
  </si>
  <si>
    <t>2024-04-19 12:16:56</t>
  </si>
  <si>
    <t>2024-04-25 11:22:30</t>
  </si>
  <si>
    <t>2024-04-24 11:18:44</t>
  </si>
  <si>
    <t>2024-04-25 11:23:26</t>
  </si>
  <si>
    <t>2024-04-24 11:35:09</t>
  </si>
  <si>
    <t>2024-04-04 12:23:44</t>
  </si>
  <si>
    <t>2024-04-11 11:53:53</t>
  </si>
  <si>
    <t>2024-04-08 11:46:31</t>
  </si>
  <si>
    <t>2024-04-04 11:46:20</t>
  </si>
  <si>
    <t>2024-04-12 11:50:52</t>
  </si>
  <si>
    <t>2024-04-07 14:17:56</t>
  </si>
  <si>
    <t>2024-04-11 11:42:36</t>
  </si>
  <si>
    <t>2024-04-05 12:10:03</t>
  </si>
  <si>
    <t>2024-04-01 11:03:30</t>
  </si>
  <si>
    <t>2024-04-21 12:41:37</t>
  </si>
  <si>
    <t>2024-04-22 11:24:03</t>
  </si>
  <si>
    <t>2024-04-11 11:46:50</t>
  </si>
  <si>
    <t>2024-04-18 11:11:03</t>
  </si>
  <si>
    <t>2024-04-03 12:36:17</t>
  </si>
  <si>
    <t>2024-04-12 11:48:34</t>
  </si>
  <si>
    <t>2024-04-22 11:13:31</t>
  </si>
  <si>
    <t>2024-04-08 14:36:26</t>
  </si>
  <si>
    <t>2024-04-01 15:32:06</t>
  </si>
  <si>
    <t>2024-04-23 16:46:15</t>
  </si>
  <si>
    <t>2024-04-01 15:31:51</t>
  </si>
  <si>
    <t>2024-04-11 16:33:34</t>
  </si>
  <si>
    <t>2024-04-01 11:16:28</t>
  </si>
  <si>
    <t>2024-04-11 11:55:35</t>
  </si>
  <si>
    <t>2024-04-22 15:49:59</t>
  </si>
  <si>
    <t>2024-04-22 15:57:58</t>
  </si>
  <si>
    <t>2024-04-22 15:43:56</t>
  </si>
  <si>
    <t>2024-04-22 15:42:00</t>
  </si>
  <si>
    <t>2024-04-15 16:21:31</t>
  </si>
  <si>
    <t>2024-04-30 16:07:44</t>
  </si>
  <si>
    <t>2024-04-19 16:38:05</t>
  </si>
  <si>
    <t>2024-04-26 16:05:42</t>
  </si>
  <si>
    <t>2024-04-02 12:48:31</t>
  </si>
  <si>
    <t>2024-04-01 15:22:47</t>
  </si>
  <si>
    <t>2024-04-01 15:30:51</t>
  </si>
  <si>
    <t>2024-04-01 15:23:29</t>
  </si>
  <si>
    <t>2024-04-01 15:31:50</t>
  </si>
  <si>
    <t>2024-04-22 15:52:29</t>
  </si>
  <si>
    <t>2024-04-12 16:30:34</t>
  </si>
  <si>
    <t>2024-04-30 16:08:39</t>
  </si>
  <si>
    <t>2024-04-18 16:08:25</t>
  </si>
  <si>
    <t>2024-04-22 15:41:40</t>
  </si>
  <si>
    <t>2024-04-25 15:25:15</t>
  </si>
  <si>
    <t>2024-04-25 15:26:20</t>
  </si>
  <si>
    <t>2024-04-05 17:20:29</t>
  </si>
  <si>
    <t>2024-04-16 13:49:31</t>
  </si>
  <si>
    <t>2024-04-20 17:44:22</t>
  </si>
  <si>
    <t>2024-04-24 16:03:07</t>
  </si>
  <si>
    <t>2024-04-11 16:35:05</t>
  </si>
  <si>
    <t>2024-04-22 16:08:49</t>
  </si>
  <si>
    <t>2024-04-22 16:00:16</t>
  </si>
  <si>
    <t>2024-04-05 17:28:16</t>
  </si>
  <si>
    <t>2024-04-18 16:27:54</t>
  </si>
  <si>
    <t>2024-04-12 16:49:56</t>
  </si>
  <si>
    <t>2024-04-11 16:47:49</t>
  </si>
  <si>
    <t>2024-04-30 16:24:19</t>
  </si>
  <si>
    <t>2024-04-08 14:47:11</t>
  </si>
  <si>
    <t>2024-04-12 16:44:25</t>
  </si>
  <si>
    <t>2024-04-26 16:12:43</t>
  </si>
  <si>
    <t>2024-04-18 16:18:28</t>
  </si>
  <si>
    <t>2024-04-21 17:54:14</t>
  </si>
  <si>
    <t>2024-04-18 16:18:55</t>
  </si>
  <si>
    <t>2024-04-08 14:38:34</t>
  </si>
  <si>
    <t>2024-04-25 15:58:57</t>
  </si>
  <si>
    <t>2024-04-25 15:53:25</t>
  </si>
  <si>
    <t>2024-04-12 16:45:55</t>
  </si>
  <si>
    <t>2024-04-23 16:50:06</t>
  </si>
  <si>
    <t>2024-04-17 11:54:48</t>
  </si>
  <si>
    <t>2024-04-01 15:56:15</t>
  </si>
  <si>
    <t>2024-04-23 16:52:55</t>
  </si>
  <si>
    <t>2024-04-23 17:00:54</t>
  </si>
  <si>
    <t>2024-04-25 15:56:02</t>
  </si>
  <si>
    <t>2024-04-25 15:57:32</t>
  </si>
  <si>
    <t>2024-04-01 15:25:04</t>
  </si>
  <si>
    <t>2024-04-08 14:57:42</t>
  </si>
  <si>
    <t>2024-04-25 15:56:18</t>
  </si>
  <si>
    <t>2024-04-12 16:52:11</t>
  </si>
  <si>
    <t>2024-04-03 18:12:41</t>
  </si>
  <si>
    <t>2024-04-30 16:30:23</t>
  </si>
  <si>
    <t>2024-04-01 15:43:02</t>
  </si>
  <si>
    <t>2024-04-18 16:24:12</t>
  </si>
  <si>
    <t>2024-04-29 15:01:29</t>
  </si>
  <si>
    <t>2024-04-02 16:44:14</t>
  </si>
  <si>
    <t>2024-04-11 15:38:57</t>
  </si>
  <si>
    <t>2024-04-23 15:41:51</t>
  </si>
  <si>
    <t>2024-04-30 15:22:13</t>
  </si>
  <si>
    <t>2024-04-29 14:58:14</t>
  </si>
  <si>
    <t>2024-04-12 15:51:51</t>
  </si>
  <si>
    <t>2024-04-04 16:31:51</t>
  </si>
  <si>
    <t>2024-04-25 14:45:46</t>
  </si>
  <si>
    <t>2024-04-22 15:03:59</t>
  </si>
  <si>
    <t>2024-04-23 15:54:46</t>
  </si>
  <si>
    <t>2024-04-19 16:07:02</t>
  </si>
  <si>
    <t>2024-04-12 15:50:17</t>
  </si>
  <si>
    <t>2024-04-29 15:01:28</t>
  </si>
  <si>
    <t>2024-04-02 16:44:39</t>
  </si>
  <si>
    <t>2024-04-22 15:04:10</t>
  </si>
  <si>
    <t>2024-04-22 15:03:58</t>
  </si>
  <si>
    <t>2024-04-29 15:01:19</t>
  </si>
  <si>
    <t>2024-04-22 15:04:20</t>
  </si>
  <si>
    <t>2024-04-17 15:15:44</t>
  </si>
  <si>
    <t>2024-04-12 15:41:53</t>
  </si>
  <si>
    <t>2024-04-22 15:04:22</t>
  </si>
  <si>
    <t>2024-04-29 14:56:36</t>
  </si>
  <si>
    <t>2024-04-04 16:30:09</t>
  </si>
  <si>
    <t>2024-04-24 15:22:27</t>
  </si>
  <si>
    <t>2024-04-23 16:52:26</t>
  </si>
  <si>
    <t>2024-04-11 15:41:06</t>
  </si>
  <si>
    <t>2024-04-03 21:21:36</t>
  </si>
  <si>
    <t>2024-04-26 16:13:23</t>
  </si>
  <si>
    <t>2024-04-11 15:37:30</t>
  </si>
  <si>
    <t>2024-04-03 17:15:34</t>
  </si>
  <si>
    <t>2024-04-08 14:50:18</t>
  </si>
  <si>
    <t>2024-04-23 16:02:45</t>
  </si>
  <si>
    <t>2024-04-29 15:15:52</t>
  </si>
  <si>
    <t>2024-04-26 15:18:14</t>
  </si>
  <si>
    <t>2024-04-01 14:52:27</t>
  </si>
  <si>
    <t>2024-04-12 16:07:10</t>
  </si>
  <si>
    <t>2024-04-15 15:38:09</t>
  </si>
  <si>
    <t>2024-04-15 15:45:56</t>
  </si>
  <si>
    <t>2024-04-09 16:54:06</t>
  </si>
  <si>
    <t>2024-04-25 15:04:35</t>
  </si>
  <si>
    <t>2024-04-12 15:51:30</t>
  </si>
  <si>
    <t>2024-04-30 15:22:11</t>
  </si>
  <si>
    <t>2024-04-11 16:00:44</t>
  </si>
  <si>
    <t>2024-04-10 16:30:55</t>
  </si>
  <si>
    <t>2024-04-16 13:22:48</t>
  </si>
  <si>
    <t>2024-04-24 15:21:53</t>
  </si>
  <si>
    <t>2024-04-08 14:16:35</t>
  </si>
  <si>
    <t>2024-04-23 15:55:16</t>
  </si>
  <si>
    <t>2024-04-05 16:40:27</t>
  </si>
  <si>
    <t>2024-04-01 15:04:37</t>
  </si>
  <si>
    <t>2024-04-29 15:02:29</t>
  </si>
  <si>
    <t>2024-04-19 16:13:02</t>
  </si>
  <si>
    <t>2024-04-22 15:12:44</t>
  </si>
  <si>
    <t>2024-04-29 15:04:44</t>
  </si>
  <si>
    <t>2024-04-15 15:29:04</t>
  </si>
  <si>
    <t>2024-04-11 15:58:52</t>
  </si>
  <si>
    <t>2024-04-18 15:31:26</t>
  </si>
  <si>
    <t>2024-04-23 16:05:54</t>
  </si>
  <si>
    <t>2024-04-12 15:53:05</t>
  </si>
  <si>
    <t>2024-04-29 15:15:42</t>
  </si>
  <si>
    <t>2024-04-29 15:05:46</t>
  </si>
  <si>
    <t>2024-04-19 16:08:15</t>
  </si>
  <si>
    <t>2024-04-03 17:28:51</t>
  </si>
  <si>
    <t>2024-04-16 13:32:38</t>
  </si>
  <si>
    <t>2024-04-02 17:31:51</t>
  </si>
  <si>
    <t>2024-04-23 16:11:14</t>
  </si>
  <si>
    <t>2024-04-01 15:06:25</t>
  </si>
  <si>
    <t>2024-04-03 17:36:10</t>
  </si>
  <si>
    <t>2024-04-15 15:39:20</t>
  </si>
  <si>
    <t>2024-04-26 15:44:19</t>
  </si>
  <si>
    <t>2024-04-02 17:16:11</t>
  </si>
  <si>
    <t>2024-04-11 16:09:07</t>
  </si>
  <si>
    <t>2024-04-24 15:58:09</t>
  </si>
  <si>
    <t>2024-04-29 15:13:04</t>
  </si>
  <si>
    <t>2024-04-17 11:10:15</t>
  </si>
  <si>
    <t>2024-04-16 13:36:15</t>
  </si>
  <si>
    <t>2024-04-17 11:12:03</t>
  </si>
  <si>
    <t>2024-04-28 16:47:25</t>
  </si>
  <si>
    <t>2024-04-15 15:53:30</t>
  </si>
  <si>
    <t>2024-04-26 15:30:45</t>
  </si>
  <si>
    <t>2024-04-21 17:08:34</t>
  </si>
  <si>
    <t>2024-04-15 16:01:57</t>
  </si>
  <si>
    <t>2024-04-15 16:05:15</t>
  </si>
  <si>
    <t>2024-04-19 16:22:55</t>
  </si>
  <si>
    <t>2024-04-26 15:44:04</t>
  </si>
  <si>
    <t>2024-04-03 17:37:17</t>
  </si>
  <si>
    <t>2024-04-01 15:18:10</t>
  </si>
  <si>
    <t>2024-04-26 15:44:18</t>
  </si>
  <si>
    <t>2024-04-22 15:34:16</t>
  </si>
  <si>
    <t>2024-04-29 15:22:57</t>
  </si>
  <si>
    <t>2024-04-12 16:06:47</t>
  </si>
  <si>
    <t>2024-04-05 16:53:40</t>
  </si>
  <si>
    <t>2024-04-12 16:14:19</t>
  </si>
  <si>
    <t>2024-04-19 16:30:47</t>
  </si>
  <si>
    <t>2024-04-25 15:12:11</t>
  </si>
  <si>
    <t>2024-04-08 14:25:24</t>
  </si>
  <si>
    <t>2024-04-26 15:49:06</t>
  </si>
  <si>
    <t>2024-04-30 16:03:03</t>
  </si>
  <si>
    <t>2024-04-22 15:37:58</t>
  </si>
  <si>
    <t>2024-04-02 17:26:50</t>
  </si>
  <si>
    <t>2024-04-22 15:37:45</t>
  </si>
  <si>
    <t>2024-04-18 15:56:58</t>
  </si>
  <si>
    <t>2024-04-15 16:06:22</t>
  </si>
  <si>
    <t>2024-04-22 15:39:33</t>
  </si>
  <si>
    <t>2024-04-25 15:12:02</t>
  </si>
  <si>
    <t>2024-04-26 15:44:20</t>
  </si>
  <si>
    <t>2024-04-19 16:40:41</t>
  </si>
  <si>
    <t>2024-04-19 13:23:24</t>
  </si>
  <si>
    <t>2024-04-16 11:33:58</t>
  </si>
  <si>
    <t>2024-04-08 12:36:37</t>
  </si>
  <si>
    <t>2024-04-05 13:48:56</t>
  </si>
  <si>
    <t>2024-04-05 13:49:00</t>
  </si>
  <si>
    <t>2024-04-05 13:50:50</t>
  </si>
  <si>
    <t>2024-04-05 13:57:06</t>
  </si>
  <si>
    <t>2024-04-11 12:56:02</t>
  </si>
  <si>
    <t>2024-04-11 12:53:56</t>
  </si>
  <si>
    <t>2024-04-18 12:41:59</t>
  </si>
  <si>
    <t>2024-04-23 12:59:06</t>
  </si>
  <si>
    <t>2024-04-02 13:46:35</t>
  </si>
  <si>
    <t>2024-04-30 12:59:57</t>
  </si>
  <si>
    <t>2024-04-30 13:00:23</t>
  </si>
  <si>
    <t>2024-04-18 12:41:56</t>
  </si>
  <si>
    <t>2024-04-05 13:48:58</t>
  </si>
  <si>
    <t>2024-04-18 12:43:40</t>
  </si>
  <si>
    <t>2024-04-25 12:26:21</t>
  </si>
  <si>
    <t>2024-04-18 12:37:13</t>
  </si>
  <si>
    <t>2024-04-02 14:01:08</t>
  </si>
  <si>
    <t>2024-04-29 12:42:37</t>
  </si>
  <si>
    <t>2024-04-11 12:58:29</t>
  </si>
  <si>
    <t>2024-04-12 12:56:41</t>
  </si>
  <si>
    <t>2024-04-29 12:39:32</t>
  </si>
  <si>
    <t>2024-04-24 12:50:39</t>
  </si>
  <si>
    <t>2024-04-15 12:52:44</t>
  </si>
  <si>
    <t>2024-04-19 13:26:46</t>
  </si>
  <si>
    <t>2024-04-15 12:52:59</t>
  </si>
  <si>
    <t>2024-04-20 13:55:24</t>
  </si>
  <si>
    <t>2024-04-11 13:03:34</t>
  </si>
  <si>
    <t>2024-04-12 12:58:01</t>
  </si>
  <si>
    <t>2024-04-05 13:49:01</t>
  </si>
  <si>
    <t>2024-04-02 14:00:28</t>
  </si>
  <si>
    <t>2024-04-26 12:45:17</t>
  </si>
  <si>
    <t>2024-04-02 14:06:06</t>
  </si>
  <si>
    <t>2024-04-18 12:41:57</t>
  </si>
  <si>
    <t>2024-04-02 14:07:37</t>
  </si>
  <si>
    <t>2024-04-03 14:39:53</t>
  </si>
  <si>
    <t>2024-04-02 14:07:20</t>
  </si>
  <si>
    <t>2024-04-01 12:30:09</t>
  </si>
  <si>
    <t>2024-04-05 14:03:59</t>
  </si>
  <si>
    <t>2024-04-04 13:49:18</t>
  </si>
  <si>
    <t>2024-04-05 14:09:34</t>
  </si>
  <si>
    <t>2024-04-30 13:09:43</t>
  </si>
  <si>
    <t>2024-04-23 13:12:32</t>
  </si>
  <si>
    <t>2024-04-12 13:14:57</t>
  </si>
  <si>
    <t>2024-04-01 12:27:30</t>
  </si>
  <si>
    <t>2024-04-05 14:09:30</t>
  </si>
  <si>
    <t>2024-04-16 11:40:23</t>
  </si>
  <si>
    <t>2024-04-01 12:26:09</t>
  </si>
  <si>
    <t>2024-04-05 14:10:50</t>
  </si>
  <si>
    <t>2024-04-05 14:01:07</t>
  </si>
  <si>
    <t>2024-04-02 14:09:10</t>
  </si>
  <si>
    <t>2024-04-29 12:41:10</t>
  </si>
  <si>
    <t>2024-04-16 11:40:22</t>
  </si>
  <si>
    <t>2024-04-03 14:38:56</t>
  </si>
  <si>
    <t>2024-04-11 11:59:12</t>
  </si>
  <si>
    <t>2024-04-08 11:59:11</t>
  </si>
  <si>
    <t>2024-04-30 13:11:12</t>
  </si>
  <si>
    <t>2024-04-09 14:10:46</t>
  </si>
  <si>
    <t>2024-04-29 12:43:10</t>
  </si>
  <si>
    <t>2024-04-25 12:32:41</t>
  </si>
  <si>
    <t>2024-04-01 12:27:40</t>
  </si>
  <si>
    <t>2024-04-01 12:22:19</t>
  </si>
  <si>
    <t>2024-04-11 13:11:39</t>
  </si>
  <si>
    <t>2024-04-03 14:38:53</t>
  </si>
  <si>
    <t>2024-04-24 11:41:52</t>
  </si>
  <si>
    <t>2024-04-02 12:48:33</t>
  </si>
  <si>
    <t>2024-04-23 12:07:48</t>
  </si>
  <si>
    <t>2024-04-02 12:48:30</t>
  </si>
  <si>
    <t>2024-04-26 11:50:20</t>
  </si>
  <si>
    <t>2024-04-30 12:11:18</t>
  </si>
  <si>
    <t>2024-04-26 11:47:05</t>
  </si>
  <si>
    <t>2024-04-23 12:01:02</t>
  </si>
  <si>
    <t>2024-04-03 13:51:32</t>
  </si>
  <si>
    <t>2024-04-25 12:04:03</t>
  </si>
  <si>
    <t>2024-04-03 13:55:23</t>
  </si>
  <si>
    <t>2024-04-19 13:15:02</t>
  </si>
  <si>
    <t>2024-04-25 12:13:14</t>
  </si>
  <si>
    <t>2024-04-24 12:36:47</t>
  </si>
  <si>
    <t>2024-04-22 12:13:16</t>
  </si>
  <si>
    <t>2024-04-11 12:42:32</t>
  </si>
  <si>
    <t>2024-04-03 14:01:31</t>
  </si>
  <si>
    <t>2024-04-11 12:42:34</t>
  </si>
  <si>
    <t>2024-04-12 12:56:58</t>
  </si>
  <si>
    <t>2024-04-04 13:11:57</t>
  </si>
  <si>
    <t>2024-04-04 13:13:12</t>
  </si>
  <si>
    <t>2024-04-20 13:54:22</t>
  </si>
  <si>
    <t>2024-04-08 12:17:09</t>
  </si>
  <si>
    <t>2024-04-04 13:24:44</t>
  </si>
  <si>
    <t>2024-04-11 12:42:07</t>
  </si>
  <si>
    <t>2024-04-07 14:16:58</t>
  </si>
  <si>
    <t>2024-04-05 13:45:13</t>
  </si>
  <si>
    <t>2024-04-24 12:15:31</t>
  </si>
  <si>
    <t>2024-04-12 12:50:56</t>
  </si>
  <si>
    <t>2024-04-15 12:38:54</t>
  </si>
  <si>
    <t>2024-04-05 13:48:59</t>
  </si>
  <si>
    <t>2024-04-05 13:25:37</t>
  </si>
  <si>
    <t>2024-04-12 12:54:15</t>
  </si>
  <si>
    <t>2024-04-24 12:35:39</t>
  </si>
  <si>
    <t>2024-04-02 13:30:31</t>
  </si>
  <si>
    <t>2024-04-01 12:02:30</t>
  </si>
  <si>
    <t>2024-04-17 08:34:08</t>
  </si>
  <si>
    <t>2024-04-17 15:50:08</t>
  </si>
  <si>
    <t>2024-04-07 21:57:56</t>
  </si>
  <si>
    <t>2024-04-14 21:31:09</t>
  </si>
  <si>
    <t>2024-04-07 22:04:55</t>
  </si>
  <si>
    <t>2024-04-11 20:07:08</t>
  </si>
  <si>
    <t>2024-04-17 16:10:49</t>
  </si>
  <si>
    <t>2024-04-16 16:16:40</t>
  </si>
  <si>
    <t>2024-04-17 15:58:23</t>
  </si>
  <si>
    <t>2024-04-16 16:27:37</t>
  </si>
  <si>
    <t>2024-04-16 16:22:15</t>
  </si>
  <si>
    <t>2024-04-21 21:08:55</t>
  </si>
  <si>
    <t>2024-04-12 20:21:13</t>
  </si>
  <si>
    <t>2024-04-24 18:57:28</t>
  </si>
  <si>
    <t>2024-04-08 18:07:43</t>
  </si>
  <si>
    <t>2024-04-07 22:14:00</t>
  </si>
  <si>
    <t>2024-04-12 20:20:12</t>
  </si>
  <si>
    <t>2024-04-11 19:30:14</t>
  </si>
  <si>
    <t>2024-04-17 15:25:49</t>
  </si>
  <si>
    <t>2024-04-17 15:36:47</t>
  </si>
  <si>
    <t>2024-04-12 20:13:01</t>
  </si>
  <si>
    <t>2024-04-16 15:50:46</t>
  </si>
  <si>
    <t>2024-04-17 15:37:42</t>
  </si>
  <si>
    <t>2024-04-25 18:36:22</t>
  </si>
  <si>
    <t>2024-04-14 21:20:19</t>
  </si>
  <si>
    <t>2024-04-16 16:30:29</t>
  </si>
  <si>
    <t>2024-04-11 19:30:24</t>
  </si>
  <si>
    <t>2024-04-16 16:31:12</t>
  </si>
  <si>
    <t>2024-04-14 21:15:45</t>
  </si>
  <si>
    <t>2024-04-16 16:05:29</t>
  </si>
  <si>
    <t>2024-04-16 16:02:20</t>
  </si>
  <si>
    <t>2024-04-02 21:36:35</t>
  </si>
  <si>
    <t>2024-04-09 21:29:56</t>
  </si>
  <si>
    <t>2024-04-17 16:14:13</t>
  </si>
  <si>
    <t>2024-04-10 21:29:37</t>
  </si>
  <si>
    <t>2024-04-21 22:05:13</t>
  </si>
  <si>
    <t>2024-04-23 21:06:44</t>
  </si>
  <si>
    <t>2024-04-23 21:08:06</t>
  </si>
  <si>
    <t>2024-04-07 23:09:43</t>
  </si>
  <si>
    <t>2024-04-22 19:51:47</t>
  </si>
  <si>
    <t>2024-04-03 22:28:00</t>
  </si>
  <si>
    <t>2024-04-18 20:29:03</t>
  </si>
  <si>
    <t>2024-04-21 22:04:22</t>
  </si>
  <si>
    <t>2024-04-21 22:25:31</t>
  </si>
  <si>
    <t>2024-04-07 22:52:11</t>
  </si>
  <si>
    <t>2024-04-22 19:54:12</t>
  </si>
  <si>
    <t>2024-04-16 17:04:16</t>
  </si>
  <si>
    <t>2024-04-23 21:02:06</t>
  </si>
  <si>
    <t>2024-04-21 22:06:06</t>
  </si>
  <si>
    <t>2024-04-21 22:03:27</t>
  </si>
  <si>
    <t>2024-04-12 20:35:23</t>
  </si>
  <si>
    <t>2024-04-21 22:02:32</t>
  </si>
  <si>
    <t>2024-04-19 21:22:14</t>
  </si>
  <si>
    <t>2024-04-27 20:34:09</t>
  </si>
  <si>
    <t>2024-04-01 19:47:13</t>
  </si>
  <si>
    <t>2024-04-11 20:47:56</t>
  </si>
  <si>
    <t>2024-04-09 21:44:20</t>
  </si>
  <si>
    <t>2024-04-16 16:54:20</t>
  </si>
  <si>
    <t>2024-04-08 19:20:15</t>
  </si>
  <si>
    <t>2024-04-21 21:36:19</t>
  </si>
  <si>
    <t>2024-04-16 16:34:29</t>
  </si>
  <si>
    <t>2024-04-23 21:00:23</t>
  </si>
  <si>
    <t>2024-04-22 19:52:40</t>
  </si>
  <si>
    <t>2024-04-16 16:53:00</t>
  </si>
  <si>
    <t>2024-04-28 22:04:08</t>
  </si>
  <si>
    <t>2024-04-14 22:18:49</t>
  </si>
  <si>
    <t>2024-04-30 20:31:10</t>
  </si>
  <si>
    <t>2024-04-29 20:07:37</t>
  </si>
  <si>
    <t>2024-04-29 20:27:25</t>
  </si>
  <si>
    <t>2024-04-02 22:48:37</t>
  </si>
  <si>
    <t>2024-04-12 21:35:23</t>
  </si>
  <si>
    <t>2024-04-29 20:08:32</t>
  </si>
  <si>
    <t>2024-04-25 20:09:46</t>
  </si>
  <si>
    <t>2024-04-18 20:53:24</t>
  </si>
  <si>
    <t>2024-04-19 21:22:57</t>
  </si>
  <si>
    <t>2024-04-18 20:49:57</t>
  </si>
  <si>
    <t>2024-04-10 22:17:22</t>
  </si>
  <si>
    <t>2024-04-18 20:52:28</t>
  </si>
  <si>
    <t>2024-04-24 20:58:11</t>
  </si>
  <si>
    <t>2024-04-23 21:25:32</t>
  </si>
  <si>
    <t>2024-04-30 20:31:59</t>
  </si>
  <si>
    <t>2024-04-10 22:51:44</t>
  </si>
  <si>
    <t>2024-04-28 21:26:19</t>
  </si>
  <si>
    <t>2024-04-22 22:00:34</t>
  </si>
  <si>
    <t>2024-04-11 20:54:58</t>
  </si>
  <si>
    <t>2024-04-29 20:06:36</t>
  </si>
  <si>
    <t>2024-04-29 20:12:43</t>
  </si>
  <si>
    <t>2024-04-10 22:18:09</t>
  </si>
  <si>
    <t>2024-04-22 21:02:48</t>
  </si>
  <si>
    <t>2024-04-16 17:31:30</t>
  </si>
  <si>
    <t>2024-04-22 20:34:40</t>
  </si>
  <si>
    <t>2024-04-28 22:17:29</t>
  </si>
  <si>
    <t>2024-04-29 20:03:49</t>
  </si>
  <si>
    <t>2024-04-10 22:19:00</t>
  </si>
  <si>
    <t>2024-04-09 22:25:03</t>
  </si>
  <si>
    <t>2024-04-29 20:04:49</t>
  </si>
  <si>
    <t>2024-04-29 21:04:39</t>
  </si>
  <si>
    <t>2024-04-15 21:48:28</t>
  </si>
  <si>
    <t>2024-04-15 21:54:32</t>
  </si>
  <si>
    <t>2024-04-28 23:15:56</t>
  </si>
  <si>
    <t>2024-04-29 21:05:55</t>
  </si>
  <si>
    <t>2024-04-16 18:46:58</t>
  </si>
  <si>
    <t>2024-04-19 23:00:49</t>
  </si>
  <si>
    <t>2024-04-25 21:21:08</t>
  </si>
  <si>
    <t>2024-04-23 22:56:33</t>
  </si>
  <si>
    <t>2024-04-22 22:01:43</t>
  </si>
  <si>
    <t>2024-04-24 21:19:51</t>
  </si>
  <si>
    <t>2024-04-19 22:58:56</t>
  </si>
  <si>
    <t>2024-04-19 23:01:58</t>
  </si>
  <si>
    <t>2024-04-23 22:45:22</t>
  </si>
  <si>
    <t>2024-04-16 18:16:34</t>
  </si>
  <si>
    <t>2024-04-15 21:50:01</t>
  </si>
  <si>
    <t>2024-04-24 21:20:52</t>
  </si>
  <si>
    <t>2024-04-25 21:16:18</t>
  </si>
  <si>
    <t>2024-04-10 23:28:47</t>
  </si>
  <si>
    <t>2024-04-23 22:58:15</t>
  </si>
  <si>
    <t>2024-04-29 21:30:45</t>
  </si>
  <si>
    <t>2024-04-25 21:29:21</t>
  </si>
  <si>
    <t>2024-04-19 23:03:38</t>
  </si>
  <si>
    <t>2024-04-24 21:22:39</t>
  </si>
  <si>
    <t>2024-04-22 21:33:21</t>
  </si>
  <si>
    <t>2024-04-27 22:13:53</t>
  </si>
  <si>
    <t>2024-04-25 21:15:48</t>
  </si>
  <si>
    <t>2024-04-22 21:15:29</t>
  </si>
  <si>
    <t>2024-04-15 22:26:12</t>
  </si>
  <si>
    <t>2024-04-25 21:13:42</t>
  </si>
  <si>
    <t>2024-04-24 22:03:25</t>
  </si>
  <si>
    <t>2024-04-15 22:00:58</t>
  </si>
  <si>
    <t>2024-04-24 22:59:44</t>
  </si>
  <si>
    <t>2024-04-22 23:18:30</t>
  </si>
  <si>
    <t>2024-04-25 22:44:57</t>
  </si>
  <si>
    <t>2024-04-27 23:03:11</t>
  </si>
  <si>
    <t>2024-04-27 22:57:33</t>
  </si>
  <si>
    <t>2024-04-29 22:45:02</t>
  </si>
  <si>
    <t>2024-04-25 22:44:55</t>
  </si>
  <si>
    <t>2024-04-01 22:25:13</t>
  </si>
  <si>
    <t>2024-04-26 22:18:02</t>
  </si>
  <si>
    <t>2024-04-25 21:52:16</t>
  </si>
  <si>
    <t>2024-04-24 22:19:58</t>
  </si>
  <si>
    <t>2024-04-17 21:07:04</t>
  </si>
  <si>
    <t>2024-04-25 22:44:59</t>
  </si>
  <si>
    <t>2024-04-18 22:46:31</t>
  </si>
  <si>
    <t>2024-04-18 23:02:03</t>
  </si>
  <si>
    <t>2024-04-16 20:19:28</t>
  </si>
  <si>
    <t>2024-04-27 22:56:50</t>
  </si>
  <si>
    <t>2024-04-29 22:50:06</t>
  </si>
  <si>
    <t>2024-04-01 22:25:15</t>
  </si>
  <si>
    <t>2024-04-11 22:49:32</t>
  </si>
  <si>
    <t>2024-04-15 23:10:30</t>
  </si>
  <si>
    <t>2024-04-24 23:17:49</t>
  </si>
  <si>
    <t>2024-04-30 23:25:41</t>
  </si>
  <si>
    <t>2024-04-25 22:44:56</t>
  </si>
  <si>
    <t>2024-04-08 21:48:58</t>
  </si>
  <si>
    <t>2024-04-16 20:30:35</t>
  </si>
  <si>
    <t>2024-04-15 22:56:52</t>
  </si>
  <si>
    <t>2024-04-22 23:19:34</t>
  </si>
  <si>
    <t>2024-04-25 22:19:28</t>
  </si>
  <si>
    <t>2024-04-16 20:31:28</t>
  </si>
  <si>
    <t>2024-04-01 22:25:14</t>
  </si>
  <si>
    <t>2024-04-15 23:23:19</t>
  </si>
  <si>
    <t>2024-04-16 22:59:20</t>
  </si>
  <si>
    <t>2024-04-13 15:50:36</t>
  </si>
  <si>
    <t>2024-04-16 21:46:51</t>
  </si>
  <si>
    <t>2024-04-16 23:29:34</t>
  </si>
  <si>
    <t>2024-04-08 17:31:21</t>
  </si>
  <si>
    <t>2024-04-24 18:35:22</t>
  </si>
  <si>
    <t>2024-04-16 21:49:14</t>
  </si>
  <si>
    <t>2024-04-16 21:43:50</t>
  </si>
  <si>
    <t>2024-04-16 20:33:17</t>
  </si>
  <si>
    <t>2024-04-16 22:54:25</t>
  </si>
  <si>
    <t>2024-04-17 21:36:47</t>
  </si>
  <si>
    <t>2024-04-17 20:43:56</t>
  </si>
  <si>
    <t>2024-04-13 20:42:18</t>
  </si>
  <si>
    <t>2024-04-16 21:51:56</t>
  </si>
  <si>
    <t>2024-04-13 19:02:06</t>
  </si>
  <si>
    <t>2024-04-13 20:44:50</t>
  </si>
  <si>
    <t>2024-04-17 20:18:37</t>
  </si>
  <si>
    <t>2024-04-17 20:26:59</t>
  </si>
  <si>
    <t>2024-04-17 21:53:50</t>
  </si>
  <si>
    <t>2024-04-17 20:19:31</t>
  </si>
  <si>
    <t>2024-04-16 20:32:23</t>
  </si>
  <si>
    <t>2024-04-16 21:55:07</t>
  </si>
  <si>
    <t>2024-04-16 21:50:05</t>
  </si>
  <si>
    <t>2024-04-16 21:53:17</t>
  </si>
  <si>
    <t>2024-04-17 20:25:28</t>
  </si>
  <si>
    <t>2024-04-16 21:48:20</t>
  </si>
  <si>
    <t>2024-04-16 21:45:23</t>
  </si>
  <si>
    <t>2024-04-16 22:34:36</t>
  </si>
  <si>
    <t>2024-04-17 21:44:46</t>
  </si>
  <si>
    <t>2024-04-16 22:41:55</t>
  </si>
  <si>
    <t>2024-04-16 22:09:36</t>
  </si>
  <si>
    <t>2024-04-08 17:20:47</t>
  </si>
  <si>
    <t>2024-04-16 15:13:46</t>
  </si>
  <si>
    <t>2024-04-16 15:18:33</t>
  </si>
  <si>
    <t>2024-04-27 18:42:17</t>
  </si>
  <si>
    <t>2024-04-30 16:34:26</t>
  </si>
  <si>
    <t>2024-04-29 16:09:32</t>
  </si>
  <si>
    <t>2024-04-06 21:18:39</t>
  </si>
  <si>
    <t>2024-04-11 19:22:53</t>
  </si>
  <si>
    <t>2024-04-10 19:44:11</t>
  </si>
  <si>
    <t>2024-04-11 19:11:38</t>
  </si>
  <si>
    <t>2024-04-08 17:42:26</t>
  </si>
  <si>
    <t>2024-04-15 18:53:37</t>
  </si>
  <si>
    <t>2024-04-04 19:57:04</t>
  </si>
  <si>
    <t>2024-04-16 15:47:47</t>
  </si>
  <si>
    <t>2024-04-10 20:16:48</t>
  </si>
  <si>
    <t>2024-04-03 21:06:34</t>
  </si>
  <si>
    <t>2024-04-11 19:12:40</t>
  </si>
  <si>
    <t>2024-04-16 15:34:18</t>
  </si>
  <si>
    <t>2024-04-11 19:09:35</t>
  </si>
  <si>
    <t>2024-04-16 15:42:10</t>
  </si>
  <si>
    <t>2024-04-23 19:42:09</t>
  </si>
  <si>
    <t>2024-04-16 15:22:01</t>
  </si>
  <si>
    <t>2024-04-01 18:25:20</t>
  </si>
  <si>
    <t>2024-04-16 15:26:12</t>
  </si>
  <si>
    <t>2024-04-08 17:26:51</t>
  </si>
  <si>
    <t>2024-04-21 20:24:51</t>
  </si>
  <si>
    <t>2024-04-17 15:09:46</t>
  </si>
  <si>
    <t>2024-04-16 15:40:55</t>
  </si>
  <si>
    <t>2024-04-08 17:24:03</t>
  </si>
  <si>
    <t>2024-04-30 18:33:44</t>
  </si>
  <si>
    <t>2024-04-11 19:12:22</t>
  </si>
  <si>
    <t>2024-04-17 15:13:35</t>
  </si>
  <si>
    <t>2024-04-21 17:58:30</t>
  </si>
  <si>
    <t>2024-04-21 18:29:17</t>
  </si>
  <si>
    <t>2024-04-08 15:17:24</t>
  </si>
  <si>
    <t>2024-04-08 15:20:14</t>
  </si>
  <si>
    <t>2024-04-29 16:16:50</t>
  </si>
  <si>
    <t>2024-04-30 16:41:29</t>
  </si>
  <si>
    <t>2024-04-26 16:25:21</t>
  </si>
  <si>
    <t>2024-04-04 17:49:59</t>
  </si>
  <si>
    <t>2024-04-19 17:13:10</t>
  </si>
  <si>
    <t>2024-04-17 12:07:17</t>
  </si>
  <si>
    <t>2024-04-23 17:43:15</t>
  </si>
  <si>
    <t>2024-04-19 17:48:17</t>
  </si>
  <si>
    <t>2024-04-18 16:41:44</t>
  </si>
  <si>
    <t>2024-04-08 15:12:23</t>
  </si>
  <si>
    <t>2024-04-12 17:10:39</t>
  </si>
  <si>
    <t>2024-04-30 16:36:05</t>
  </si>
  <si>
    <t>2024-04-08 15:15:06</t>
  </si>
  <si>
    <t>2024-04-08 15:12:22</t>
  </si>
  <si>
    <t>2024-04-29 16:04:13</t>
  </si>
  <si>
    <t>2024-04-25 16:06:20</t>
  </si>
  <si>
    <t>2024-04-19 17:13:26</t>
  </si>
  <si>
    <t>2024-04-22 16:23:46</t>
  </si>
  <si>
    <t>2024-04-19 17:16:51</t>
  </si>
  <si>
    <t>2024-04-04 17:47:31</t>
  </si>
  <si>
    <t>2024-04-28 17:32:23</t>
  </si>
  <si>
    <t>2024-04-30 16:39:11</t>
  </si>
  <si>
    <t>2024-04-11 16:54:19</t>
  </si>
  <si>
    <t>2024-04-15 16:56:08</t>
  </si>
  <si>
    <t>2024-04-01 15:52:06</t>
  </si>
  <si>
    <t>2024-04-22 16:24:51</t>
  </si>
  <si>
    <t>2024-04-11 17:02:37</t>
  </si>
  <si>
    <t>2024-04-12 17:09:53</t>
  </si>
  <si>
    <t>2024-04-08 15:53:08</t>
  </si>
  <si>
    <t>2024-04-12 17:35:13</t>
  </si>
  <si>
    <t>2024-04-22 16:46:18</t>
  </si>
  <si>
    <t>2024-04-02 18:31:37</t>
  </si>
  <si>
    <t>2024-04-17 12:51:25</t>
  </si>
  <si>
    <t>2024-04-11 17:10:37</t>
  </si>
  <si>
    <t>2024-04-08 15:17:57</t>
  </si>
  <si>
    <t>2024-04-15 17:11:04</t>
  </si>
  <si>
    <t>2024-04-17 12:28:04</t>
  </si>
  <si>
    <t>2024-04-30 17:09:30</t>
  </si>
  <si>
    <t>2024-04-16 14:17:25</t>
  </si>
  <si>
    <t>2024-04-29 17:12:15</t>
  </si>
  <si>
    <t>2024-04-08 16:15:08</t>
  </si>
  <si>
    <t>2024-04-15 17:35:48</t>
  </si>
  <si>
    <t>2024-04-18 16:50:24</t>
  </si>
  <si>
    <t>2024-04-25 16:30:16</t>
  </si>
  <si>
    <t>2024-04-07 19:14:16</t>
  </si>
  <si>
    <t>2024-04-11 17:13:12</t>
  </si>
  <si>
    <t>2024-04-08 16:11:05</t>
  </si>
  <si>
    <t>2024-04-29 16:23:54</t>
  </si>
  <si>
    <t>2024-04-01 16:27:53</t>
  </si>
  <si>
    <t>2024-04-23 17:29:13</t>
  </si>
  <si>
    <t>2024-04-22 16:47:30</t>
  </si>
  <si>
    <t>2024-04-28 17:56:18</t>
  </si>
  <si>
    <t>2024-04-28 17:40:08</t>
  </si>
  <si>
    <t>2024-04-20 18:38:57</t>
  </si>
  <si>
    <t>2024-04-01 16:15:01</t>
  </si>
  <si>
    <t>2024-04-15 17:10:20</t>
  </si>
  <si>
    <t>2024-04-26 16:44:14</t>
  </si>
  <si>
    <t>2024-04-23 17:34:50</t>
  </si>
  <si>
    <t>2024-04-17 12:24:18</t>
  </si>
  <si>
    <t>2024-04-17 12:35:06</t>
  </si>
  <si>
    <t>2024-04-17 14:20:37</t>
  </si>
  <si>
    <t>2024-04-08 16:01:27</t>
  </si>
  <si>
    <t>2024-04-17 14:15:24</t>
  </si>
  <si>
    <t>2024-04-04 19:38:25</t>
  </si>
  <si>
    <t>2024-04-17 14:20:35</t>
  </si>
  <si>
    <t>2024-04-08 16:04:24</t>
  </si>
  <si>
    <t>2024-04-08 16:13:15</t>
  </si>
  <si>
    <t>2024-04-26 17:12:13</t>
  </si>
  <si>
    <t>2024-04-17 13:16:07</t>
  </si>
  <si>
    <t>2024-04-11 17:49:00</t>
  </si>
  <si>
    <t>2024-04-16 14:38:02</t>
  </si>
  <si>
    <t>2024-04-04 18:57:42</t>
  </si>
  <si>
    <t>2024-04-17 13:30:47</t>
  </si>
  <si>
    <t>2024-04-17 13:08:44</t>
  </si>
  <si>
    <t>2024-04-17 13:09:50</t>
  </si>
  <si>
    <t>2024-04-21 18:44:08</t>
  </si>
  <si>
    <t>2024-04-21 19:07:21</t>
  </si>
  <si>
    <t>2024-04-17 13:24:18</t>
  </si>
  <si>
    <t>2024-04-25 16:46:36</t>
  </si>
  <si>
    <t>2024-04-29 17:08:02</t>
  </si>
  <si>
    <t>2024-04-26 17:14:08</t>
  </si>
  <si>
    <t>2024-04-11 17:42:14</t>
  </si>
  <si>
    <t>2024-04-23 17:54:03</t>
  </si>
  <si>
    <t>2024-04-17 13:32:45</t>
  </si>
  <si>
    <t>2024-04-08 16:05:02</t>
  </si>
  <si>
    <t>2024-04-24 17:16:47</t>
  </si>
  <si>
    <t>2024-04-17 13:26:08</t>
  </si>
  <si>
    <t>2024-04-21 19:02:43</t>
  </si>
  <si>
    <t>2024-04-11 17:44:17</t>
  </si>
  <si>
    <t>2024-04-17 13:10:54</t>
  </si>
  <si>
    <t>2024-04-11 17:52:26</t>
  </si>
  <si>
    <t>2024-04-25 16:56:35</t>
  </si>
  <si>
    <t>2024-04-21 19:37:28</t>
  </si>
  <si>
    <t>2024-04-14 19:33:45</t>
  </si>
  <si>
    <t>2024-04-17 13:47:58</t>
  </si>
  <si>
    <t>2024-04-18 17:54:35</t>
  </si>
  <si>
    <t>2024-04-21 19:36:36</t>
  </si>
  <si>
    <t>2024-04-08 16:37:01</t>
  </si>
  <si>
    <t>2024-04-08 16:46:56</t>
  </si>
  <si>
    <t>2024-04-25 17:19:43</t>
  </si>
  <si>
    <t>2024-04-17 13:31:44</t>
  </si>
  <si>
    <t>2024-04-08 16:55:32</t>
  </si>
  <si>
    <t>2024-04-17 14:20:39</t>
  </si>
  <si>
    <t>2024-04-17 14:21:05</t>
  </si>
  <si>
    <t>2024-04-04 19:13:03</t>
  </si>
  <si>
    <t>2024-04-23 18:56:36</t>
  </si>
  <si>
    <t>2024-04-17 14:07:18</t>
  </si>
  <si>
    <t>2024-04-17 13:58:41</t>
  </si>
  <si>
    <t>2024-04-23 19:05:47</t>
  </si>
  <si>
    <t>2024-04-20 20:43:27</t>
  </si>
  <si>
    <t>2024-04-18 18:00:15</t>
  </si>
  <si>
    <t>2024-04-17 14:28:17</t>
  </si>
  <si>
    <t>2024-04-16 15:09:06</t>
  </si>
  <si>
    <t>2024-04-24 18:11:30</t>
  </si>
  <si>
    <t>2024-04-27 18:12:40</t>
  </si>
  <si>
    <t>2024-04-16 15:05:33</t>
  </si>
  <si>
    <t>2024-04-11 18:29:10</t>
  </si>
  <si>
    <t>2024-04-26 17:35:48</t>
  </si>
  <si>
    <t>2024-04-10 18:50:46</t>
  </si>
  <si>
    <t>2024-04-17 14:19:51</t>
  </si>
  <si>
    <t>2024-04-17 13:47:38</t>
  </si>
  <si>
    <t>2024-04-12 18:51:49</t>
  </si>
  <si>
    <t>2024-04-17 13:35:18</t>
  </si>
  <si>
    <t>2024-04-15 17:57:26</t>
  </si>
  <si>
    <t>2024-04-21 19:57:34</t>
  </si>
  <si>
    <t>2024-04-20 20:40:54</t>
  </si>
  <si>
    <t>2024-04-02 20:10:15</t>
  </si>
  <si>
    <t>2024-04-17 14:23:27</t>
  </si>
  <si>
    <t>2024-04-07 20:54:40</t>
  </si>
  <si>
    <t>케이쏨차이 _R</t>
  </si>
  <si>
    <t>2024-04-10 13:20:08</t>
  </si>
  <si>
    <t>2024-04-12 23:54:23</t>
  </si>
  <si>
    <t>2024-04-12 19:50:15</t>
  </si>
  <si>
    <t>2024-04-09 15:01:49</t>
  </si>
  <si>
    <t>2024-04-11 22:16:47</t>
  </si>
  <si>
    <t>2024-04-11 15:56:44</t>
  </si>
  <si>
    <t>2024-04-11 13:27:07</t>
  </si>
  <si>
    <t>2024-04-12 14:01:20</t>
  </si>
  <si>
    <t>1_냉천아시아마트 _H</t>
  </si>
  <si>
    <t>1_ 사왓디타이마트고양 _H</t>
  </si>
  <si>
    <t>1_진평아시아마트 _F</t>
  </si>
  <si>
    <t>2024-04-16 21:01:19</t>
  </si>
  <si>
    <t>2024-04-17 15:06:18</t>
  </si>
  <si>
    <t>공급가액</t>
  </si>
  <si>
    <t>용도구분</t>
  </si>
  <si>
    <t>발행구분</t>
  </si>
  <si>
    <t>취소거래</t>
  </si>
  <si>
    <t>매출일시</t>
  </si>
  <si>
    <t>거래구분</t>
  </si>
  <si>
    <t>승인거래</t>
  </si>
  <si>
    <t>일반거래</t>
  </si>
  <si>
    <t>서진푸드 _F</t>
  </si>
  <si>
    <t>띠 _T</t>
  </si>
  <si>
    <t>2024-04-01 15:37:09</t>
  </si>
  <si>
    <t>2024-04-03 15:12:23</t>
  </si>
  <si>
    <t>2024-04-01 19:56:38</t>
  </si>
  <si>
    <t>2024-04-09 13:45:43</t>
  </si>
  <si>
    <t>2024-04-01 09:29:46</t>
  </si>
  <si>
    <t>2024-04-02 17:02:22</t>
  </si>
  <si>
    <t>2024-03-27 14:35:41</t>
  </si>
  <si>
    <t>2024-04-01 00:16:05</t>
  </si>
  <si>
    <t>2024-04-01 10:39:53</t>
  </si>
  <si>
    <t>2024-04-03 14:29:07</t>
  </si>
  <si>
    <t>2024-04-15 13:21:47</t>
  </si>
  <si>
    <t>2024-04-15 14:51:17</t>
  </si>
  <si>
    <t>2024-04-11 19:09:26</t>
  </si>
  <si>
    <t>2024-04-11 15:10:18</t>
  </si>
  <si>
    <t>2024-04-30 11:36:03</t>
  </si>
  <si>
    <t>2024-04-11 14:54:19</t>
  </si>
  <si>
    <t>2024-04-17 15:33:20</t>
  </si>
  <si>
    <t>2024-04-17 18:17:11</t>
  </si>
  <si>
    <t>2024-04-16 09:43:18</t>
  </si>
  <si>
    <t>2024-04-16 14:59:18</t>
  </si>
  <si>
    <t>2024-04-10 12:20:17</t>
  </si>
  <si>
    <t>2024-04-30 16:11:18</t>
  </si>
  <si>
    <t>2024-04-30 10:32:18</t>
  </si>
  <si>
    <t>2024-04-30 10:12:16</t>
  </si>
  <si>
    <t>2024-04-23 17:51:17</t>
  </si>
  <si>
    <t>2024-04-18 13:52:09</t>
  </si>
  <si>
    <t>2024-04-26 10:40:45</t>
  </si>
  <si>
    <t>2024-04-30 16:21:34</t>
  </si>
  <si>
    <t>2024-04-25 16:52:23</t>
  </si>
  <si>
    <t>2024-04-29 17:26:03</t>
  </si>
  <si>
    <t>2024-04-30 05:34:01</t>
  </si>
  <si>
    <t>2024-04-28 11:27:31</t>
  </si>
  <si>
    <t>2024-04-25 19:41:15</t>
  </si>
  <si>
    <t>2024-04-29 10:53:57</t>
  </si>
  <si>
    <t>2024-04-26 14:13:34</t>
  </si>
  <si>
    <t>2024-04-30 12:49:17</t>
  </si>
  <si>
    <t>2024-04-23 17:00:59</t>
  </si>
  <si>
    <t>2024-04-09 14:29:53</t>
  </si>
  <si>
    <t>2024-04-23 16:03:42</t>
  </si>
  <si>
    <t>행 레이블</t>
  </si>
  <si>
    <t>총금액</t>
  </si>
  <si>
    <t>비고</t>
  </si>
  <si>
    <t>부가세</t>
  </si>
  <si>
    <t>봉사료</t>
  </si>
  <si>
    <t>일반</t>
  </si>
  <si>
    <t>yomna pimpa _T</t>
  </si>
  <si>
    <t>1_ 겁쿤갑타이마트 _T</t>
  </si>
  <si>
    <t>1_ KING PETC _T</t>
  </si>
  <si>
    <t>1_사랑마트 주식회사 _T</t>
  </si>
  <si>
    <t>신분확인뒷4자리</t>
  </si>
  <si>
    <t>소비자소득공제용</t>
  </si>
  <si>
    <t>1_SINGHA _R</t>
  </si>
  <si>
    <t>choiwy _T</t>
  </si>
  <si>
    <t>1_Hansa Thai 무까타 _F</t>
  </si>
  <si>
    <t>1_크루아타이깐엥_진장동 _H</t>
  </si>
  <si>
    <t>1_란나무까타 의정부 _사 _F</t>
  </si>
  <si>
    <t>Arrunnee Khansri _R</t>
  </si>
  <si>
    <t>1_크루아타이깐엥_삼호동 _H</t>
  </si>
  <si>
    <t>1_JINA MART _사 _R</t>
  </si>
  <si>
    <t>Reamta Sopajon _T</t>
  </si>
  <si>
    <t>Suphatsara Saensuk</t>
  </si>
  <si>
    <t>TUEKRUEA ARUNEE _N</t>
  </si>
  <si>
    <t>Wadsana Karin _T</t>
  </si>
  <si>
    <t>F Pairin Thonchauy</t>
  </si>
  <si>
    <t>TUEKRUEA ARUNEE _F</t>
  </si>
  <si>
    <t>사업자 등록번호</t>
  </si>
  <si>
    <t>1_낭라오 _F</t>
  </si>
  <si>
    <t>1_케이쏨차이 _H</t>
  </si>
  <si>
    <t>1_낸나연샵 _T</t>
  </si>
  <si>
    <t>1_웰컴타이_평택고덕점 _F</t>
  </si>
  <si>
    <t>1_능두네고양점 _H</t>
  </si>
  <si>
    <t>1_ 엠타이 _T</t>
  </si>
  <si>
    <t>동남아시아식품 _F</t>
  </si>
  <si>
    <t>OUR마트 _H</t>
  </si>
  <si>
    <t>party _F</t>
  </si>
  <si>
    <t>sinsin _R</t>
  </si>
  <si>
    <t>1_ 르안타이 _F</t>
  </si>
  <si>
    <t>1_ 프렌즈마트 _H</t>
  </si>
  <si>
    <t>Cheer Cheer</t>
  </si>
  <si>
    <t>Kitiya L</t>
  </si>
  <si>
    <t>1_ 계절곳간 _H</t>
  </si>
  <si>
    <t>랍땅아시아마트 _F</t>
  </si>
  <si>
    <t>온크랩래카놈타이 _N</t>
  </si>
  <si>
    <t>1_ 반짠 _H</t>
  </si>
  <si>
    <t>F 다진타이마트</t>
  </si>
  <si>
    <t>1_ 카오카무 _H</t>
  </si>
  <si>
    <t>1_ 창타이누들 _H</t>
  </si>
  <si>
    <t>NIPAPORN _T</t>
  </si>
  <si>
    <t>operator</t>
  </si>
  <si>
    <t>룽태국마트 _R</t>
  </si>
  <si>
    <t>YOK KUNG _F</t>
  </si>
  <si>
    <t>Palita _T</t>
  </si>
  <si>
    <t>KAMALASK _R</t>
  </si>
  <si>
    <t>Sutin Se _T</t>
  </si>
  <si>
    <t>말리 아시아마트 _F</t>
  </si>
  <si>
    <t>NamNam _R</t>
  </si>
  <si>
    <t>1_ 카오산 _H</t>
  </si>
  <si>
    <t>1_ 반미진 _H</t>
  </si>
  <si>
    <t>พัชรา _T</t>
  </si>
  <si>
    <t>1_ 농림상사 _H</t>
  </si>
  <si>
    <t>낫차리 직접배 _F</t>
  </si>
  <si>
    <t>AJJIMA _F</t>
  </si>
  <si>
    <t>Wanida _F</t>
  </si>
  <si>
    <t>1_ 이수진 _T</t>
  </si>
  <si>
    <t>1_ 위아더월드 _H</t>
  </si>
  <si>
    <t>스마일식당 _H</t>
  </si>
  <si>
    <t>1_바나나리프 _R</t>
  </si>
  <si>
    <t>1_ 피셋 _H</t>
  </si>
  <si>
    <t>kittiya _F</t>
  </si>
  <si>
    <t>Sutthita _F</t>
  </si>
  <si>
    <t>Filmmy _R</t>
  </si>
  <si>
    <t>테이스트타일랜드 _T</t>
  </si>
  <si>
    <t>1_타이나컨동탄 _H</t>
  </si>
  <si>
    <t>1_피크닉박스 _H</t>
  </si>
  <si>
    <t>파야오시라마트 _T</t>
  </si>
  <si>
    <t>아시아친구 _F</t>
  </si>
  <si>
    <t>Maneewan _T</t>
  </si>
  <si>
    <t>Nimnim _F</t>
  </si>
  <si>
    <t>1_낀라오 _T</t>
  </si>
  <si>
    <t>??ช?? _T</t>
  </si>
  <si>
    <t>1_엠티마트 사 _F</t>
  </si>
  <si>
    <t>1_그린마트 _F</t>
  </si>
  <si>
    <t>1_ 사우독야 _F</t>
  </si>
  <si>
    <t>Suriya _R</t>
  </si>
  <si>
    <t>Apple _T</t>
  </si>
  <si>
    <t>1_킹무까타 _H</t>
  </si>
  <si>
    <t>몬트라 란나 _F</t>
  </si>
  <si>
    <t>1_ 천지 _H</t>
  </si>
  <si>
    <t>임엠 태국음식점 _R</t>
  </si>
  <si>
    <t>1_ 연육yon _F</t>
  </si>
  <si>
    <t>Yaowalak _R</t>
  </si>
  <si>
    <t>1_ 태국마트 _R</t>
  </si>
  <si>
    <t>카오산대구 _F</t>
  </si>
  <si>
    <t>1_ 이산식당 _T</t>
  </si>
  <si>
    <t>1_ 빠쏘앱샙 _F</t>
  </si>
  <si>
    <t>1_방콕태국음식 _F</t>
  </si>
  <si>
    <t>1_ 엄지마트 _H</t>
  </si>
  <si>
    <t>탕탕돈까스 _R</t>
  </si>
  <si>
    <t>1_ GM마트 _H</t>
  </si>
  <si>
    <t>1_ 타이996 _R</t>
  </si>
  <si>
    <t>1_ 쿤매래누 _R</t>
  </si>
  <si>
    <t>1_ 파오퐁 _T</t>
  </si>
  <si>
    <t>Venus _F</t>
  </si>
  <si>
    <t>Sawitree _T</t>
  </si>
  <si>
    <t>wikky ma _F</t>
  </si>
  <si>
    <t>1_ 타이농카이 _R</t>
  </si>
  <si>
    <t>Muntana _R</t>
  </si>
  <si>
    <t>태국마트광혜원 _H</t>
  </si>
  <si>
    <t>phuthai _T</t>
  </si>
  <si>
    <t>SARAWUT _T</t>
  </si>
  <si>
    <t>포니케이크 _T</t>
  </si>
  <si>
    <t>팟 타이 랜드 _R</t>
  </si>
  <si>
    <t>1_ 타이러브샵 _T</t>
  </si>
  <si>
    <t>Onouma _F</t>
  </si>
  <si>
    <t>1_ 그린타이 _T</t>
  </si>
  <si>
    <t>PITSANA _F</t>
  </si>
  <si>
    <t>1_타이피농 _T</t>
  </si>
  <si>
    <t>1_크루아제꿍 _T</t>
  </si>
  <si>
    <t>1_크루아타이 _R</t>
  </si>
  <si>
    <t>Bencha _F</t>
  </si>
  <si>
    <t>1_ 우라이완 _R</t>
  </si>
  <si>
    <t>Fluke _F</t>
  </si>
  <si>
    <t>1_ 킹마트 _H</t>
  </si>
  <si>
    <t>1_ 신세계빌 _H</t>
  </si>
  <si>
    <t>Sirirat _F</t>
  </si>
  <si>
    <t>1_ 선정마트 _H</t>
  </si>
  <si>
    <t>1_히아웰 _F</t>
  </si>
  <si>
    <t>1_ 타이타이 _R</t>
  </si>
  <si>
    <t>1_ 붐빔 _F</t>
  </si>
  <si>
    <t>1_ 부기타이 _H</t>
  </si>
  <si>
    <t>1_띵동마트 _R</t>
  </si>
  <si>
    <t>Jirayut _R</t>
  </si>
  <si>
    <t>1_ 쿨마트 _H</t>
  </si>
  <si>
    <t>1_ 월드마트 _H</t>
  </si>
  <si>
    <t>1_ 알로이 _H</t>
  </si>
  <si>
    <t>박준식_타이타이 _T</t>
  </si>
  <si>
    <t>1_ 88마트 _R</t>
  </si>
  <si>
    <t>Namnueng _F</t>
  </si>
  <si>
    <t>Daruwan _F</t>
  </si>
  <si>
    <t>1_ 타이24 _F</t>
  </si>
  <si>
    <t>1_ 안남 _H</t>
  </si>
  <si>
    <t>1_ 더챰타이 _R</t>
  </si>
  <si>
    <t>WIKANDA _F</t>
  </si>
  <si>
    <t>다진타이마트 _F</t>
  </si>
  <si>
    <t>타이룽르앙 _T</t>
  </si>
  <si>
    <t>Surakarn _F</t>
  </si>
  <si>
    <t>싸와락타이마트 _F</t>
  </si>
  <si>
    <t>1_ 손인석 _F</t>
  </si>
  <si>
    <t>1_ 사야암타이 _T</t>
  </si>
  <si>
    <t>1_ Phen _F</t>
  </si>
  <si>
    <t>합계 : 총금액</t>
  </si>
  <si>
    <t>Kehasathan Daranporn _T</t>
  </si>
  <si>
    <t>justfortha 저스트폴타이 _H</t>
  </si>
  <si>
    <t>1_Asia mart Manseon _사 _F</t>
  </si>
  <si>
    <t>fie</t>
  </si>
  <si>
    <t>여신</t>
  </si>
  <si>
    <t>tip</t>
  </si>
  <si>
    <t>민투앙폰 _T</t>
  </si>
  <si>
    <t>시리락 _R</t>
  </si>
  <si>
    <t>레누 _F</t>
  </si>
  <si>
    <t>태국슈퍼 _T</t>
  </si>
  <si>
    <t>tiw _T</t>
  </si>
  <si>
    <t>나나 _R</t>
  </si>
  <si>
    <t>태국식당 _R</t>
  </si>
  <si>
    <t>타나파 _T</t>
  </si>
  <si>
    <t>rung</t>
  </si>
  <si>
    <t>가상계좌</t>
  </si>
  <si>
    <t>hung</t>
  </si>
  <si>
    <t>고객 이름</t>
  </si>
  <si>
    <t>마하차이 _H</t>
  </si>
  <si>
    <t>Yu _F</t>
  </si>
  <si>
    <t>이규방 _R</t>
  </si>
  <si>
    <t>JING _F</t>
  </si>
  <si>
    <t>나파랏 _T</t>
  </si>
  <si>
    <t>mina _F</t>
  </si>
  <si>
    <t>땀 _T</t>
  </si>
  <si>
    <t>더방콕 _R</t>
  </si>
  <si>
    <t>Mod _R</t>
  </si>
  <si>
    <t>홍성용 _T</t>
  </si>
  <si>
    <t>정현수 _T</t>
  </si>
  <si>
    <t>DT _T</t>
  </si>
  <si>
    <t>우진축산 _F</t>
  </si>
  <si>
    <t>최미소 _F</t>
  </si>
  <si>
    <t>유파 _F</t>
  </si>
  <si>
    <t>이상본 _R</t>
  </si>
  <si>
    <t>lina _F</t>
  </si>
  <si>
    <t>람빵마트 _R</t>
  </si>
  <si>
    <t>fang _F</t>
  </si>
  <si>
    <t>1_태평 _H</t>
  </si>
  <si>
    <t>유기정 _H</t>
  </si>
  <si>
    <t>니타야 _T</t>
  </si>
  <si>
    <t>신용카드</t>
  </si>
  <si>
    <t>김성식 _T</t>
  </si>
  <si>
    <t>이현진 _H</t>
  </si>
  <si>
    <t>윤윤경 _R</t>
  </si>
  <si>
    <t>땡능 _F</t>
  </si>
  <si>
    <t>사바이 _R</t>
  </si>
  <si>
    <t>안니 _T</t>
  </si>
  <si>
    <t>Nana _F</t>
  </si>
  <si>
    <t>방방콕콕 _H</t>
  </si>
  <si>
    <t>한한 _R</t>
  </si>
  <si>
    <t>슈퍼맨 _H</t>
  </si>
  <si>
    <t>짜오파야 _F</t>
  </si>
  <si>
    <t>Toey _T</t>
  </si>
  <si>
    <t>이재원 _T</t>
  </si>
  <si>
    <t>이하연 _F</t>
  </si>
  <si>
    <t>Gini _T</t>
  </si>
  <si>
    <t>김완섭 _F</t>
  </si>
  <si>
    <t>이상준 _F</t>
  </si>
  <si>
    <t>온이 _T</t>
  </si>
  <si>
    <t>탐쿵마트 _T</t>
  </si>
  <si>
    <t>강춘식 _H</t>
  </si>
  <si>
    <t>신피양펜 _R</t>
  </si>
  <si>
    <t>초티카_R</t>
  </si>
  <si>
    <t>none</t>
  </si>
  <si>
    <t>Nano _T</t>
  </si>
  <si>
    <t>정연우 _T</t>
  </si>
  <si>
    <t>H 농림상사</t>
  </si>
  <si>
    <t>mijo _F</t>
  </si>
  <si>
    <t>타이타이 _F</t>
  </si>
  <si>
    <t>H 마하차이</t>
  </si>
  <si>
    <t>정희경 _R</t>
  </si>
  <si>
    <t>안야마니 _N</t>
  </si>
  <si>
    <t>차야다 _F</t>
  </si>
  <si>
    <t>안유정 _F</t>
  </si>
  <si>
    <t>밍 _R</t>
  </si>
  <si>
    <t>현장결제</t>
  </si>
  <si>
    <t>쿤야이 _T</t>
  </si>
  <si>
    <t>류준수 _F</t>
  </si>
  <si>
    <t>Nida _T</t>
  </si>
  <si>
    <t>monckin th _T</t>
  </si>
  <si>
    <t>1_ 탄탄로직마트 _R</t>
  </si>
  <si>
    <t>Sanea Tamo _F</t>
  </si>
  <si>
    <t>1_능두네김포운양점 _H</t>
  </si>
  <si>
    <t>1_아시아마트하망동 _H</t>
  </si>
  <si>
    <t>1_ 할머니 태국식당 _T</t>
  </si>
  <si>
    <t>1_ 아시아푸드마트 _H</t>
  </si>
  <si>
    <t>1_ 시암아시아마트 _F</t>
  </si>
  <si>
    <t>1_ kruda lad _R</t>
  </si>
  <si>
    <t>Khemchira _T</t>
  </si>
  <si>
    <t>1_ 타이우던마트 _F</t>
  </si>
  <si>
    <t>1_ 앙산아시아마트 _H</t>
  </si>
  <si>
    <t>F Tongyai _F</t>
  </si>
  <si>
    <t>1_티케이수끼왜관 사 _F</t>
  </si>
  <si>
    <t>1_ 북정아시아마트 _H</t>
  </si>
  <si>
    <t>1_ 조승호룽쏨분 _H</t>
  </si>
  <si>
    <t>1_ Tongyai _F</t>
  </si>
  <si>
    <t>MAYOE CHAR _T</t>
  </si>
  <si>
    <t>씨암타이 태국식당 _T</t>
  </si>
  <si>
    <t>Pornpawee _F</t>
  </si>
  <si>
    <t>1_ 아시아마트외동 _H</t>
  </si>
  <si>
    <t>1_ 카오산태국쌀국수 _R</t>
  </si>
  <si>
    <t>1_Kasalong _T</t>
  </si>
  <si>
    <t>Pai clash _T</t>
  </si>
  <si>
    <t>1_ 씨암타이스토리 _H</t>
  </si>
  <si>
    <t>1_아시아마트 우박길 _H</t>
  </si>
  <si>
    <t>1_ 냠냠 무카타 _T</t>
  </si>
  <si>
    <t>1_ bukjeong _H</t>
  </si>
  <si>
    <t>Apisak tay _F</t>
  </si>
  <si>
    <t>1_ 소미 무카타 _F</t>
  </si>
  <si>
    <t>1_사 더트리치앙마이 _F</t>
  </si>
  <si>
    <t>Chada Lak _F</t>
  </si>
  <si>
    <t>Choi Joong _T</t>
  </si>
  <si>
    <t>KHUNAROOP _T</t>
  </si>
  <si>
    <t>1_ 이나인할랄마트 _H</t>
  </si>
  <si>
    <t>1_ Lee sang _F</t>
  </si>
  <si>
    <t>MIMI Mart _F</t>
  </si>
  <si>
    <t>1_뉴행복한고기마을 _H</t>
  </si>
  <si>
    <t>김태현 아시아마트 _H</t>
  </si>
  <si>
    <t>Patcharapo _T</t>
  </si>
  <si>
    <t>Sarocha Ph _T</t>
  </si>
  <si>
    <t>1_ 주식회사 건국 _H</t>
  </si>
  <si>
    <t>1_시롬타이 _사 _R</t>
  </si>
  <si>
    <t>1_ Hur Ye Ji _F</t>
  </si>
  <si>
    <t>1_ 아러이타이수원 _R</t>
  </si>
  <si>
    <t>Korranis p _T</t>
  </si>
  <si>
    <t>1_ 요고웰니스카페 _F</t>
  </si>
  <si>
    <t>Lalita Pan _T</t>
  </si>
  <si>
    <t>SAIYAKIT Y _T</t>
  </si>
  <si>
    <t>Bora shop _F</t>
  </si>
  <si>
    <t>1_호원코퍼레이션 _H</t>
  </si>
  <si>
    <t>Janny알로이방 _T</t>
  </si>
  <si>
    <t>1_CU 홍성대학원룸점 _H</t>
  </si>
  <si>
    <t>1_ 메콩강PHO _H</t>
  </si>
  <si>
    <t>Amonrat Buala</t>
  </si>
  <si>
    <t>กิตตยา ลุนโท _N</t>
  </si>
  <si>
    <t>Ampawa pun _T</t>
  </si>
  <si>
    <t>Sarinthip _T</t>
  </si>
  <si>
    <t>?????? ????? _N</t>
  </si>
  <si>
    <t>Sudarat20043</t>
  </si>
  <si>
    <t>1_ 카오산 원주 _F</t>
  </si>
  <si>
    <t>1_ 에스제이씨푸드 _H</t>
  </si>
  <si>
    <t>Kannika Yo _T</t>
  </si>
  <si>
    <t>1_ 타이마트십정동 _T</t>
  </si>
  <si>
    <t>Praijit pi _T</t>
  </si>
  <si>
    <t>1_ 카오산 김포 _T</t>
  </si>
  <si>
    <t>Pairin Tho _F</t>
  </si>
  <si>
    <t>JUNPEN KUN _T</t>
  </si>
  <si>
    <t>1_ 코어타이인디 _H</t>
  </si>
  <si>
    <t>Patama see _T</t>
  </si>
  <si>
    <t>1_ 남차타이레스토 _R</t>
  </si>
  <si>
    <t>Kuntiwong _F</t>
  </si>
  <si>
    <t>1_ 태국 먹거리 _R</t>
  </si>
  <si>
    <t>1_ 마낫포차나 수유점 _F</t>
  </si>
  <si>
    <t>1_ 주 스마일마 _T</t>
  </si>
  <si>
    <t>1_유한회사 민식품 _H</t>
  </si>
  <si>
    <t>Jarunya ka _T</t>
  </si>
  <si>
    <t>1_ 아시아마트양산 _H</t>
  </si>
  <si>
    <t>1_ 크루어깐앵??? _T</t>
  </si>
  <si>
    <t>RIEMTA SOP _T</t>
  </si>
  <si>
    <t>1_난 타이 마트 _F</t>
  </si>
  <si>
    <t>1_ 풍산아시아마트 _R</t>
  </si>
  <si>
    <t>PIPITSALA _F</t>
  </si>
  <si>
    <t>Wannapat i _T</t>
  </si>
  <si>
    <t>CHAKMA JAC _H</t>
  </si>
  <si>
    <t>1_ 아시아마트 진우점 _R</t>
  </si>
  <si>
    <t>1_ 락사에프엔비 _H</t>
  </si>
  <si>
    <t>Business registration number</t>
  </si>
  <si>
    <t>합계 : 공급가액</t>
  </si>
  <si>
    <t>총합계</t>
  </si>
  <si>
    <t>합계 : 부가세</t>
  </si>
  <si>
    <t>합계 : 봉사료</t>
  </si>
  <si>
    <t>Cheer Cheer</t>
    <phoneticPr fontId="8" type="noConversion"/>
  </si>
  <si>
    <t>wwwwwwwwwwwwwwwwwwwwwwwwww</t>
    <phoneticPr fontId="8" type="noConversion"/>
  </si>
  <si>
    <t>가상계좌</t>
    <phoneticPr fontId="8" type="noConversion"/>
  </si>
  <si>
    <t>000002491</t>
  </si>
  <si>
    <t>000002846</t>
  </si>
  <si>
    <t>000002764</t>
  </si>
  <si>
    <t>1_ 엄지마트</t>
  </si>
  <si>
    <t>1_ 엄지마트_H</t>
    <phoneticPr fontId="8" type="noConversion"/>
  </si>
  <si>
    <t>아이디</t>
  </si>
  <si>
    <t>휴대폰 번호</t>
  </si>
  <si>
    <t>휴대폰 번호(0제외)</t>
  </si>
  <si>
    <t>새 대리점명</t>
  </si>
  <si>
    <t>대리점아이디</t>
  </si>
  <si>
    <t>사업자명</t>
  </si>
  <si>
    <t>성명</t>
  </si>
  <si>
    <t>주소</t>
  </si>
  <si>
    <t>업태</t>
  </si>
  <si>
    <t>종목</t>
  </si>
  <si>
    <t>이메일</t>
  </si>
  <si>
    <t>JUN028</t>
  </si>
  <si>
    <t>010-3957-9938</t>
  </si>
  <si>
    <t>1_  판다팜보은점</t>
  </si>
  <si>
    <t>(S22004) 판다팜(보은점)*</t>
  </si>
  <si>
    <t>판다팜(보은점)</t>
  </si>
  <si>
    <t>곽호상</t>
  </si>
  <si>
    <t>충청북도 보은군 보은읍 삼산남로 6, 104호</t>
  </si>
  <si>
    <t>소매</t>
  </si>
  <si>
    <t>슈퍼,잡화</t>
  </si>
  <si>
    <t>ruby1494@naver.com</t>
  </si>
  <si>
    <t>AP087</t>
  </si>
  <si>
    <t>010-3660-5883</t>
  </si>
  <si>
    <t>1_  판다팜영동점</t>
  </si>
  <si>
    <t>(S22013) 판다팜(영동점)*</t>
  </si>
  <si>
    <t>생활을 판다(영동점)</t>
  </si>
  <si>
    <t>박지은</t>
  </si>
  <si>
    <t>충청북도 영동군 난계로 1210,외 1필지</t>
  </si>
  <si>
    <t>도매 및 소매업</t>
  </si>
  <si>
    <t>기타 음,식료품 위주 종합 소매업</t>
  </si>
  <si>
    <t>ruby1922@naver.com</t>
  </si>
  <si>
    <t>JUL012</t>
  </si>
  <si>
    <t>010-8201-2514</t>
  </si>
  <si>
    <t>1_ 88마트</t>
  </si>
  <si>
    <t>(S23027_F)88마트*</t>
  </si>
  <si>
    <t>유림유통88MART</t>
  </si>
  <si>
    <t>유제헌</t>
  </si>
  <si>
    <t>전라북도 완주군 봉동읍 봉동로 638,101호</t>
  </si>
  <si>
    <t>정육점업</t>
  </si>
  <si>
    <t>forestwill@naver.com</t>
  </si>
  <si>
    <t>JUN031</t>
  </si>
  <si>
    <t>010-3000-0603</t>
  </si>
  <si>
    <t>1_ 89thaizab</t>
  </si>
  <si>
    <t>MA034</t>
  </si>
  <si>
    <t>팔구타이쌥(89 Thai zab)</t>
  </si>
  <si>
    <t>유경환</t>
  </si>
  <si>
    <t>경기도 평택시 쇼핑로9번길 23</t>
  </si>
  <si>
    <t>음식점업</t>
  </si>
  <si>
    <t>태국식</t>
  </si>
  <si>
    <t>MA006</t>
  </si>
  <si>
    <t>010-4050-5684</t>
  </si>
  <si>
    <t>1_ ABC마켓</t>
  </si>
  <si>
    <t>(S22214_H)ABC마켓*</t>
  </si>
  <si>
    <t>에이비씨(ABC)마켓</t>
  </si>
  <si>
    <t>김지웅</t>
  </si>
  <si>
    <t>대구광역시 동구 동부로30길 33(신천동)</t>
  </si>
  <si>
    <t>소매업</t>
  </si>
  <si>
    <t>슈퍼마켓</t>
  </si>
  <si>
    <t>Took2219</t>
  </si>
  <si>
    <t>1_ Aroi Thai</t>
  </si>
  <si>
    <t>*(S23078_F)Aroi Thai</t>
  </si>
  <si>
    <t>아러이타이</t>
  </si>
  <si>
    <t>김나영</t>
  </si>
  <si>
    <t>전북 전주시 덕진구 추탄로 46, 1층(덕진동2가)</t>
  </si>
  <si>
    <t>음식</t>
  </si>
  <si>
    <t>태국음식</t>
  </si>
  <si>
    <t>AP026</t>
  </si>
  <si>
    <t>010-9029-8954</t>
  </si>
  <si>
    <t>1_ Asiamart</t>
  </si>
  <si>
    <t>*(S23154_T)Asiamart(목포)</t>
  </si>
  <si>
    <t>아시아 타이마트</t>
  </si>
  <si>
    <t>JIVATRAKAN PETCHARAT</t>
  </si>
  <si>
    <t>전남 목포시 원산로 101 아시아마트</t>
  </si>
  <si>
    <t>식품,잡화</t>
  </si>
  <si>
    <t>Pantaree2538</t>
  </si>
  <si>
    <t>010-8686-2444</t>
  </si>
  <si>
    <t>1_ bukjeong</t>
  </si>
  <si>
    <t>(S21445)bukjeong*</t>
  </si>
  <si>
    <t>북정ASIA마트</t>
  </si>
  <si>
    <t>김혜진</t>
  </si>
  <si>
    <t>경남 양산시 고향의봄10길 22</t>
  </si>
  <si>
    <t>마트</t>
  </si>
  <si>
    <t>JUL007</t>
  </si>
  <si>
    <t>010-6785-8228</t>
  </si>
  <si>
    <t>1_ GHB</t>
  </si>
  <si>
    <t>*(S23096_H)GHB</t>
  </si>
  <si>
    <t>지에이취비 주식회사</t>
  </si>
  <si>
    <t>정기욱</t>
  </si>
  <si>
    <t>경기 김포시 대곶면 율마로181번길 8 1동</t>
  </si>
  <si>
    <t>생활용품,무역, 수입식품판매업,전자상거래업</t>
  </si>
  <si>
    <t>ghbjung@hometax.go.kr</t>
  </si>
  <si>
    <t>bukjeong</t>
  </si>
  <si>
    <t>010-2487-2982</t>
  </si>
  <si>
    <t>1_ GM마트</t>
  </si>
  <si>
    <t>*(S23272_H)GM마트</t>
  </si>
  <si>
    <t>㈜삼희유건</t>
  </si>
  <si>
    <t>박미녀</t>
  </si>
  <si>
    <t>전북 김제시 동서로 260 1층, 102호 (요촌동)</t>
  </si>
  <si>
    <t>gmmart5579@nate.com</t>
  </si>
  <si>
    <t>AP035</t>
  </si>
  <si>
    <t>010-8426-9913</t>
  </si>
  <si>
    <t>1_ Hur Ye Ji</t>
  </si>
  <si>
    <t>(S22099_F)Hur Ye Jin*</t>
  </si>
  <si>
    <t>웰컴타이(평택고택점)</t>
  </si>
  <si>
    <t>허예진</t>
  </si>
  <si>
    <t>경기도 평택시 고덕여염9길 37,1층 9호</t>
  </si>
  <si>
    <t>태국음식,한식</t>
  </si>
  <si>
    <t>Oh978</t>
  </si>
  <si>
    <t>010-6451-5458</t>
  </si>
  <si>
    <t>1_ jinda</t>
  </si>
  <si>
    <t>*(S23203_F)jinda</t>
  </si>
  <si>
    <t>진다마트 주식회사</t>
  </si>
  <si>
    <t>HANSUK CHATCHAWAL</t>
  </si>
  <si>
    <t>경기 김포시 양촌읍 황금로109번길 27, 128호</t>
  </si>
  <si>
    <t>마트, 잡화</t>
  </si>
  <si>
    <t>kabukija@hotmail.com</t>
  </si>
  <si>
    <t>JUL026</t>
  </si>
  <si>
    <t>010-7605-9933</t>
  </si>
  <si>
    <t>1_ KIMS</t>
  </si>
  <si>
    <t>*(S23246_H)KIMS</t>
  </si>
  <si>
    <t>주식회사 킴스유통</t>
  </si>
  <si>
    <t>김승호</t>
  </si>
  <si>
    <t>대구 달성군 논공읍 북리 833-74</t>
  </si>
  <si>
    <t>kimsnice6969@naver.com</t>
  </si>
  <si>
    <t>JZX7261</t>
  </si>
  <si>
    <t>010-5504-8726</t>
  </si>
  <si>
    <t>1_ KING PETC</t>
  </si>
  <si>
    <t>*(S23119_T)KING PETCH</t>
  </si>
  <si>
    <t>강현</t>
  </si>
  <si>
    <t>KIM KINGPETCH</t>
  </si>
  <si>
    <t>전남 장흥군 부산면 내안구룡길 108-1</t>
  </si>
  <si>
    <t>태국야채 , 과일</t>
  </si>
  <si>
    <t>myhanh8782</t>
  </si>
  <si>
    <t>010-9654-2007</t>
  </si>
  <si>
    <t>1_ kruda lad</t>
  </si>
  <si>
    <t>(S23002_F)kruda lada*</t>
  </si>
  <si>
    <t>크루아 라다</t>
  </si>
  <si>
    <t>SOMBAT LADAWAN</t>
  </si>
  <si>
    <t>강원도 춘천시 서부대성로44번길 25,1층(요선동)</t>
  </si>
  <si>
    <t>기타외국음식</t>
  </si>
  <si>
    <t>Jeyeon</t>
  </si>
  <si>
    <t>010-9617-2165</t>
  </si>
  <si>
    <t>1_ Lee sang</t>
  </si>
  <si>
    <t>(S22140_F)Parichat kampracha</t>
  </si>
  <si>
    <t>수수타이</t>
  </si>
  <si>
    <t>이상헌</t>
  </si>
  <si>
    <t>서울특별시 노원구 동일로 1382,110호</t>
  </si>
  <si>
    <t>외국인 음식업점</t>
  </si>
  <si>
    <t>hq@susuthai.com</t>
  </si>
  <si>
    <t>pmm252550</t>
  </si>
  <si>
    <t>1_ NATTHIDA</t>
  </si>
  <si>
    <t>(S20238)CHANANTHO NATTHIDA*</t>
  </si>
  <si>
    <t>월드마트</t>
  </si>
  <si>
    <t>CHANANTHO NATTHIDA</t>
  </si>
  <si>
    <t>대전 유성구 계룡로59번길 11,1층(봉명동)</t>
  </si>
  <si>
    <t>식품</t>
  </si>
  <si>
    <t>MA027</t>
  </si>
  <si>
    <t>010-2625-5551</t>
  </si>
  <si>
    <t>1_ Nipa</t>
  </si>
  <si>
    <t>*(S23221_T)Nipa</t>
  </si>
  <si>
    <t>미니마트(Mini Mart)</t>
  </si>
  <si>
    <t>BOONCHAROEN NIPA</t>
  </si>
  <si>
    <t>경상북도 경주시 외동읍 연안계곡2길 10, 1층</t>
  </si>
  <si>
    <t>도소매</t>
  </si>
  <si>
    <t>잡화, 채소, 생선</t>
  </si>
  <si>
    <t>MA032</t>
  </si>
  <si>
    <t>010-8980-1696</t>
  </si>
  <si>
    <t>1_ Phen</t>
  </si>
  <si>
    <t>*(S23015_N)Phen</t>
  </si>
  <si>
    <t>베스트푸드(BEST FOOD)</t>
  </si>
  <si>
    <t>최안팬</t>
  </si>
  <si>
    <t>경기 평택시 신장로 85 베스트푸드</t>
  </si>
  <si>
    <t>제조업</t>
  </si>
  <si>
    <t>즉석판매제조가공업</t>
  </si>
  <si>
    <t>choi.changbom@gmail.com</t>
  </si>
  <si>
    <t>DG003</t>
  </si>
  <si>
    <t>010-8294-2537</t>
  </si>
  <si>
    <t>1_ seed sa</t>
  </si>
  <si>
    <t>(S21054)seed saad69* (ID-AP035)</t>
  </si>
  <si>
    <t>시드사드69</t>
  </si>
  <si>
    <t>PHIMPAHN KANLAYA</t>
  </si>
  <si>
    <t>경기도 평택시 중앙로22, 1층(평택동)</t>
  </si>
  <si>
    <t>JUL001</t>
  </si>
  <si>
    <t>010-9900-9402</t>
  </si>
  <si>
    <t>1_ swatdi ba</t>
  </si>
  <si>
    <t>*(S23086_F)swatdi bangkok</t>
  </si>
  <si>
    <t>사왔디방콕마트</t>
  </si>
  <si>
    <t>KWON SORA</t>
  </si>
  <si>
    <t>강원 횡성군 둔내면 둔내로 35</t>
  </si>
  <si>
    <t>태국식품,태국주류</t>
  </si>
  <si>
    <t>kimji928</t>
  </si>
  <si>
    <t>010-3162-5006</t>
  </si>
  <si>
    <t>1_ Tongyai</t>
  </si>
  <si>
    <t>*(S23076_F)Tongyai</t>
  </si>
  <si>
    <t>주식회사 통야이프로젝트</t>
  </si>
  <si>
    <t>SANGKAPHOM PAKONTHAM</t>
  </si>
  <si>
    <t>서울 관악구 조원로4길 25 102호</t>
  </si>
  <si>
    <t>도,소매</t>
  </si>
  <si>
    <t>액세서리,기타 음*식료품 위주 종합 소매업</t>
  </si>
  <si>
    <t>yai_thailand@outlook.co.th</t>
  </si>
  <si>
    <t>10bils</t>
  </si>
  <si>
    <t>010-9948-8267</t>
  </si>
  <si>
    <t>1_ UD타이마트</t>
  </si>
  <si>
    <t>*(S23178_T)UD타이마트</t>
  </si>
  <si>
    <t>미미장식</t>
  </si>
  <si>
    <t>이영수</t>
  </si>
  <si>
    <t>경상북도 영덕군 영해면 예주시장길 34-1</t>
  </si>
  <si>
    <t>벽지,장판</t>
  </si>
  <si>
    <t>JUL072</t>
  </si>
  <si>
    <t>010-3377-3332</t>
  </si>
  <si>
    <t>1_ YOMNA J</t>
  </si>
  <si>
    <t>*(S23052_Y_T)YOMNA JIRAPORN</t>
  </si>
  <si>
    <t>욜로 주식회사</t>
  </si>
  <si>
    <t>YOMNA</t>
  </si>
  <si>
    <t>경기도 김포시 태장로 755, 1동 525호(Gtower 지식산업센터)</t>
  </si>
  <si>
    <t>화장품,식품 냉동식품, 잡화,의류,전자상거래</t>
  </si>
  <si>
    <t>theworld</t>
  </si>
  <si>
    <t>010-9167-1566</t>
  </si>
  <si>
    <t>*(S23339_T)뷰티코리아</t>
  </si>
  <si>
    <t>뷰티코리아(주)</t>
  </si>
  <si>
    <t>THADISOM NUCHARAT(타디솜누차랏)</t>
  </si>
  <si>
    <t>경기 김포시 태장로 751 601호  (장기동, 테라비즈타워)</t>
  </si>
  <si>
    <t>화장품</t>
  </si>
  <si>
    <t>11nucharat@gmail.com</t>
  </si>
  <si>
    <t>sep001</t>
  </si>
  <si>
    <t>010-8024-6200</t>
  </si>
  <si>
    <t>1_ 겁쿤갑타이마트</t>
  </si>
  <si>
    <t>*(S23110_T)겁쿤갑타이마트</t>
  </si>
  <si>
    <t>겁쿤갑타이마트</t>
  </si>
  <si>
    <t>TAPPA JARINEE</t>
  </si>
  <si>
    <t>인천 서구 완정로 222 1층 일부호</t>
  </si>
  <si>
    <t>태국마트</t>
  </si>
  <si>
    <t>rockybjp</t>
  </si>
  <si>
    <t>010-2780-3901</t>
  </si>
  <si>
    <t>1_ 계절곳간</t>
  </si>
  <si>
    <t>(S22043)계절곳간*</t>
  </si>
  <si>
    <t>계절곳간</t>
  </si>
  <si>
    <t>임서연 외 1명</t>
  </si>
  <si>
    <t>경기도 수원시 팔달구 창룡대로7번길 5, 1층</t>
  </si>
  <si>
    <t>한식</t>
  </si>
  <si>
    <t>MA025</t>
  </si>
  <si>
    <t>010-5958-0820</t>
  </si>
  <si>
    <t>1_ 고양유통</t>
  </si>
  <si>
    <t>*(S23236_H)고양유통</t>
  </si>
  <si>
    <t>고양유통</t>
  </si>
  <si>
    <t>김석균</t>
  </si>
  <si>
    <t>경기 고양시 일산동구 무궁화로 32-34 C동 219호</t>
  </si>
  <si>
    <t>식품, 잡화 외</t>
  </si>
  <si>
    <t>AP044</t>
  </si>
  <si>
    <t>010-4428-9665</t>
  </si>
  <si>
    <t>1_ 그린타이</t>
  </si>
  <si>
    <t>*(S23311_T)그린타이</t>
  </si>
  <si>
    <t>그린타이</t>
  </si>
  <si>
    <t>정종찬</t>
  </si>
  <si>
    <t>서울 영등포구 디지털로48가길 13 1층 (대림동)</t>
  </si>
  <si>
    <t>수입식품 등</t>
  </si>
  <si>
    <t>AP008</t>
  </si>
  <si>
    <t>010-3425-8076</t>
  </si>
  <si>
    <t>1_ 김제월드마트</t>
  </si>
  <si>
    <t>*(S21106_F)김제월드마트</t>
  </si>
  <si>
    <t>정민서</t>
  </si>
  <si>
    <t>전라북도 김제시 콩쥐팥쥐로 336 상가3호</t>
  </si>
  <si>
    <t>2월3일부로 변경됨</t>
  </si>
  <si>
    <t>JUN050</t>
  </si>
  <si>
    <t>010-8370-8911</t>
  </si>
  <si>
    <t>1_ 남차타이레스토</t>
  </si>
  <si>
    <t>*(S23153_T)남차타이레스토랑</t>
  </si>
  <si>
    <t>남차타이레스토랑</t>
  </si>
  <si>
    <t>박성연</t>
  </si>
  <si>
    <t>경기 동두천시 장고갯로 257</t>
  </si>
  <si>
    <t>숙박 및 음식점업</t>
  </si>
  <si>
    <t>rdr7@naver.com</t>
  </si>
  <si>
    <t>AP006</t>
  </si>
  <si>
    <t>010-8982-5690</t>
  </si>
  <si>
    <t>1_ 냠냠 무카타</t>
  </si>
  <si>
    <t>(S22254_N)냠냠 무카타*</t>
  </si>
  <si>
    <t>냠냠무까타</t>
  </si>
  <si>
    <t>NILMUENWAI SUDRUT외 1명</t>
  </si>
  <si>
    <t>부산광역시 수영구 수영로 658-4,2층</t>
  </si>
  <si>
    <t>기타음식</t>
  </si>
  <si>
    <t>AP009</t>
  </si>
  <si>
    <t>1_ 농림상사</t>
  </si>
  <si>
    <t>(S21228)농림상사* (ID-JUL012)</t>
  </si>
  <si>
    <t>농림상사</t>
  </si>
  <si>
    <t>최정심</t>
  </si>
  <si>
    <t>전라북도 진안군 진안읍 시장2길 6</t>
  </si>
  <si>
    <t>슈퍼</t>
  </si>
  <si>
    <t>MA043</t>
  </si>
  <si>
    <t>010-8498-0434</t>
  </si>
  <si>
    <t>1_ 농서울주식회사</t>
  </si>
  <si>
    <t>*(S23092_T)농서울주식회사</t>
  </si>
  <si>
    <t>농서울주식회사</t>
  </si>
  <si>
    <t>PHAKDEESUK CHAIWAT</t>
  </si>
  <si>
    <t>경기 김포시 대곶면 율마로 102 농서울마트</t>
  </si>
  <si>
    <t>도소매업, 무역업, 도소매,음식</t>
  </si>
  <si>
    <t>식자재,건강식품,태국음식</t>
  </si>
  <si>
    <t>nongseoul09@windowslive.com</t>
  </si>
  <si>
    <t>JUN055</t>
  </si>
  <si>
    <t>010-9254-7647</t>
  </si>
  <si>
    <t>1_ 다미쇼핑</t>
  </si>
  <si>
    <t>*(S23082_H)다미쇼핑</t>
  </si>
  <si>
    <t>다미쇼핑</t>
  </si>
  <si>
    <t>안영진</t>
  </si>
  <si>
    <t>대구 동구 송라로32길 40 4층 다미쇼핑</t>
  </si>
  <si>
    <t>전자상거래 소매업</t>
  </si>
  <si>
    <t>JUL005</t>
  </si>
  <si>
    <t>010-8443-7089</t>
  </si>
  <si>
    <t>1_ 다할인마트</t>
  </si>
  <si>
    <t>*(S23095_H)다할인마트</t>
  </si>
  <si>
    <t>다 할인마트</t>
  </si>
  <si>
    <t>김영일</t>
  </si>
  <si>
    <t>경기 김포시 대곶면 대곶서로 219 가동 5,6,7,8호</t>
  </si>
  <si>
    <t>도매 및 소매업 소매업</t>
  </si>
  <si>
    <t>음,식료품 및 담뱁 중개업,슈퍼마켓,담배</t>
  </si>
  <si>
    <t>JUL010</t>
  </si>
  <si>
    <t>1_ 대성식품</t>
  </si>
  <si>
    <t>*(S23200_F)대성식품</t>
  </si>
  <si>
    <t>대성식품</t>
  </si>
  <si>
    <t>차주택</t>
  </si>
  <si>
    <t>경기 동두천시 상패로 101, 1층(상패동, 덕일빌딩)</t>
  </si>
  <si>
    <t>JUL017</t>
  </si>
  <si>
    <t>010-9222-5426</t>
  </si>
  <si>
    <t>1_ 더마칸</t>
  </si>
  <si>
    <t>*(S23106_H)더마칸</t>
  </si>
  <si>
    <t>더 마칸(THE MAKAN)</t>
  </si>
  <si>
    <t>채수광</t>
  </si>
  <si>
    <t>서울 송파구 올림픽로32길 37-4 1층 더마칸</t>
  </si>
  <si>
    <t>말레이시아음식</t>
  </si>
  <si>
    <t>JUL019</t>
  </si>
  <si>
    <t>010-3119-8662</t>
  </si>
  <si>
    <t>1_ 더월드트레이드</t>
  </si>
  <si>
    <t>(S21378)더월드트레이드* (ID-theworld)</t>
  </si>
  <si>
    <t>주식회사 더월드트레이드</t>
  </si>
  <si>
    <t>이순옥</t>
  </si>
  <si>
    <t>경상북도 포항시 남구 오천읍 문덕로 46-1</t>
  </si>
  <si>
    <t>식자재마트, 상품종합 도매업</t>
  </si>
  <si>
    <t>JUL036</t>
  </si>
  <si>
    <t>010-4044-7810</t>
  </si>
  <si>
    <t>1_ 더채움</t>
  </si>
  <si>
    <t>*(S23316_H)더채움</t>
  </si>
  <si>
    <t>㈜더채움 채움코리아</t>
  </si>
  <si>
    <t>심은규</t>
  </si>
  <si>
    <t>서울 중구 남산동2가 15-10 지층</t>
  </si>
  <si>
    <t>할랄식품수입, 수출</t>
  </si>
  <si>
    <t>hodorione@hanmail.net</t>
  </si>
  <si>
    <t>Choem134</t>
  </si>
  <si>
    <t>010-5570-3639</t>
  </si>
  <si>
    <t>1_ 더챰타이</t>
  </si>
  <si>
    <t>*(S23222_T)더챰타이</t>
  </si>
  <si>
    <t>더챰 타이(The Charm Thai)</t>
  </si>
  <si>
    <t>PRAYADSUB PREEYANUCH</t>
  </si>
  <si>
    <t>부산 중구 동광길 56-1, 수평빌딩 1층 더챰 타이</t>
  </si>
  <si>
    <t>Annabeer1989@gmail.com</t>
  </si>
  <si>
    <t>hwan1983</t>
  </si>
  <si>
    <t>010-5550-1983</t>
  </si>
  <si>
    <t>1_ 덱센타이푸드</t>
  </si>
  <si>
    <t>*(S23331_F)덱센타이푸드</t>
  </si>
  <si>
    <t>덱센 Dek sen</t>
  </si>
  <si>
    <t>DITDEJRITTHIKIN NUTYARUTCHANUN</t>
  </si>
  <si>
    <t>인천 부평구 부평문화로66번길 15 2층 덱센타이푸드  (부평동)</t>
  </si>
  <si>
    <t>태국 음식</t>
  </si>
  <si>
    <t>gate32kr@gmail.com</t>
  </si>
  <si>
    <t>Renu0688id</t>
  </si>
  <si>
    <t>010-7587-0688</t>
  </si>
  <si>
    <t>1_ 동굴몰</t>
  </si>
  <si>
    <t>(S22282_H)동굴몰*</t>
  </si>
  <si>
    <t>동굴몰(cave-mall)</t>
  </si>
  <si>
    <t>최은혜</t>
  </si>
  <si>
    <t>경기도 시흥시 인선길39,1702동 2407호</t>
  </si>
  <si>
    <t>evil7477@naver.com</t>
  </si>
  <si>
    <t>hanseo</t>
  </si>
  <si>
    <t>010-2788-4996</t>
  </si>
  <si>
    <t>1_ 디스코버거</t>
  </si>
  <si>
    <t>*(S23286_H)디스코버거</t>
  </si>
  <si>
    <t>강릉서핑</t>
  </si>
  <si>
    <t>김윤호</t>
  </si>
  <si>
    <t>강원도 강릉시 옥계면 헌화로 241-2, 1층</t>
  </si>
  <si>
    <t>서비스업</t>
  </si>
  <si>
    <t>서핑장비임대 및 강습</t>
  </si>
  <si>
    <t>connelly11@naver.com</t>
  </si>
  <si>
    <t>Jamisfon1070</t>
  </si>
  <si>
    <t>010-5892-1556</t>
  </si>
  <si>
    <t>1_ 디아시안마트</t>
  </si>
  <si>
    <t>*(S23157_H)디아시안마트</t>
  </si>
  <si>
    <t>디 아시안 마트</t>
  </si>
  <si>
    <t>박경동</t>
  </si>
  <si>
    <t>대구 달서구 용산로12길 23 1층</t>
  </si>
  <si>
    <t>소매업,서비스업</t>
  </si>
  <si>
    <t>마트,로또판매</t>
  </si>
  <si>
    <t>azin68</t>
  </si>
  <si>
    <t>010-4174-1134</t>
  </si>
  <si>
    <t>1_ 라오타이</t>
  </si>
  <si>
    <t>*(S22269_H)라오타이</t>
  </si>
  <si>
    <t>라오타이 주식회사(RAO THA CO, , LTD.)</t>
  </si>
  <si>
    <t>석아영</t>
  </si>
  <si>
    <t>경기 안산시 상록구 수암2길 35, 강남빌딩 101호</t>
  </si>
  <si>
    <t>제조업 외</t>
  </si>
  <si>
    <t>식육즉석판매가공업 외</t>
  </si>
  <si>
    <t>Jimbim78</t>
  </si>
  <si>
    <t>010-7549-5778</t>
  </si>
  <si>
    <t>1_ 락사에프엔비</t>
  </si>
  <si>
    <t>*(S23185_H)락사에프엔비</t>
  </si>
  <si>
    <t>주식회사 락사에프앤비</t>
  </si>
  <si>
    <t>박찬호</t>
  </si>
  <si>
    <t>서울 성동구 성수이로14길 14, 비동 1층 102호</t>
  </si>
  <si>
    <t>요식업</t>
  </si>
  <si>
    <t>ruby1494</t>
  </si>
  <si>
    <t>010-5378-6852</t>
  </si>
  <si>
    <t>1_ 롯누아오산</t>
  </si>
  <si>
    <t>*(S23145_F)롯누아오산</t>
  </si>
  <si>
    <t>롯누아오산</t>
  </si>
  <si>
    <t>차지아룬와라판</t>
  </si>
  <si>
    <t>경기 오산시 오산로 260-9 1층</t>
  </si>
  <si>
    <t>기타 음식점업</t>
  </si>
  <si>
    <t>Benn7789</t>
  </si>
  <si>
    <t>010-5215-6595</t>
  </si>
  <si>
    <t>1_ 르안타이</t>
  </si>
  <si>
    <t>*(S21471_F)르안타이</t>
  </si>
  <si>
    <t>르안타이</t>
  </si>
  <si>
    <t>곽민철</t>
  </si>
  <si>
    <t>경상남도 김해시 왕릉길 9(서상동)</t>
  </si>
  <si>
    <t>기타</t>
  </si>
  <si>
    <t>79mincheols@naver.com</t>
  </si>
  <si>
    <t>ruby1922</t>
  </si>
  <si>
    <t>010-8277-5992</t>
  </si>
  <si>
    <t>1_ 림탕타이</t>
  </si>
  <si>
    <t>*(S23201_F)림탕타이</t>
  </si>
  <si>
    <t>주식회사 림탕타이</t>
  </si>
  <si>
    <t>권영준</t>
  </si>
  <si>
    <t>인천 서구 중봉대로612번길 10-20 제1층 110호</t>
  </si>
  <si>
    <t>태국음식 전문점업</t>
  </si>
  <si>
    <t>goyjsm@hanmail.net</t>
  </si>
  <si>
    <t>010-9107-5858</t>
  </si>
  <si>
    <t>Sirorat</t>
  </si>
  <si>
    <t>1_ 마낫포차나 수유점</t>
  </si>
  <si>
    <t>(S22146_F)마낫포차나 수유점*</t>
  </si>
  <si>
    <t>미낫포나차 수유점</t>
  </si>
  <si>
    <t>장형숙</t>
  </si>
  <si>
    <t>서울특별시 강북구 수유로 75, 1층 좌측</t>
  </si>
  <si>
    <t>아시아음식</t>
  </si>
  <si>
    <t>leochef84@gmail.com</t>
  </si>
  <si>
    <t>다문화마트(창원)</t>
  </si>
  <si>
    <t>1_ 만야따나뽕</t>
  </si>
  <si>
    <t>*(S23310_H)만야따나뽕</t>
  </si>
  <si>
    <t>만야따나뽕</t>
  </si>
  <si>
    <t>CHIT TOE</t>
  </si>
  <si>
    <t xml:space="preserve">경기 광주시 곤지암읍 곤지암로 24 2층  (곤지암리) </t>
  </si>
  <si>
    <t>아시아마트(칠곡)</t>
  </si>
  <si>
    <t>1_ 맘모스25시마트</t>
  </si>
  <si>
    <t>(S22065)맘모스25시마트*</t>
  </si>
  <si>
    <t>맘모스25시마트</t>
  </si>
  <si>
    <t>박순옥</t>
  </si>
  <si>
    <t>경북 영주시 풍기읍 교촌리 39-1</t>
  </si>
  <si>
    <t>식잡</t>
  </si>
  <si>
    <t>banzaan</t>
  </si>
  <si>
    <t>010-2987-0236</t>
  </si>
  <si>
    <t>1_ 망미타이</t>
  </si>
  <si>
    <t>(S22147_N)망미타이*</t>
  </si>
  <si>
    <t>망미타이</t>
  </si>
  <si>
    <t>장명수</t>
  </si>
  <si>
    <t>강원도 횡성군 횡성읍 횡성로 401, 1층</t>
  </si>
  <si>
    <t>010-6869-5359</t>
  </si>
  <si>
    <t>1_ 메콩강PHO</t>
  </si>
  <si>
    <t>(S22238_H)메콩강PHO*</t>
  </si>
  <si>
    <t>메콩강PHO</t>
  </si>
  <si>
    <t>강은주</t>
  </si>
  <si>
    <t>전라남도 무안군 삼항읍 남악4로 92,207,208(남악 산일파리뷰)</t>
  </si>
  <si>
    <t>아시안음식</t>
  </si>
  <si>
    <t>nc700226</t>
  </si>
  <si>
    <t>010-7374-2031</t>
  </si>
  <si>
    <t>1_ 모두글로벌</t>
  </si>
  <si>
    <t>(S22263_N)모두글로벌*</t>
  </si>
  <si>
    <t>모두글로벌</t>
  </si>
  <si>
    <t>김진원</t>
  </si>
  <si>
    <t>강원도 속초시 동해대로 4294, 지하1층(교동)</t>
  </si>
  <si>
    <t>dalrat00</t>
  </si>
  <si>
    <t>010-5695-7978</t>
  </si>
  <si>
    <t>1_ 문경 무까타</t>
  </si>
  <si>
    <t>(S22241_H)무까타타이*</t>
  </si>
  <si>
    <t>무까타타이</t>
  </si>
  <si>
    <t>장석영</t>
  </si>
  <si>
    <t>경상북도 문경시 당교3길 33-1,2층</t>
  </si>
  <si>
    <t>일반 음식점업</t>
  </si>
  <si>
    <t>season220411</t>
  </si>
  <si>
    <t>010-8683-1875</t>
  </si>
  <si>
    <t>1_ 반미진</t>
  </si>
  <si>
    <t>(S21223)반미진* (ID-JUL007)</t>
  </si>
  <si>
    <t>반미진(BANH MI JIN)</t>
  </si>
  <si>
    <t>보옥빈</t>
  </si>
  <si>
    <t xml:space="preserve">서울특별시 은평구 연서로 260 1층(불광동) </t>
  </si>
  <si>
    <t>베트남 음식점업</t>
  </si>
  <si>
    <t>TS7343</t>
  </si>
  <si>
    <t>010-7705-7343</t>
  </si>
  <si>
    <t>1_ 반짠</t>
  </si>
  <si>
    <t>(S21492)반짠*</t>
  </si>
  <si>
    <t>반짠</t>
  </si>
  <si>
    <t>임현우</t>
  </si>
  <si>
    <t>부산광역시 부산진구 동천로 51,1층</t>
  </si>
  <si>
    <t>totoro9093</t>
  </si>
  <si>
    <t>010-5409-4898</t>
  </si>
  <si>
    <t>1_ 방콕언니</t>
  </si>
  <si>
    <t>(S23003_H)방콕언니*</t>
  </si>
  <si>
    <t>방콕언니</t>
  </si>
  <si>
    <t>권이완</t>
  </si>
  <si>
    <t>서울특별시 송파구 송파대로48길7,1층(송파동,세영빌딩)</t>
  </si>
  <si>
    <t>hyeseon333</t>
  </si>
  <si>
    <t>010-3593-3063</t>
  </si>
  <si>
    <t>1_ 베트남음식전문점</t>
  </si>
  <si>
    <t>*(S23139_H)베트남음식전문점</t>
  </si>
  <si>
    <t>베트남음식전문점</t>
  </si>
  <si>
    <t>김지원</t>
  </si>
  <si>
    <t>경기 시흥시 정왕동 1580-8</t>
  </si>
  <si>
    <t>chanohmanu</t>
  </si>
  <si>
    <t>010-7295-9515</t>
  </si>
  <si>
    <t>1_ 부기타이</t>
  </si>
  <si>
    <t>*(S23058_H)부기타이</t>
  </si>
  <si>
    <t>부기타이</t>
  </si>
  <si>
    <t>김정주</t>
  </si>
  <si>
    <t>울산 중구 중앙3길 17 1층</t>
  </si>
  <si>
    <t>일반음식점</t>
  </si>
  <si>
    <t>Hyejin123</t>
  </si>
  <si>
    <t>010-9345-2564</t>
  </si>
  <si>
    <t>1_ 북정아시아마트</t>
  </si>
  <si>
    <t>*(S22159_H)북정아시아마트</t>
  </si>
  <si>
    <t>북정아시아마트</t>
  </si>
  <si>
    <t>강희순</t>
  </si>
  <si>
    <t>경남 양산시 북정4길 26-16 북정아시아마트</t>
  </si>
  <si>
    <t>수입식품</t>
  </si>
  <si>
    <t>kun106</t>
  </si>
  <si>
    <t>010-2924-5165</t>
  </si>
  <si>
    <t>1_ 붐빔</t>
  </si>
  <si>
    <t>*(S23251_F)붐빔</t>
  </si>
  <si>
    <t>붐빔아시아마트</t>
  </si>
  <si>
    <t>SOMMANA KAISEE</t>
  </si>
  <si>
    <t>경북 영주시 풍기읍 동양대로72번길 13</t>
  </si>
  <si>
    <t>kyj5690</t>
  </si>
  <si>
    <t>010-5005-8691</t>
  </si>
  <si>
    <t>1_ 빠쏘앱샙</t>
  </si>
  <si>
    <t>*(S21370)빠쏘앱샙</t>
  </si>
  <si>
    <t>빠쇼앱샙</t>
  </si>
  <si>
    <t>유택금</t>
  </si>
  <si>
    <t>세종특별자치시 조치원읍 새내21길 2,1층</t>
  </si>
  <si>
    <t>ytgjjang@naver.com</t>
  </si>
  <si>
    <t>Malee7743</t>
  </si>
  <si>
    <t>010-3262-7743</t>
  </si>
  <si>
    <t>1_ 사야암타이</t>
  </si>
  <si>
    <t>*(S23069_F)사야암타이</t>
  </si>
  <si>
    <t>사야암타이</t>
  </si>
  <si>
    <t>이용태</t>
  </si>
  <si>
    <t>인천 서구 석남로 79 1</t>
  </si>
  <si>
    <t>식당</t>
  </si>
  <si>
    <t>양식</t>
  </si>
  <si>
    <t>allstardipox</t>
  </si>
  <si>
    <t>010-5672-7774</t>
  </si>
  <si>
    <t>1_ 사왓디방콕</t>
  </si>
  <si>
    <t>*(S23254_H)사왓디방콕</t>
  </si>
  <si>
    <t>사왓디방콕</t>
  </si>
  <si>
    <t>김재우</t>
  </si>
  <si>
    <t>인천광역시 서구 바리미로5번길 26, 201호 (원당동, 유성타워)</t>
  </si>
  <si>
    <t>기타 외국인 음식점업(태국음식전문점)</t>
  </si>
  <si>
    <t>weather_sj1</t>
  </si>
  <si>
    <t>010-2715-2422</t>
  </si>
  <si>
    <t>1_ 사왓디타이마트고양</t>
  </si>
  <si>
    <t>준코리아</t>
  </si>
  <si>
    <t>이수정</t>
  </si>
  <si>
    <t>경기 고양시 일산서구 현중로 10, 1607동 1404호 (탄현동, 탄현마을16단지아파트)</t>
  </si>
  <si>
    <t>sjung68@naver.com</t>
  </si>
  <si>
    <t>banana59</t>
  </si>
  <si>
    <t>02-318-5666</t>
  </si>
  <si>
    <t>1_ 사우독야</t>
  </si>
  <si>
    <t>*(S23144_F)사우독야</t>
  </si>
  <si>
    <t>사우독야</t>
  </si>
  <si>
    <t>THUEMALA PILAPUN</t>
  </si>
  <si>
    <t>울산 북구 호계7길 5 요달의 찜닭 문앞</t>
  </si>
  <si>
    <t>즉석식품가공판매</t>
  </si>
  <si>
    <t>aroi59</t>
  </si>
  <si>
    <t>010-6353-5159</t>
  </si>
  <si>
    <t>1_ 선정마트</t>
  </si>
  <si>
    <t>(S22044)선정마트*</t>
  </si>
  <si>
    <t>선정마트</t>
  </si>
  <si>
    <t>전태숙</t>
  </si>
  <si>
    <t>경기도 김포시 대곶면학의동로34번길 234</t>
  </si>
  <si>
    <t>lgr5696</t>
  </si>
  <si>
    <t>010-4803-5696</t>
  </si>
  <si>
    <t>1_ 성훈VN마트</t>
  </si>
  <si>
    <t>*(S23109_H)성훈VN마트</t>
  </si>
  <si>
    <t>성훈VN마트</t>
  </si>
  <si>
    <t>김지영</t>
  </si>
  <si>
    <t>대구 북구 호국로 36 1층</t>
  </si>
  <si>
    <t>도소매,도매 및 소매업</t>
  </si>
  <si>
    <t>식품,잡화, 수입식품 등 수입 판매업</t>
  </si>
  <si>
    <t>2thaimart</t>
  </si>
  <si>
    <t>010-6356-8244</t>
  </si>
  <si>
    <t>*(S24027_H)고맙데이아이앤디</t>
  </si>
  <si>
    <t>고맙데이 아이앤디(GOMABDAY IND)</t>
  </si>
  <si>
    <t>이용희</t>
  </si>
  <si>
    <t xml:space="preserve">대구 북구 동북로 247 101동 201호  (복현동, e편한세상복현) </t>
  </si>
  <si>
    <t>식품 잡화 구매대행업</t>
  </si>
  <si>
    <t>HW1234</t>
  </si>
  <si>
    <t>010-3362-0653</t>
  </si>
  <si>
    <t>1_ 세븐일레븐</t>
  </si>
  <si>
    <t>(S22233_H)세븐일레븐 대곶천만금점*</t>
  </si>
  <si>
    <t>세븐일레븐 대곶천만금점</t>
  </si>
  <si>
    <t>홍은자</t>
  </si>
  <si>
    <t>경기도 김포시 대곶면 율마로 201, 103호,105호</t>
  </si>
  <si>
    <t>편의점</t>
  </si>
  <si>
    <t>bt21</t>
  </si>
  <si>
    <t>010-5583-7042</t>
  </si>
  <si>
    <t>1_ 소미 무카타</t>
  </si>
  <si>
    <t>*(S23004_F)소미 무카타</t>
  </si>
  <si>
    <t>주식회사 타이푸드</t>
  </si>
  <si>
    <t>김병용</t>
  </si>
  <si>
    <t>경기도 고양시 일산동구 무궁화로 31-13, 3층 301호 (장항동, 로데오휠)</t>
  </si>
  <si>
    <t>구매대행</t>
  </si>
  <si>
    <t>siam5181</t>
  </si>
  <si>
    <t>010-8519-5181</t>
  </si>
  <si>
    <t>1_ 손인석</t>
  </si>
  <si>
    <t>*(S23304_F)손인석</t>
  </si>
  <si>
    <t>쌥누아구아타이</t>
  </si>
  <si>
    <t>손인석</t>
  </si>
  <si>
    <t>경상북도 구미시 해평면 강동로 1216, 나동 101호</t>
  </si>
  <si>
    <t>전자상거래</t>
  </si>
  <si>
    <t>seok4119@hanmail.net</t>
  </si>
  <si>
    <t>MMTH4384</t>
  </si>
  <si>
    <t>010-7726-4384</t>
  </si>
  <si>
    <t>1_ 수영마트</t>
  </si>
  <si>
    <t>(S23032_T)수영마트*</t>
  </si>
  <si>
    <t>수영마트</t>
  </si>
  <si>
    <t>이대흠</t>
  </si>
  <si>
    <t>경기도 김포시 양촌면 학운리 290-7</t>
  </si>
  <si>
    <t>Parichat9110</t>
  </si>
  <si>
    <t>010-8463-6949</t>
  </si>
  <si>
    <t>1_ 수진마트</t>
  </si>
  <si>
    <t>*(S23244_F)수진마트</t>
  </si>
  <si>
    <t>수진마트</t>
  </si>
  <si>
    <t>추경순</t>
  </si>
  <si>
    <t>광주광역시 광산구 목련로 97, 1층(월곡동)</t>
  </si>
  <si>
    <t>pornnapaseelawut@gmail.com</t>
  </si>
  <si>
    <t>sjk2465</t>
  </si>
  <si>
    <t>010-5663-2465</t>
  </si>
  <si>
    <t>1_ 슈카페베트남편의점</t>
  </si>
  <si>
    <t>*(S23166_H)슈카페베트남편의점</t>
  </si>
  <si>
    <t>슈카페베트남편의점</t>
  </si>
  <si>
    <t>장세홍</t>
  </si>
  <si>
    <t>서울 서대문구 명지대3길 18 1층 3호</t>
  </si>
  <si>
    <t>소매업 음식점업</t>
  </si>
  <si>
    <t>식료품, 커피전문점</t>
  </si>
  <si>
    <t>thaimart1316</t>
  </si>
  <si>
    <t>010-6776-1316</t>
  </si>
  <si>
    <t>1_ 스왓띠</t>
  </si>
  <si>
    <t>(S22268_F)스왓띠*</t>
  </si>
  <si>
    <t>스왓띠</t>
  </si>
  <si>
    <t>권순열</t>
  </si>
  <si>
    <t>임영로180번길4, 1층(임당동)</t>
  </si>
  <si>
    <t>Chonticha1234</t>
  </si>
  <si>
    <t>010-5486-8722</t>
  </si>
  <si>
    <t>1_ 시리칸월드마트</t>
  </si>
  <si>
    <t>*(S23205_T)시리칸마트(증평)</t>
  </si>
  <si>
    <t>시리칸마트주식회사</t>
  </si>
  <si>
    <t>KAROMSLIP SURADECH</t>
  </si>
  <si>
    <t>충청북도 증평군 증평읍 윗장뜰길 51-1 1동 1층</t>
  </si>
  <si>
    <t>식료품 마트</t>
  </si>
  <si>
    <t>MN2317</t>
  </si>
  <si>
    <t>010-8127-2317</t>
  </si>
  <si>
    <t>1_ 시암아시아마트</t>
  </si>
  <si>
    <t>(S22135_F)시암아시아마트</t>
  </si>
  <si>
    <t>시암아시아(siam asia mart)</t>
  </si>
  <si>
    <t>전명제</t>
  </si>
  <si>
    <t>울산광역시 남구 번영로246번길 14, 1층(삼산동)</t>
  </si>
  <si>
    <t>식품재료</t>
  </si>
  <si>
    <t>jmj312@naver.com</t>
  </si>
  <si>
    <t>gj05139</t>
  </si>
  <si>
    <t>010-8225-3370</t>
  </si>
  <si>
    <t>1_ 신석기</t>
  </si>
  <si>
    <t>*(S23042_T)신석기</t>
  </si>
  <si>
    <t>타이라오</t>
  </si>
  <si>
    <t>신석기</t>
  </si>
  <si>
    <t>울산광역시 울주군 두동면 이중남박길 28-3</t>
  </si>
  <si>
    <t>Hansa1451</t>
  </si>
  <si>
    <t>010-5223-1451</t>
  </si>
  <si>
    <t>1_ 신세계빌</t>
  </si>
  <si>
    <t>*(S23211_H)신세계빌</t>
  </si>
  <si>
    <t>신세계빌</t>
  </si>
  <si>
    <t>김지호</t>
  </si>
  <si>
    <t>전남 영암군 삼호읍 대불주거7로7길 8</t>
  </si>
  <si>
    <t>도매 및 소매업 외</t>
  </si>
  <si>
    <t>마트 외</t>
  </si>
  <si>
    <t>THMGR02061</t>
  </si>
  <si>
    <t>010-6226-3148</t>
  </si>
  <si>
    <t>1_ 싸왓디타이</t>
  </si>
  <si>
    <t>(S22155_ N)싸왓디타이*</t>
  </si>
  <si>
    <t>싸왓디타이</t>
  </si>
  <si>
    <t>손우영</t>
  </si>
  <si>
    <t>서울특별시 동대문구 경희대로 3, 2층, 3층</t>
  </si>
  <si>
    <t>YY9689</t>
  </si>
  <si>
    <t>010-2874-9689</t>
  </si>
  <si>
    <t>1_ 쌈랍타이</t>
  </si>
  <si>
    <t>*(S23187_T)쌈랍타이</t>
  </si>
  <si>
    <t>쌈랍타이</t>
  </si>
  <si>
    <t>배나윤</t>
  </si>
  <si>
    <t>전라북도 익산시 중앙로1길 50, 익산글로벌문화관 1층 101호</t>
  </si>
  <si>
    <t>음식업</t>
  </si>
  <si>
    <t>음식점</t>
  </si>
  <si>
    <t>Shingha</t>
  </si>
  <si>
    <t>010-8960-1256</t>
  </si>
  <si>
    <t>1_ 씨암타이스토리</t>
  </si>
  <si>
    <t>*(S22038_H)씨암타이스토리</t>
  </si>
  <si>
    <t>씨암타이스토리(Siam thai story)</t>
  </si>
  <si>
    <t>최우석</t>
  </si>
  <si>
    <t>대전 광역시 유성구 온천동로65번길 30, 1,2층</t>
  </si>
  <si>
    <t>상품 종합 도매업</t>
  </si>
  <si>
    <t>artroro@naver.com</t>
  </si>
  <si>
    <t>JSW5645</t>
  </si>
  <si>
    <t>010-8756-5645</t>
  </si>
  <si>
    <t>Tangmo9192</t>
  </si>
  <si>
    <t>010-5953-9192</t>
  </si>
  <si>
    <t>(S22038_H)씨암타이스토리*</t>
  </si>
  <si>
    <t>siamthai2</t>
  </si>
  <si>
    <t>1_ 아러이타이수원</t>
  </si>
  <si>
    <t>(S22009)아러이타이수원*</t>
  </si>
  <si>
    <t>다문화푸드랜드 태국</t>
  </si>
  <si>
    <t>조한영 외 1명</t>
  </si>
  <si>
    <t>경기도 수원시 팔달구 매산로 2-10,1층 103호</t>
  </si>
  <si>
    <t>chatsumalp@hotmail.com</t>
  </si>
  <si>
    <t>HJW6207</t>
  </si>
  <si>
    <t>010-7677-6207</t>
  </si>
  <si>
    <t>1_ 아러이티니</t>
  </si>
  <si>
    <t>*(S23070_F)아러이티니</t>
  </si>
  <si>
    <t>아러이티니</t>
  </si>
  <si>
    <t>박귀임</t>
  </si>
  <si>
    <t>경기 시흥시 서울대학로278번길 61 A동 2층 238호</t>
  </si>
  <si>
    <t>기타  외국식 음식점업</t>
  </si>
  <si>
    <t>YYMKT5011</t>
  </si>
  <si>
    <t>010-8836-5011</t>
  </si>
  <si>
    <t>1_ 아리은</t>
  </si>
  <si>
    <t>*(S23112_F)아리은</t>
  </si>
  <si>
    <t>아리은</t>
  </si>
  <si>
    <t>김은기</t>
  </si>
  <si>
    <t>경기 하남시 미사강변한강로136번안길 5 302호</t>
  </si>
  <si>
    <t>SNS마켓</t>
  </si>
  <si>
    <t>changasia7066</t>
  </si>
  <si>
    <t>010-8427-7066</t>
  </si>
  <si>
    <t>1_ 아시아드림마트</t>
  </si>
  <si>
    <t>(S21393)아시아드림마트* (ID-Oh978)</t>
  </si>
  <si>
    <t>아시아드림마트</t>
  </si>
  <si>
    <t>김대욱</t>
  </si>
  <si>
    <t>경상북도 포항시 북구 칠성로 42, 1층</t>
  </si>
  <si>
    <t>식자재, 전자상거래 소매업</t>
  </si>
  <si>
    <t>kdu2121@hanmail.net</t>
  </si>
  <si>
    <t>SCASIA8205</t>
  </si>
  <si>
    <t>010-9414-8205</t>
  </si>
  <si>
    <t>1_ 아시아마트 진우점</t>
  </si>
  <si>
    <t>(S22203_N)아시아마트 진우점*</t>
  </si>
  <si>
    <t>탐타이레스토랑</t>
  </si>
  <si>
    <t>진성우</t>
  </si>
  <si>
    <t>경기도 광주시 곤지암읍 곤지암로 72</t>
  </si>
  <si>
    <t>THSA6708</t>
  </si>
  <si>
    <t>010-9462-6708</t>
  </si>
  <si>
    <t>1_ 아시아마트고산</t>
  </si>
  <si>
    <t>*(S23292_H)아시아마트(고산)</t>
  </si>
  <si>
    <t>아시안마트</t>
  </si>
  <si>
    <t>한유미</t>
  </si>
  <si>
    <t>전북 완주군 고산면 고산로 68</t>
  </si>
  <si>
    <t>식품잡화</t>
  </si>
  <si>
    <t>PJH123</t>
  </si>
  <si>
    <t>1_ 아시아마트수곡</t>
  </si>
  <si>
    <t>*(S23164_T)아시아마트(수곡)</t>
  </si>
  <si>
    <t>아시아마트푸드 주식회사</t>
  </si>
  <si>
    <t>PHITNOK CHOTIKA</t>
  </si>
  <si>
    <t>경남 진주시 수곡면 곤수로 559</t>
  </si>
  <si>
    <t>hoh02020</t>
  </si>
  <si>
    <t>010-9185-4933</t>
  </si>
  <si>
    <t>1_ 아시아마트안동대</t>
  </si>
  <si>
    <t>*(S23225_H)아시아마트(안동대)</t>
  </si>
  <si>
    <t>아시아마트 안동대점</t>
  </si>
  <si>
    <t>황수덕</t>
  </si>
  <si>
    <t>경북 안동시 경동로 1337, 1층</t>
  </si>
  <si>
    <t>lauren4943@naver.com</t>
  </si>
  <si>
    <t>kej7347</t>
  </si>
  <si>
    <t>010-4571-3489</t>
  </si>
  <si>
    <t>1_ 아시아마트양산</t>
  </si>
  <si>
    <t>(S21452)아시아마트(양산)*</t>
  </si>
  <si>
    <t>아시아마트</t>
  </si>
  <si>
    <t>마수경</t>
  </si>
  <si>
    <t>경상남도 양산시 연호로 28,102호</t>
  </si>
  <si>
    <t>ek0108</t>
  </si>
  <si>
    <t>010-2412-2178</t>
  </si>
  <si>
    <t>1_ 아시아마트외동</t>
  </si>
  <si>
    <t>(S22228_H)아시아마트(외동)*</t>
  </si>
  <si>
    <t>손은경</t>
  </si>
  <si>
    <t>경상북도 경주 모화북1길17</t>
  </si>
  <si>
    <t>bessalgj</t>
  </si>
  <si>
    <t>010-3792-0566</t>
  </si>
  <si>
    <t>1_ 아시아마트자</t>
  </si>
  <si>
    <t>*(S23071_Y_T)아시아마트(자은)</t>
  </si>
  <si>
    <t>아시아마트(ASIA MART)</t>
  </si>
  <si>
    <t>최정아</t>
  </si>
  <si>
    <t>전남 신안군 자은면 구영2길 45-1 아시아마트</t>
  </si>
  <si>
    <t>kruda6339</t>
  </si>
  <si>
    <t>010-5737-6339</t>
  </si>
  <si>
    <t>1_ 아시아마트포항</t>
  </si>
  <si>
    <t>*(S23176_H)아시아마트(포항)</t>
  </si>
  <si>
    <t>김창훈</t>
  </si>
  <si>
    <t>경상북도 포항시 북구 중앙상가길 51-1, 1층(신흥동)</t>
  </si>
  <si>
    <t>슈퍼마켓 외</t>
  </si>
  <si>
    <t>evil7477</t>
  </si>
  <si>
    <t>010-6655-0983</t>
  </si>
  <si>
    <t>1_ 아시아푸드마트</t>
  </si>
  <si>
    <t>(S21433)아시아푸드마트* (ID-myhanh8782)</t>
  </si>
  <si>
    <t>이서영</t>
  </si>
  <si>
    <t>울산광역시 울주군 언양읍 장터1길 17-2</t>
  </si>
  <si>
    <t>SWT6896</t>
  </si>
  <si>
    <t>010-3953-6896</t>
  </si>
  <si>
    <t>1_ 아이라다 타이레스</t>
  </si>
  <si>
    <t>*(S22077_H)아이라다 타이레스토랑</t>
  </si>
  <si>
    <t>아이라다 타이레스토랑</t>
  </si>
  <si>
    <t>KHWANSOOK AILADA</t>
  </si>
  <si>
    <t>경기도 고양시 일산서구 대산로 223번길 8-16</t>
  </si>
  <si>
    <t>MKT9608</t>
  </si>
  <si>
    <t>010-9343-9608</t>
  </si>
  <si>
    <t>1_ 아이유코스메틱</t>
  </si>
  <si>
    <t>(S21133)아이유코스메틱*</t>
  </si>
  <si>
    <t>아이유코스매틱</t>
  </si>
  <si>
    <t>조성재</t>
  </si>
  <si>
    <t>경기도 이천시 백사면 청사백리로 89번길 36, 1층 1호</t>
  </si>
  <si>
    <t>화장품,비누 및 방향제 소매업</t>
  </si>
  <si>
    <t>t010262555551@hometax.go.kr</t>
  </si>
  <si>
    <t>Alin3445</t>
  </si>
  <si>
    <t>010-8088-3445</t>
  </si>
  <si>
    <t>1_ 아핀야</t>
  </si>
  <si>
    <t>(S21019_F)아핀야*</t>
  </si>
  <si>
    <t>태국무까타</t>
  </si>
  <si>
    <t>MOOPHRAM APINYA</t>
  </si>
  <si>
    <t>경기도 김포시 통진읍 서암로94번길 17</t>
  </si>
  <si>
    <t>식품접객업</t>
  </si>
  <si>
    <t>apinyaalone@gmail.com</t>
  </si>
  <si>
    <t>phises</t>
  </si>
  <si>
    <t>010-7400-4221</t>
  </si>
  <si>
    <t>1_ 안남</t>
  </si>
  <si>
    <t>*(S23227_H)안남</t>
  </si>
  <si>
    <t>주식회사 안남</t>
  </si>
  <si>
    <t>김지형</t>
  </si>
  <si>
    <t>서울 강남구 언주로 118, 1층 133호 (도곡동, 우성캐릭터199)</t>
  </si>
  <si>
    <t>쌀국수전문점</t>
  </si>
  <si>
    <t>Tax@annamkr.com</t>
  </si>
  <si>
    <t>PZ5299</t>
  </si>
  <si>
    <t>010-8597-5299</t>
  </si>
  <si>
    <t>1_ 알로이</t>
  </si>
  <si>
    <t>*(S23115_H)알로이</t>
  </si>
  <si>
    <t>알로이</t>
  </si>
  <si>
    <t>오재하</t>
  </si>
  <si>
    <t>전남 순천시 연향상가3길 23 2층 알로이</t>
  </si>
  <si>
    <t>LDH8160</t>
  </si>
  <si>
    <t>010-9110-8160</t>
  </si>
  <si>
    <t>1_ 알로이타이</t>
  </si>
  <si>
    <t>*(S23343_F)알로이타이</t>
  </si>
  <si>
    <t>알로이타이</t>
  </si>
  <si>
    <t>NORAKARN KITTIYA</t>
  </si>
  <si>
    <t>경상남도 양산시 연호12길 27-14(삼호동)</t>
  </si>
  <si>
    <t>Kittiya.sik@hotmail.com</t>
  </si>
  <si>
    <t>88mart</t>
  </si>
  <si>
    <t>010-8993-8849</t>
  </si>
  <si>
    <t>1_ 앙산아시아마트</t>
  </si>
  <si>
    <t>*(S23125_H)앙산아시아마트</t>
  </si>
  <si>
    <t>앙산아시아마트</t>
  </si>
  <si>
    <t>김해경 외 1명</t>
  </si>
  <si>
    <t>부산 동구 중앙대로180번길 12-2 지하1층 앙산아시아마트</t>
  </si>
  <si>
    <t>일용잡화</t>
  </si>
  <si>
    <t>csw05059</t>
  </si>
  <si>
    <t>010-9392-9568</t>
  </si>
  <si>
    <t>1_ 양태현</t>
  </si>
  <si>
    <t>*(S23054_H)양태현</t>
  </si>
  <si>
    <t>㈜그랜드마트</t>
  </si>
  <si>
    <t>양태현</t>
  </si>
  <si>
    <t>충남 천안시 동남구 중앙로 269, 그랜드마트</t>
  </si>
  <si>
    <t>(S22072)엄지마트*</t>
  </si>
  <si>
    <t>주식회사 엄지마트</t>
  </si>
  <si>
    <t>김만진</t>
  </si>
  <si>
    <t>전라남도 나주시 이창택지길 54-7,101호</t>
  </si>
  <si>
    <t>djawl2202@naver.com</t>
  </si>
  <si>
    <t>mate5157</t>
  </si>
  <si>
    <t>010-9798-5157</t>
  </si>
  <si>
    <t>1_ 에스제이씨푸드</t>
  </si>
  <si>
    <t>*(S23260_H)에스제이씨푸드</t>
  </si>
  <si>
    <t>에스제이푸드 주식회사</t>
  </si>
  <si>
    <t>라기영</t>
  </si>
  <si>
    <t>경기도 광주시 오포읍 문현로 1-76</t>
  </si>
  <si>
    <t>수산물 도매업</t>
  </si>
  <si>
    <t>sj-seafood@daum.net</t>
  </si>
  <si>
    <t>ABC_Market</t>
  </si>
  <si>
    <t>010-4305-8007</t>
  </si>
  <si>
    <t>1_ 에스케이 클린텍</t>
  </si>
  <si>
    <t>*(S23235_H)에스케이 클린텍</t>
  </si>
  <si>
    <t>에스케이 클린텍</t>
  </si>
  <si>
    <t>이정무 외 1명</t>
  </si>
  <si>
    <t>인천 미추홀구 석정로 387, 4층 (주안동)</t>
  </si>
  <si>
    <t>입주청소,생활페기물처리대행</t>
  </si>
  <si>
    <t>ljm4611475@naver.com</t>
  </si>
  <si>
    <t>1_ 엠타이</t>
  </si>
  <si>
    <t>*(S23181_T)엠타이</t>
  </si>
  <si>
    <t xml:space="preserve">엠타이월드마트 주식회사 </t>
  </si>
  <si>
    <t>VONGCHA CHANYA</t>
  </si>
  <si>
    <t xml:space="preserve">전북 정읍시 벚꽃로 304 </t>
  </si>
  <si>
    <t>wa5411</t>
  </si>
  <si>
    <t>010-8612-2571</t>
  </si>
  <si>
    <t>1_ 연육90</t>
  </si>
  <si>
    <t>(S22200_F)연육90*</t>
  </si>
  <si>
    <t>연육90</t>
  </si>
  <si>
    <t>김남근</t>
  </si>
  <si>
    <t>경기도 오산시 오산로 260-9,1층(오산동)</t>
  </si>
  <si>
    <t>한식 일반 음식점업</t>
  </si>
  <si>
    <t>LYA3553</t>
  </si>
  <si>
    <t>010-9124-3553</t>
  </si>
  <si>
    <t>*(S23132_F)NK무까타</t>
  </si>
  <si>
    <t>엔케이뷔페 무카타</t>
  </si>
  <si>
    <t>충북 음성군 대소면 대동로 534</t>
  </si>
  <si>
    <t>sasiprapha2013@gmail.com</t>
  </si>
  <si>
    <t>THIPHARAT</t>
  </si>
  <si>
    <t>010-5703-1589</t>
  </si>
  <si>
    <t>1_ 연육yon</t>
  </si>
  <si>
    <t>(S21138) 연육(yon yok)*</t>
  </si>
  <si>
    <t>연육(yon yok)</t>
  </si>
  <si>
    <t>백우섭</t>
  </si>
  <si>
    <t>경기도 평택시 자유로20번길 16, 1층(합정동)</t>
  </si>
  <si>
    <t>SSG6711</t>
  </si>
  <si>
    <t>010-3532-6711</t>
  </si>
  <si>
    <t>1_ 영재패밀리</t>
  </si>
  <si>
    <t>(S22079_H)영재패밀리*</t>
  </si>
  <si>
    <t>영재패밀리(YJ. Family)</t>
  </si>
  <si>
    <t>김영재</t>
  </si>
  <si>
    <t>강원도 춘천시 영서로 2151번길 16-10,304호</t>
  </si>
  <si>
    <t>도매</t>
  </si>
  <si>
    <t>음식료품 및 일용 잡화</t>
  </si>
  <si>
    <t>OS1478</t>
  </si>
  <si>
    <t>010-5003-1478</t>
  </si>
  <si>
    <t>1_ 오이경아시아마트</t>
  </si>
  <si>
    <t>*(S23163_T)오이경아시아마트</t>
  </si>
  <si>
    <t>오이경 아시아마트(Asia Mart)</t>
  </si>
  <si>
    <t>오이경</t>
  </si>
  <si>
    <t>광주 광산구 월곡로 46 1층</t>
  </si>
  <si>
    <t>HCS5052</t>
  </si>
  <si>
    <t>010-8769-5052</t>
  </si>
  <si>
    <t>1_ 와오</t>
  </si>
  <si>
    <t>*(S23296_H)와오</t>
  </si>
  <si>
    <t>와오(HOW WOW)</t>
  </si>
  <si>
    <t>CUI DONGYANG</t>
  </si>
  <si>
    <t xml:space="preserve">광주 북구 반룡로42번길 11 가동 1층 </t>
  </si>
  <si>
    <t>식품, 잡화</t>
  </si>
  <si>
    <t>YOMNA4348</t>
  </si>
  <si>
    <t>010-5599-4348</t>
  </si>
  <si>
    <t>1_ 완라물</t>
  </si>
  <si>
    <t>*(S23212_F)완라물</t>
  </si>
  <si>
    <t>완라물(Waan.La.Mool)</t>
  </si>
  <si>
    <t>강민욱</t>
  </si>
  <si>
    <t>광주 광산구 사암로 106번길 124, 1층</t>
  </si>
  <si>
    <t>태국음식, SNS마켓</t>
  </si>
  <si>
    <t>carismamw@hanmail.net</t>
  </si>
  <si>
    <t>KJH3653</t>
  </si>
  <si>
    <t>010-2157-3653</t>
  </si>
  <si>
    <t>1_ 요고웰니스카페</t>
  </si>
  <si>
    <t>*(S23305_F)요고웰니스카페</t>
  </si>
  <si>
    <t>요고웰니스카페</t>
  </si>
  <si>
    <t>배준연</t>
  </si>
  <si>
    <t>대전 서구 둔산로123번길 43 1층 일부호  (둔산동, PJ빌딩)</t>
  </si>
  <si>
    <t>카페</t>
  </si>
  <si>
    <t>예주쪽</t>
  </si>
  <si>
    <t>1_ 우라이완</t>
  </si>
  <si>
    <t>*(S23072_F)우라이완</t>
  </si>
  <si>
    <t>더차다</t>
  </si>
  <si>
    <t>HONGKA URAIWAN</t>
  </si>
  <si>
    <t>전북 정읍시 중앙1길 55 태국식당</t>
  </si>
  <si>
    <t>식잡,휴대폰</t>
  </si>
  <si>
    <t>1_ 우수영 이마트</t>
  </si>
  <si>
    <t>(S21460)우수영 이마트*</t>
  </si>
  <si>
    <t>우수영E마트</t>
  </si>
  <si>
    <t>김영옥</t>
  </si>
  <si>
    <t>전라남도 해남군 문내면 동영길 9</t>
  </si>
  <si>
    <t>BOOGI6141</t>
  </si>
  <si>
    <t>010-2005-6141</t>
  </si>
  <si>
    <t>1_ 월드마트</t>
  </si>
  <si>
    <t>(S21436)월드마트* (ID-kimji928)</t>
  </si>
  <si>
    <t>김정임</t>
  </si>
  <si>
    <t>전라남도 순천시 중앙시장길 34</t>
  </si>
  <si>
    <t>식품 잡화</t>
  </si>
  <si>
    <t>SMM3799</t>
  </si>
  <si>
    <t>010-5282-3799</t>
  </si>
  <si>
    <t>1_ 웨더 본사</t>
  </si>
  <si>
    <t>(S22086_H)웨더 본사*</t>
  </si>
  <si>
    <t>주식회사 윤슬(yoonseul)</t>
  </si>
  <si>
    <t>이현아</t>
  </si>
  <si>
    <t>인천광역시 부평구 부평대로 283,에이동 507호</t>
  </si>
  <si>
    <t>도매업</t>
  </si>
  <si>
    <t>편의점프랜차이즈업</t>
  </si>
  <si>
    <t>weatherisfine@naver.com</t>
  </si>
  <si>
    <t>Phen5195</t>
  </si>
  <si>
    <t>010-3251-5195</t>
  </si>
  <si>
    <t>1_ 위아더월드</t>
  </si>
  <si>
    <t>(S21385)위아더월드* (ID-10bils)</t>
  </si>
  <si>
    <t>위아더월드</t>
  </si>
  <si>
    <t>황윤아</t>
  </si>
  <si>
    <t xml:space="preserve">경기도 화성시 마도면 마도공단로1길 8, 가동 1층 150호 </t>
  </si>
  <si>
    <t>10bils@naver.com</t>
  </si>
  <si>
    <t>SJD5180</t>
  </si>
  <si>
    <t>010-3558-4598</t>
  </si>
  <si>
    <t>1_ 유마트</t>
  </si>
  <si>
    <t>*(S23287_F)유마트</t>
  </si>
  <si>
    <t>유마트(U-MART)</t>
  </si>
  <si>
    <t>김형정</t>
  </si>
  <si>
    <t>광주 광산구 비아로12번길 22</t>
  </si>
  <si>
    <t>uasiafood.2212@gmail.com</t>
  </si>
  <si>
    <t>SYA3585</t>
  </si>
  <si>
    <t>010-5559-3585</t>
  </si>
  <si>
    <t>1_ 윤용복</t>
  </si>
  <si>
    <t>*(S23049_T)윤용복</t>
  </si>
  <si>
    <t>윤용복</t>
  </si>
  <si>
    <t>경기 오산시 오산로226번길 6 월드마트</t>
  </si>
  <si>
    <t>ARTN1808</t>
  </si>
  <si>
    <t>010-6736-1808</t>
  </si>
  <si>
    <t>1_ 이나인할랄마트</t>
  </si>
  <si>
    <t>*(S23285_H)이나인할랄마트</t>
  </si>
  <si>
    <t>이나인 할랄 마트</t>
  </si>
  <si>
    <t>HOSSAIN MD NADIR 외 3명</t>
  </si>
  <si>
    <t>인천 서구 보듬로 158, 1층 미플존 105호 (오류동, 블루텍)</t>
  </si>
  <si>
    <t>할랄 마트</t>
  </si>
  <si>
    <t>BJ5002</t>
  </si>
  <si>
    <t>010-4548-5002</t>
  </si>
  <si>
    <t>1_ 이산식당</t>
  </si>
  <si>
    <t>*(S23248_T)이산식당</t>
  </si>
  <si>
    <t>이산이산</t>
  </si>
  <si>
    <t>LUNCHAIPA NUCHJANART</t>
  </si>
  <si>
    <t>경기 수원시 팔달구 정조로 775-5 , 101호  (팔달로3가, 정율빌딩)</t>
  </si>
  <si>
    <t>Siyong@gmail.com</t>
  </si>
  <si>
    <t>JY3911</t>
  </si>
  <si>
    <t>010-3234-3911</t>
  </si>
  <si>
    <t>1_ 이수진</t>
  </si>
  <si>
    <t>*(S23229_T)이수진</t>
  </si>
  <si>
    <t>신</t>
  </si>
  <si>
    <t>이수진</t>
  </si>
  <si>
    <t>경북 영주시 대동로 173(휴천동)</t>
  </si>
  <si>
    <t>잡화</t>
  </si>
  <si>
    <t>uriw1465</t>
  </si>
  <si>
    <t>010-9359-1465</t>
  </si>
  <si>
    <t>1_ 이스터블</t>
  </si>
  <si>
    <t>(S22042)이스터블*</t>
  </si>
  <si>
    <t>이스터블</t>
  </si>
  <si>
    <t>이찬오</t>
  </si>
  <si>
    <t>서울 강남구 논현로26길 46-6</t>
  </si>
  <si>
    <t>기타 외국식 음식점업</t>
  </si>
  <si>
    <t>eastableseoul@gmai.com</t>
  </si>
  <si>
    <t>tyi5595</t>
  </si>
  <si>
    <t>010-6637-5595</t>
  </si>
  <si>
    <t>1_ 이아이산타이</t>
  </si>
  <si>
    <t>*(S24008_F)이산타이</t>
  </si>
  <si>
    <t>이산타이(ISANTHAI)</t>
  </si>
  <si>
    <t>심성철</t>
  </si>
  <si>
    <t>광주 광산구 월곡중앙로53번길 20-2</t>
  </si>
  <si>
    <t>기타 외국식 음식업</t>
  </si>
  <si>
    <t>thaiyaso4523</t>
  </si>
  <si>
    <t>010-9446-4523</t>
  </si>
  <si>
    <t>1_ 이영아</t>
  </si>
  <si>
    <t>(S23041_F)이영아*</t>
  </si>
  <si>
    <t>타이996(Thai996)</t>
  </si>
  <si>
    <t>고태우</t>
  </si>
  <si>
    <t>서울특별시 강남구 봉은사로30길 68,지상2층 5호</t>
  </si>
  <si>
    <t>타이음식</t>
  </si>
  <si>
    <t>AYZ1988</t>
  </si>
  <si>
    <t>010-3725-1988</t>
  </si>
  <si>
    <t>1_ 임풍무까타</t>
  </si>
  <si>
    <t>*(S23202_T)임풍무까타</t>
  </si>
  <si>
    <t>임풍무까타 주식회사</t>
  </si>
  <si>
    <t>MAINOO KANUNGNID</t>
  </si>
  <si>
    <t>충북 음성군 금왕읍 무극로286번길 3</t>
  </si>
  <si>
    <t>도매 및 소매업, 음식점업</t>
  </si>
  <si>
    <t>슈퍼마켓, 태국음식</t>
  </si>
  <si>
    <t>suwimol7548</t>
  </si>
  <si>
    <t>010-6693-7548</t>
  </si>
  <si>
    <t>1_ 조승호룽쏨분</t>
  </si>
  <si>
    <t>(S21045)조승호(룽쏨분)* (ID-AP026)</t>
  </si>
  <si>
    <t>룽쏨분</t>
  </si>
  <si>
    <t>조승호</t>
  </si>
  <si>
    <t>경기도 김포시 김포한강10로133번길 76,213호(구래동, 스위트엠 아크라시티1차)</t>
  </si>
  <si>
    <t>bangkok1901</t>
  </si>
  <si>
    <t>010-4211-1901</t>
  </si>
  <si>
    <t>1_ 주 스마일마</t>
  </si>
  <si>
    <t>*(S23063_T)(주)스마일마트</t>
  </si>
  <si>
    <t>스마일마트</t>
  </si>
  <si>
    <t>MALASRI PHAITHOO</t>
  </si>
  <si>
    <t>경기 광주시 곤지암읍 도척로 125-31</t>
  </si>
  <si>
    <t>도,소매업</t>
  </si>
  <si>
    <t>NSW0099</t>
  </si>
  <si>
    <t>010-4297-0099</t>
  </si>
  <si>
    <t>1_ 주식회사 건국</t>
  </si>
  <si>
    <t>(S21288)주식회사 건국* (ID-JUL072)</t>
  </si>
  <si>
    <t>주식회사 건국</t>
  </si>
  <si>
    <t>이동건</t>
  </si>
  <si>
    <t>경상북도 칠곡군 왜관읍 공단로 62</t>
  </si>
  <si>
    <t>기타식품판매업</t>
  </si>
  <si>
    <t>kyj5763</t>
  </si>
  <si>
    <t>010-3050-5763</t>
  </si>
  <si>
    <t>1_ 중국식품모화</t>
  </si>
  <si>
    <t>*(S23199_H)중국식품(모화)</t>
  </si>
  <si>
    <t>중국식품</t>
  </si>
  <si>
    <t>PIAO SHENGNAN</t>
  </si>
  <si>
    <t>경북 경주시 외동읍 모화북1길 9</t>
  </si>
  <si>
    <t>종합식품센터</t>
  </si>
  <si>
    <t>DA5151</t>
  </si>
  <si>
    <t>010-2799-5151</t>
  </si>
  <si>
    <t>*(S23255_H)아시아마트PIAO</t>
  </si>
  <si>
    <t>경상북도 경주시 외동읍 관문로 1256</t>
  </si>
  <si>
    <t>GHB3506</t>
  </si>
  <si>
    <t>010-8331-3506</t>
  </si>
  <si>
    <t>1_ 차신우</t>
  </si>
  <si>
    <t>(S23017_H)차신우*</t>
  </si>
  <si>
    <t>먹이창고</t>
  </si>
  <si>
    <t>차신우</t>
  </si>
  <si>
    <t>울산광역시 북구 찬샘1길 23-1</t>
  </si>
  <si>
    <t xml:space="preserve"> 애완용 동물 및 관련용품 소매업</t>
  </si>
  <si>
    <t>SINGHA3033</t>
  </si>
  <si>
    <t>010-2964-3033</t>
  </si>
  <si>
    <t>1_ 차이야폼뷔페</t>
  </si>
  <si>
    <t>*(S23297_F)차이야폼뷔페</t>
  </si>
  <si>
    <t>차이야폼뷔페 주식회사</t>
  </si>
  <si>
    <t>김인수</t>
  </si>
  <si>
    <t>경북 구미시 인동48길 19 101호 (구평동)</t>
  </si>
  <si>
    <t>cys5837</t>
  </si>
  <si>
    <t>010-5227-5837</t>
  </si>
  <si>
    <t>1_ 창아시아마트</t>
  </si>
  <si>
    <t>(S22260_N)창아시아마트*</t>
  </si>
  <si>
    <t>창미니샵 주식회사</t>
  </si>
  <si>
    <t>PATUMUN ANUCHA</t>
  </si>
  <si>
    <t>인천광역시 서구 가정로 189번길 15,1층(석남동)</t>
  </si>
  <si>
    <t>makan0633</t>
  </si>
  <si>
    <t>010-5031-0633</t>
  </si>
  <si>
    <t>1_ 창타이누들</t>
  </si>
  <si>
    <t>*(S23175_H)창타이누들</t>
  </si>
  <si>
    <t>창타이 누들</t>
  </si>
  <si>
    <t>문진환</t>
  </si>
  <si>
    <t>부산 해운대구 센텀3로 26 102호(우동, 센텀스퀘어)</t>
  </si>
  <si>
    <t>ps5589</t>
  </si>
  <si>
    <t>010-9779-5589</t>
  </si>
  <si>
    <t>1_ 천지</t>
  </si>
  <si>
    <t>(S21375)천지* (ID-rockybjp)</t>
  </si>
  <si>
    <t>천지</t>
  </si>
  <si>
    <t>박병준</t>
  </si>
  <si>
    <t xml:space="preserve">경상남도 밀양시 시청서길 40-1, 1층 </t>
  </si>
  <si>
    <t>무역, 농산물</t>
  </si>
  <si>
    <t>rockybjp@naver.com</t>
  </si>
  <si>
    <t>aloi7208</t>
  </si>
  <si>
    <t>010-7574-7208</t>
  </si>
  <si>
    <t>1_ 카오산</t>
  </si>
  <si>
    <t>*(S22272_H)카오산</t>
  </si>
  <si>
    <t>카오산</t>
  </si>
  <si>
    <t>경기도 고양시 일산동구 무궁화로20-11,214호</t>
  </si>
  <si>
    <t>hyfs0535</t>
  </si>
  <si>
    <t>010-5882-0535</t>
  </si>
  <si>
    <t>1_ 카오산 김포</t>
  </si>
  <si>
    <t>*(S23261_T)카오산 김포</t>
  </si>
  <si>
    <t>카오산 김포</t>
  </si>
  <si>
    <t>윤하림</t>
  </si>
  <si>
    <t>경기 김포시 사우중로 52 205호 (사우동, 김포아트프라자)</t>
  </si>
  <si>
    <t>ari5103</t>
  </si>
  <si>
    <t>010-4408-5103</t>
  </si>
  <si>
    <t>1_ 카오산 원주</t>
  </si>
  <si>
    <t>*(S23338_F)카오산 원주</t>
  </si>
  <si>
    <t>지용</t>
  </si>
  <si>
    <t>강원특별자치도 원주시 금불1길 40 1층</t>
  </si>
  <si>
    <t>서양식 음식점업</t>
  </si>
  <si>
    <t>jiyong0123@naver.com</t>
  </si>
  <si>
    <t>gk9514</t>
  </si>
  <si>
    <t>010-6887-9514</t>
  </si>
  <si>
    <t>1_ 카오산태국쌀국수</t>
  </si>
  <si>
    <t>*(S23334_R)카오산태국쌀국수</t>
  </si>
  <si>
    <t>카오산태국쌀국수 부곡점</t>
  </si>
  <si>
    <t>이슬비</t>
  </si>
  <si>
    <t>부산 금정구 부곡로156번길 24 1층  (부곡동, 만복빌)</t>
  </si>
  <si>
    <t>태국요리</t>
  </si>
  <si>
    <t>sh5799</t>
  </si>
  <si>
    <t>010-6825-5799</t>
  </si>
  <si>
    <t>1_ 카오카무</t>
  </si>
  <si>
    <t>*(S23226_H)카오카무</t>
  </si>
  <si>
    <t>카오카무</t>
  </si>
  <si>
    <t>성무근</t>
  </si>
  <si>
    <t>부산 금정구 장전온천천로83번길 9, 1층 전면 (신우빌)</t>
  </si>
  <si>
    <t>nong6328</t>
  </si>
  <si>
    <t>010-4286-6328</t>
  </si>
  <si>
    <t>1_ 코어타이인디</t>
  </si>
  <si>
    <t>(S21025)청주타이마트*</t>
  </si>
  <si>
    <t>코어타이인디</t>
  </si>
  <si>
    <t>조병연</t>
  </si>
  <si>
    <t>충청북도 청주시 흥덕구 진재로23번길 18-4,1층</t>
  </si>
  <si>
    <t>stoc8736@naver.com</t>
  </si>
  <si>
    <t>thai0557</t>
  </si>
  <si>
    <t>010-3895-0557</t>
  </si>
  <si>
    <t>1_ 코코케아</t>
  </si>
  <si>
    <t>*(S23330_H)코코케아</t>
  </si>
  <si>
    <t>코코케아</t>
  </si>
  <si>
    <t>유상현</t>
  </si>
  <si>
    <t>인천 계양구 하느재로20번길 5-28 1동 202호</t>
  </si>
  <si>
    <t>ang1847</t>
  </si>
  <si>
    <t>010-3743-1847</t>
  </si>
  <si>
    <t>1_ 콘논키친</t>
  </si>
  <si>
    <t>*(S23320_R)콘논키친</t>
  </si>
  <si>
    <t>콘논키친</t>
  </si>
  <si>
    <t>SAELAO PALIDA</t>
  </si>
  <si>
    <t xml:space="preserve">충북 제천시 청풍호로7길 20 105동 606호 (영천동, 제천강저휴먼시아1단지) </t>
  </si>
  <si>
    <t>Palidasalao1983@gmail.com</t>
  </si>
  <si>
    <t>king9599</t>
  </si>
  <si>
    <t>010-3864-9599</t>
  </si>
  <si>
    <t>1_ 쿠아촉디</t>
  </si>
  <si>
    <t>*(S23121_H)쿠아촉디</t>
  </si>
  <si>
    <t>화정태국맛집쿠아촉디</t>
  </si>
  <si>
    <t>서병관</t>
  </si>
  <si>
    <t>경기 고양시 덕양구 은빛로 53 ,113,114호 화정태국맛집쿠아촉디</t>
  </si>
  <si>
    <t>kuachokdi</t>
  </si>
  <si>
    <t>010-9175-2648</t>
  </si>
  <si>
    <t>1_ 쿠아타이</t>
  </si>
  <si>
    <t>*(S23333_F)쿠아타이</t>
  </si>
  <si>
    <t>쿠아타이</t>
  </si>
  <si>
    <t>강창남</t>
  </si>
  <si>
    <t>경기 의정부시 의정로 129-10 102호</t>
  </si>
  <si>
    <t>fric3982</t>
  </si>
  <si>
    <t>010-7515-3982</t>
  </si>
  <si>
    <t>1_ 쿠아픅사</t>
  </si>
  <si>
    <t>*(S23262_F)쿠아픅사</t>
  </si>
  <si>
    <t>쿠아픅사(KRUA PRUKSA)</t>
  </si>
  <si>
    <t>장경호</t>
  </si>
  <si>
    <t>서울 관악구 쑥고개로 100 111호 (봉천동)</t>
  </si>
  <si>
    <t>Lieloveli1223@gmail.com</t>
  </si>
  <si>
    <t>nk9689</t>
  </si>
  <si>
    <t>1_ 쿤매래누</t>
  </si>
  <si>
    <t>(S21377)쿤매래누*</t>
  </si>
  <si>
    <t>무카타부페&amp;타이마트</t>
  </si>
  <si>
    <t>김종우</t>
  </si>
  <si>
    <t>경상북도 포항시 남구 상공로37(상도동)</t>
  </si>
  <si>
    <t>부페</t>
  </si>
  <si>
    <t>thai996</t>
  </si>
  <si>
    <t>010-2330-7212</t>
  </si>
  <si>
    <t>1_ 쿨마트</t>
  </si>
  <si>
    <t>*(S23275_H)쿨마트</t>
  </si>
  <si>
    <t>쿨마트</t>
  </si>
  <si>
    <t>이재일</t>
  </si>
  <si>
    <t>충남 홍성군 홍성읍 충서로1159번길 1-1</t>
  </si>
  <si>
    <t>식품및잡화</t>
  </si>
  <si>
    <t>tes9074</t>
  </si>
  <si>
    <t>010-8449-9074</t>
  </si>
  <si>
    <t>1_ 크루어깐앵???</t>
  </si>
  <si>
    <t>(S21063)크루어깐앵(ครัวไทยกันเอง)* (ID-AP044)</t>
  </si>
  <si>
    <t>크루어깐엥</t>
  </si>
  <si>
    <t>오은정외 1명</t>
  </si>
  <si>
    <t>경기도 양주시 남면 화합로610번길 58</t>
  </si>
  <si>
    <t>viet1978</t>
  </si>
  <si>
    <t>010-3975-1978</t>
  </si>
  <si>
    <t>1_ 킹마트</t>
  </si>
  <si>
    <t>*(S23122_H)킹마트</t>
  </si>
  <si>
    <t>킹마트</t>
  </si>
  <si>
    <t>김정희</t>
  </si>
  <si>
    <t>부산 강서구 녹산산단335로 12-11</t>
  </si>
  <si>
    <t>도매 및 소매업, 소매업, 부동산업</t>
  </si>
  <si>
    <t>슈퍼마켓,주류, 담배, 비주거용 거물 임대업(점포, 자기땅</t>
  </si>
  <si>
    <t>LN3287</t>
  </si>
  <si>
    <t>010-9155-3287</t>
  </si>
  <si>
    <t>1_ 타이24</t>
  </si>
  <si>
    <t>*(S23250_F)타이24</t>
  </si>
  <si>
    <t>타이24(THAI 24)</t>
  </si>
  <si>
    <t>CHANSAWANG KORAWAN</t>
  </si>
  <si>
    <t>서울 중구 명동9길 33, 3층 타이24 (을지로2가)</t>
  </si>
  <si>
    <t>mr8826</t>
  </si>
  <si>
    <t>010-4787-8826</t>
  </si>
  <si>
    <t>1_ 타이996</t>
  </si>
  <si>
    <t>*(S23136_F)타이996</t>
  </si>
  <si>
    <t>타이996</t>
  </si>
  <si>
    <t>박도영</t>
  </si>
  <si>
    <t>서울 강남구 봉은사로30길 73</t>
  </si>
  <si>
    <t>Qkreud@gmail.com</t>
  </si>
  <si>
    <t>nk4004</t>
  </si>
  <si>
    <t>010-4391-4004</t>
  </si>
  <si>
    <t>1_ 타이농카이</t>
  </si>
  <si>
    <t>*(S23127_F)타이농카이</t>
  </si>
  <si>
    <t>타이농카이</t>
  </si>
  <si>
    <t>KHOKANKLANG KANLAYA</t>
  </si>
  <si>
    <t>인천 서구 석남동 480-9 1층</t>
  </si>
  <si>
    <t>음식점업, 서비스업</t>
  </si>
  <si>
    <t>태국음식,기타이삿짐운반</t>
  </si>
  <si>
    <t>tp3477</t>
  </si>
  <si>
    <t>010-7109-3477</t>
  </si>
  <si>
    <t>1_ 타이러브샵</t>
  </si>
  <si>
    <t>*(S23026_Y_T)타이러브샵</t>
  </si>
  <si>
    <t>타이러브샵(Thailoveshop)</t>
  </si>
  <si>
    <t>강태향</t>
  </si>
  <si>
    <t>서울특별시 은평구 증산서길 107, 401호(증산동, 안당빌딩)</t>
  </si>
  <si>
    <t xml:space="preserve">도매 및 소매업 </t>
  </si>
  <si>
    <t>hyang3990@naver.com</t>
  </si>
  <si>
    <t>mokpo6395</t>
  </si>
  <si>
    <t>010-4236-6395</t>
  </si>
  <si>
    <t>1_ 타이마트십정동</t>
  </si>
  <si>
    <t>*(S23067_T)타이마트(십정동)</t>
  </si>
  <si>
    <t>타이마트</t>
  </si>
  <si>
    <t>김성훈</t>
  </si>
  <si>
    <t>인천 부평구 백범로 524 1층 타이마트</t>
  </si>
  <si>
    <t>ncthai8348</t>
  </si>
  <si>
    <t>010-2343-8348</t>
  </si>
  <si>
    <t>1_ 타이반쩜나이테</t>
  </si>
  <si>
    <t>(S22075)타이반쩜나이테*</t>
  </si>
  <si>
    <t>타이반쩜나이테</t>
  </si>
  <si>
    <t>이종근</t>
  </si>
  <si>
    <t>인천광역시 서구 청라루비로134번길9,1층(경서동)</t>
  </si>
  <si>
    <t>서양음식,커피</t>
  </si>
  <si>
    <t>tt_0420@naver.com</t>
  </si>
  <si>
    <t>Paso1340</t>
  </si>
  <si>
    <t>010-2479-1340</t>
  </si>
  <si>
    <t>1_ 타이사콘</t>
  </si>
  <si>
    <t>*(S23273_T)타이사콘</t>
  </si>
  <si>
    <t>타이 사콘</t>
  </si>
  <si>
    <t>윤희재</t>
  </si>
  <si>
    <t>대구 달성군 논공읍 용호로2길 3 1층</t>
  </si>
  <si>
    <t>태국음식점</t>
  </si>
  <si>
    <t>fr9920</t>
  </si>
  <si>
    <t>010-3142-9920</t>
  </si>
  <si>
    <t>1_ 타이선우</t>
  </si>
  <si>
    <t>*(S23317_T)타이선우</t>
  </si>
  <si>
    <t>타이 선우 푸드마트</t>
  </si>
  <si>
    <t>RAKKAEW THEERASAK</t>
  </si>
  <si>
    <t>전북 고창군 흥덕면 흥덕로 35 103호 (동사리)</t>
  </si>
  <si>
    <t>외국식</t>
  </si>
  <si>
    <t>di3020</t>
  </si>
  <si>
    <t>010-3170-3020</t>
  </si>
  <si>
    <t>1_ 타이야소</t>
  </si>
  <si>
    <t>*(S22273_F)타이야소</t>
  </si>
  <si>
    <t>타이야소</t>
  </si>
  <si>
    <t>진광훈</t>
  </si>
  <si>
    <t>전북 군산시 하신재길 8-32 타이야소</t>
  </si>
  <si>
    <t xml:space="preserve">kotudon@gmail.com </t>
  </si>
  <si>
    <t>wwt6207</t>
  </si>
  <si>
    <t>010-3452-6207</t>
  </si>
  <si>
    <t>1_ 타이우던마트</t>
  </si>
  <si>
    <t>*(S23014_F)타이우던마트</t>
  </si>
  <si>
    <t>타이 우던 마트</t>
  </si>
  <si>
    <t>KWUN APIYA</t>
  </si>
  <si>
    <t>경남 김해시 진례면 진례로256번길 6</t>
  </si>
  <si>
    <t>Purikuu077@gmail.com</t>
  </si>
  <si>
    <t>shoo4242</t>
  </si>
  <si>
    <t>010-8494-4242</t>
  </si>
  <si>
    <t>1_ 타이이산</t>
  </si>
  <si>
    <t>*(S23213_F)타이이산</t>
  </si>
  <si>
    <t>타이이산</t>
  </si>
  <si>
    <t>김성환</t>
  </si>
  <si>
    <t>경기 안양시 동안구 관평로 260 지하21호</t>
  </si>
  <si>
    <t>kksh5088@naver.com</t>
  </si>
  <si>
    <t>sugok0442</t>
  </si>
  <si>
    <t>010-8425-0442</t>
  </si>
  <si>
    <t>1_ 타이젭마트</t>
  </si>
  <si>
    <t>*(S23173_F)타이젭마트</t>
  </si>
  <si>
    <t>타이젭마트 주식회사</t>
  </si>
  <si>
    <t>BUNKERD KANCHADAPORN</t>
  </si>
  <si>
    <t xml:space="preserve">경기 평택시 신장1로17번길 22 제1층101호 </t>
  </si>
  <si>
    <t>oyk0933</t>
  </si>
  <si>
    <t>010-9286-0933</t>
  </si>
  <si>
    <t>1_ 타이타이</t>
  </si>
  <si>
    <t>*(S23126_T)타이타이</t>
  </si>
  <si>
    <t>타이타이</t>
  </si>
  <si>
    <t>KAEWDEE PIYANAN</t>
  </si>
  <si>
    <t>경북 김천시 양금로 211-1</t>
  </si>
  <si>
    <t>hn1814</t>
  </si>
  <si>
    <t>010-7207-1814</t>
  </si>
  <si>
    <t>1_ 타이타이 목포마트</t>
  </si>
  <si>
    <t>(S22126_F)타이타이 목포마트*</t>
  </si>
  <si>
    <t>타이타이 목포마트</t>
  </si>
  <si>
    <t>김명규</t>
  </si>
  <si>
    <t>전라남도 목포시 평화로 101번길 9</t>
  </si>
  <si>
    <t>bun8038</t>
  </si>
  <si>
    <t>010-7338-8038</t>
  </si>
  <si>
    <t>1_ 탄탄로직마트</t>
  </si>
  <si>
    <t>(S22248_N)탄탄로직(마트)*</t>
  </si>
  <si>
    <t>탄탄로직</t>
  </si>
  <si>
    <t>강버들</t>
  </si>
  <si>
    <t>서울특별시 강동구 동남로 858,102동 603호(상일동,고덕아르테스미소지움)</t>
  </si>
  <si>
    <t>golf8dan@naver.com</t>
  </si>
  <si>
    <t>chang6799</t>
  </si>
  <si>
    <t>010-6397-6799</t>
  </si>
  <si>
    <t>1_ 태국 먹거리</t>
  </si>
  <si>
    <t>(S22198_F)태국 먹거리*</t>
  </si>
  <si>
    <t>태국먹거리</t>
  </si>
  <si>
    <t>KUNVASOP JARUPA</t>
  </si>
  <si>
    <t>대구광역시 중구 중앙대로 406-18</t>
  </si>
  <si>
    <t>분식</t>
  </si>
  <si>
    <t>ud1202</t>
  </si>
  <si>
    <t>010-4505-1202</t>
  </si>
  <si>
    <t>1_ 태국마트</t>
  </si>
  <si>
    <t>(S22157_F)태국마트*</t>
  </si>
  <si>
    <t>XAMOUNTY DALY</t>
  </si>
  <si>
    <t>경기도 김포시 대곶면 율생로 10, 103호</t>
  </si>
  <si>
    <t>kimposin124@naver.com</t>
  </si>
  <si>
    <t>love0941</t>
  </si>
  <si>
    <t>010-9597-0941</t>
  </si>
  <si>
    <t>1_ 태국식당손태현</t>
  </si>
  <si>
    <t>*(S23217_F)태국식당(손태현)</t>
  </si>
  <si>
    <t>우돈</t>
  </si>
  <si>
    <t>손태현</t>
  </si>
  <si>
    <t>전라남도 순천시 연향상가2길 2-1, 5층(연향동)</t>
  </si>
  <si>
    <t>hom1569</t>
  </si>
  <si>
    <t>010-8376-1569</t>
  </si>
  <si>
    <t>1_ 태국쌀국수</t>
  </si>
  <si>
    <t>(S21211_F)태국쌀국수*</t>
  </si>
  <si>
    <t>태국쌀국수</t>
  </si>
  <si>
    <t>이강영</t>
  </si>
  <si>
    <t>충청남도 서산시 호수공원1로 72, 1층(읍내동)</t>
  </si>
  <si>
    <t>srthai4132</t>
  </si>
  <si>
    <t>010-4346-4132</t>
  </si>
  <si>
    <t>1_ 태영</t>
  </si>
  <si>
    <t>*(S23258_H)태영</t>
  </si>
  <si>
    <t>주식회사 태영</t>
  </si>
  <si>
    <t>김규태</t>
  </si>
  <si>
    <t>대구 남구 현충로 170, 907호  (대명동, 영남대학교(병원), 영남이공대학교)</t>
  </si>
  <si>
    <t>무역업</t>
  </si>
  <si>
    <t>ploy0116</t>
  </si>
  <si>
    <t>010-4346-0116</t>
  </si>
  <si>
    <t>1_ 태은샵</t>
  </si>
  <si>
    <t>*(S23138_H)태은샵</t>
  </si>
  <si>
    <t>미스터박(Mr.Park)</t>
  </si>
  <si>
    <t>김성애</t>
  </si>
  <si>
    <t>인천 서구 가좌동 139-17</t>
  </si>
  <si>
    <t>의류,잡화,전자상거래</t>
  </si>
  <si>
    <t>KOS4411</t>
  </si>
  <si>
    <t>010-6325-4411</t>
  </si>
  <si>
    <t>1_ 툼홈 태국음식</t>
  </si>
  <si>
    <t>*(S23180_T)툼홈 태국음식</t>
  </si>
  <si>
    <t>툼홈태국음식점</t>
  </si>
  <si>
    <t>박노현</t>
  </si>
  <si>
    <t>경상북도 구미시 송원서로8길 42, 1층(원평동)</t>
  </si>
  <si>
    <t>음식점업, 소매업</t>
  </si>
  <si>
    <t>태국음식, 전자상거래업</t>
  </si>
  <si>
    <t>tida5152</t>
  </si>
  <si>
    <t>010-4041-5152</t>
  </si>
  <si>
    <t>1_ 티다아시아마트</t>
  </si>
  <si>
    <t>*(S23192_T)티다아시아마트</t>
  </si>
  <si>
    <t>티다아시아마트 주식회사</t>
  </si>
  <si>
    <t>UBKUM NATTIDA</t>
  </si>
  <si>
    <t>경기 화성시 우정읍 3.1만세로 69-5 107, 108호</t>
  </si>
  <si>
    <t>sh1623</t>
  </si>
  <si>
    <t>010-3082-1623</t>
  </si>
  <si>
    <t>1_ 파오퐁</t>
  </si>
  <si>
    <t>*(S23335_T)파오퐁</t>
  </si>
  <si>
    <t>파오퐁 주식회사</t>
  </si>
  <si>
    <t>PHAOPHONG PASAKORN</t>
  </si>
  <si>
    <t>충남 논산시 연무읍 연무로 160 105호</t>
  </si>
  <si>
    <t>piao6881</t>
  </si>
  <si>
    <t>010-3772-6881</t>
  </si>
  <si>
    <t>1_ 팟카파우</t>
  </si>
  <si>
    <t>*(S24026_T)낀라오</t>
  </si>
  <si>
    <t>낀라오</t>
  </si>
  <si>
    <t>곽선미</t>
  </si>
  <si>
    <t>서울 용산구 신흥로 99-1 2층, 좌측상가  (용산동2가)</t>
  </si>
  <si>
    <t>외국음식</t>
  </si>
  <si>
    <t>ds2395</t>
  </si>
  <si>
    <t>010-8475-0150</t>
  </si>
  <si>
    <t>1_ 평리 무카타</t>
  </si>
  <si>
    <t>(S22168_F)평리 무카타*</t>
  </si>
  <si>
    <t>무카타</t>
  </si>
  <si>
    <t>심재광</t>
  </si>
  <si>
    <t>경기도 화성시 향남읍 삼천병마로 206,2층</t>
  </si>
  <si>
    <t>Phornnarin01@gmail.com</t>
  </si>
  <si>
    <t>tang5858</t>
  </si>
  <si>
    <t>1_ 폰짜러은</t>
  </si>
  <si>
    <t>(S23033_T)폰짜러은*</t>
  </si>
  <si>
    <t>폰짜러은</t>
  </si>
  <si>
    <t>박효득</t>
  </si>
  <si>
    <t>대구광역시 달성군 구지면 과학마을로 2길 33-19</t>
  </si>
  <si>
    <t>KNY8960</t>
  </si>
  <si>
    <t>010-4902-8960</t>
  </si>
  <si>
    <t>1_ 풀문</t>
  </si>
  <si>
    <t xml:space="preserve">*(S23328_T)풀문	</t>
  </si>
  <si>
    <t>풀문(FULLMOON)</t>
  </si>
  <si>
    <t>JINDAWONG KITTIKAN</t>
  </si>
  <si>
    <t>경기 김포시 양촌읍 삼도로174번길 38-20 1층</t>
  </si>
  <si>
    <t>imp5275</t>
  </si>
  <si>
    <t>010-7136-5275</t>
  </si>
  <si>
    <t>1_ 풍산아시아마트</t>
  </si>
  <si>
    <t>*(S23108_F)풍산아시아마트</t>
  </si>
  <si>
    <t>풍산아시아마트(PUNGSAN ASIA MART</t>
  </si>
  <si>
    <t>WONGSA NATCHALITA</t>
  </si>
  <si>
    <t>경북 안동시 풍산읍 장터2길 2 1층</t>
  </si>
  <si>
    <t>natchalita4289@gmail.com</t>
  </si>
  <si>
    <t>thai1513</t>
  </si>
  <si>
    <t>010-4835-1513</t>
  </si>
  <si>
    <t>1_ 프렌즈마트</t>
  </si>
  <si>
    <t>*(S23158_H)프렌즈마트</t>
  </si>
  <si>
    <t>프렌즈마트</t>
  </si>
  <si>
    <t>조창만</t>
  </si>
  <si>
    <t>전북 김제시 동서로 244-1</t>
  </si>
  <si>
    <t>sirikan8413</t>
  </si>
  <si>
    <t>010-2259-8413</t>
  </si>
  <si>
    <t>1_ 프릭타이</t>
  </si>
  <si>
    <t>*(S23129_F)프릭타이</t>
  </si>
  <si>
    <t>프릭타이</t>
  </si>
  <si>
    <t>SITTICHAI PAWEEYA</t>
  </si>
  <si>
    <t>강원 원주시 판부면 매봉길 30-11</t>
  </si>
  <si>
    <t>ls3453</t>
  </si>
  <si>
    <t>010-9127-3453</t>
  </si>
  <si>
    <t>1_ 플로이식당</t>
  </si>
  <si>
    <t>*(S23191_T)플로이식당</t>
  </si>
  <si>
    <t>플로이파이린레스토랑 주식회사</t>
  </si>
  <si>
    <t>DUANGPRASIT NAMTIP</t>
  </si>
  <si>
    <t>경기 평택시 평택1로 19</t>
  </si>
  <si>
    <t>jinda9859</t>
  </si>
  <si>
    <t>010-7578-9859</t>
  </si>
  <si>
    <t>1_ 피셋</t>
  </si>
  <si>
    <t>(S22283_H)피셋*</t>
  </si>
  <si>
    <t>피셋</t>
  </si>
  <si>
    <t>김봉경</t>
  </si>
  <si>
    <t>부산광역시 부산진구 서진로 67번길 6 2층 A호</t>
  </si>
  <si>
    <t>기타 외국 음식점업</t>
  </si>
  <si>
    <t>ssg9474</t>
  </si>
  <si>
    <t>010-2954-9474</t>
  </si>
  <si>
    <t>1_ 픽메이트</t>
  </si>
  <si>
    <t>(S22257_H)픽메이트*</t>
  </si>
  <si>
    <t>픽메이트</t>
  </si>
  <si>
    <t>장혜인</t>
  </si>
  <si>
    <t>부산광역시 중구 보수대로 82,1012호</t>
  </si>
  <si>
    <t>무역</t>
  </si>
  <si>
    <t>pickmate22@naver.com</t>
  </si>
  <si>
    <t>waan9003</t>
  </si>
  <si>
    <t>010-5522-9003</t>
  </si>
  <si>
    <t>1_ 하민과일식품</t>
  </si>
  <si>
    <t>*(S23020_F)하민과일식품</t>
  </si>
  <si>
    <t>하민과일식품마트</t>
  </si>
  <si>
    <t>CHIN SUWIMOL</t>
  </si>
  <si>
    <t>전북 완주군 삼례읍 동학로 67, 103호(삼례오피스텔)</t>
  </si>
  <si>
    <t>소매,소매업</t>
  </si>
  <si>
    <t>전자상거래, 잡화</t>
  </si>
  <si>
    <t>isan1330</t>
  </si>
  <si>
    <t>010-9592-5439</t>
  </si>
  <si>
    <t>1_ 한창섭</t>
  </si>
  <si>
    <t>*(S23050_T)한창섭</t>
  </si>
  <si>
    <t>한난 주식회사</t>
  </si>
  <si>
    <t>한창섭</t>
  </si>
  <si>
    <t>전라남도 장성군 장성읍 영천로 146</t>
  </si>
  <si>
    <t>도 소매</t>
  </si>
  <si>
    <t>슈퍼마켓, 시계 및 귀금속 소매업</t>
  </si>
  <si>
    <t>hyun5436</t>
  </si>
  <si>
    <t>010-6455-5436</t>
  </si>
  <si>
    <t>1_ 할머니 태국식당</t>
  </si>
  <si>
    <t>*(S23313_T)할머니 태국식당</t>
  </si>
  <si>
    <t>쿤야이태국식당 KHUN YAY THAI FOOD</t>
  </si>
  <si>
    <t>OUN ARROM LAKKANA</t>
  </si>
  <si>
    <t>경기도 평택시 세교상가3길 21, 1층(세교동)</t>
  </si>
  <si>
    <t>Robbins.fin@gmail.com</t>
  </si>
  <si>
    <t>heung2063</t>
  </si>
  <si>
    <t>010-3040-2063</t>
  </si>
  <si>
    <t>1_ 해원에프에스</t>
  </si>
  <si>
    <t>*(S23113_H)해원에프에스</t>
  </si>
  <si>
    <t>주식회사 해원에프에스</t>
  </si>
  <si>
    <t>최형호</t>
  </si>
  <si>
    <t>광주 서구 무진대로 505</t>
  </si>
  <si>
    <t>가공식품.농산물,식용란,수산물,식자재,우유류</t>
  </si>
  <si>
    <t>charm1026</t>
  </si>
  <si>
    <t>010-3907-1026</t>
  </si>
  <si>
    <t>1_ 황연우</t>
  </si>
  <si>
    <t>*(S22208_Y_F)황연우</t>
  </si>
  <si>
    <t>소영샵</t>
  </si>
  <si>
    <t>NACHAINAK PACHANEE</t>
  </si>
  <si>
    <t>경기도 남양주시 평내로 113, 1507동 802호 (평내동)</t>
  </si>
  <si>
    <t>Rt0773</t>
  </si>
  <si>
    <t>010-2559-0773</t>
  </si>
  <si>
    <t>1_ 후니족발</t>
  </si>
  <si>
    <t>*(S23169_H)후니족발</t>
  </si>
  <si>
    <t>후니족발</t>
  </si>
  <si>
    <t>서도훈</t>
  </si>
  <si>
    <t>서울특별시 강북구 도봉로96길 100, 1층 좌측호(변동)</t>
  </si>
  <si>
    <t>족발</t>
  </si>
  <si>
    <t>sd7996</t>
  </si>
  <si>
    <t>010-5496-7996</t>
  </si>
  <si>
    <t>1_annakim</t>
  </si>
  <si>
    <t>*(S24029_T)라차타이</t>
  </si>
  <si>
    <t>라차타이</t>
  </si>
  <si>
    <t>김지현</t>
  </si>
  <si>
    <t>인천 서구 장고개로243번길 26 1층 라차타이  (가좌동)</t>
  </si>
  <si>
    <t>Jeabhanna@gmail.com</t>
  </si>
  <si>
    <t>YW7147</t>
  </si>
  <si>
    <t>010-4447-7147</t>
  </si>
  <si>
    <t>1_Asia mart Manseon _사</t>
  </si>
  <si>
    <t xml:space="preserve">	(S23011_Y_F)Asia mart Manseon*</t>
  </si>
  <si>
    <t>kao4749</t>
  </si>
  <si>
    <t>010-7713-4749</t>
  </si>
  <si>
    <t>(S23011_Y_F)Asia mart Manseon*</t>
  </si>
  <si>
    <t>Raothai</t>
  </si>
  <si>
    <t>010-2867-1762</t>
  </si>
  <si>
    <t>1_CU 홍성대학원룸점</t>
  </si>
  <si>
    <t>(S22136_H)호원코퍼레이션*</t>
  </si>
  <si>
    <t>호원코퍼레이션</t>
  </si>
  <si>
    <t>김성숙</t>
  </si>
  <si>
    <t>충청남도 홍성군 홍성읍 충서로 117번길 5,3층</t>
  </si>
  <si>
    <t>건설업</t>
  </si>
  <si>
    <t>건축공사</t>
  </si>
  <si>
    <t>ch7346</t>
  </si>
  <si>
    <t>010-4142-7346</t>
  </si>
  <si>
    <t>1_Hansa Thai 무까타</t>
  </si>
  <si>
    <t>(S22121_N)Hansa thai restaurant</t>
  </si>
  <si>
    <t>한사타이</t>
  </si>
  <si>
    <t>IM NATCHA</t>
  </si>
  <si>
    <t>경기도 시흥시 중심상가3길 13,2층 정왕동</t>
  </si>
  <si>
    <t>nathchaim1970@gmail.com</t>
  </si>
  <si>
    <t>an0441</t>
  </si>
  <si>
    <t>010-9733-0441</t>
  </si>
  <si>
    <t>1_Jeyeon</t>
  </si>
  <si>
    <t>(S21017)Jeyeon* (ID-Jeyeon)</t>
  </si>
  <si>
    <t>lsj5649</t>
  </si>
  <si>
    <t>010-9958-5649</t>
  </si>
  <si>
    <t>(S21326)Jeyeon* (ID-pmm252550)</t>
  </si>
  <si>
    <t>아시아마트(편민정)</t>
  </si>
  <si>
    <t>편민정</t>
  </si>
  <si>
    <t>충청남도 논산시 시민로 194번길 4, 1층(내동)</t>
  </si>
  <si>
    <t>기타음.식료품 위주 종합 소매업</t>
  </si>
  <si>
    <t>ljm4611475</t>
  </si>
  <si>
    <t>010-3903-0007</t>
  </si>
  <si>
    <t>1_JINA MART _사</t>
  </si>
  <si>
    <t>*(S24007_R)JINA MART</t>
  </si>
  <si>
    <t>지나마트</t>
  </si>
  <si>
    <t>LEELAPATTANARAT PATCHAREE외 1명</t>
  </si>
  <si>
    <t>충남 논산시 해월로 70 지나마트</t>
  </si>
  <si>
    <t>기타 음식료품 위주 종합 소매업</t>
  </si>
  <si>
    <t>gy4411</t>
  </si>
  <si>
    <t>010-7553-4411</t>
  </si>
  <si>
    <t>1_Kasalong</t>
  </si>
  <si>
    <t>(S21131)Kasalong*</t>
  </si>
  <si>
    <t>카사롱(Kasalong)</t>
  </si>
  <si>
    <t>유분형</t>
  </si>
  <si>
    <t>서울특별시 관악구 문성로 215,1층 01호 건물전면 좌측 끝 점포 전부</t>
  </si>
  <si>
    <t>kasalong@naver.com</t>
  </si>
  <si>
    <t>sj8555</t>
  </si>
  <si>
    <t>010-9726-8555</t>
  </si>
  <si>
    <t>1_Lotus_thaimart</t>
  </si>
  <si>
    <t>(S21217)7thaimart* (ID-JUL001)</t>
  </si>
  <si>
    <t>CHANANTHO NATHIDA</t>
  </si>
  <si>
    <t>대전광역시 유성구 계룡로59번길 11, 1층 (봉명동)</t>
  </si>
  <si>
    <t>kims8881</t>
  </si>
  <si>
    <t>010-4213-8881</t>
  </si>
  <si>
    <t>1_May</t>
  </si>
  <si>
    <t>(S21341_F)NANTA CHONTHICHA*</t>
  </si>
  <si>
    <t>5651101119(현금영수증입니다)</t>
  </si>
  <si>
    <t>포린마트(현금영수증입니다)</t>
  </si>
  <si>
    <t>원혁준(현금영수증입니다)</t>
  </si>
  <si>
    <t>울산광역시 남구 화합로 122, 1층 103호,104호, 3층 일부(현금영수증입니다)</t>
  </si>
  <si>
    <t>도매 및 소매업(현금영수증입니다)</t>
  </si>
  <si>
    <t>마트(현금영수증입니다)</t>
  </si>
  <si>
    <t xml:space="preserve">jsp1264@hanmail.com </t>
  </si>
  <si>
    <t>isan4533</t>
  </si>
  <si>
    <t>010-5552-4533</t>
  </si>
  <si>
    <t>1_Phimai</t>
  </si>
  <si>
    <t>(S21420)Phimai*</t>
  </si>
  <si>
    <t>피마이</t>
  </si>
  <si>
    <t>TEMEE LALITA</t>
  </si>
  <si>
    <t>전라북도 군산시 요죽안2길 22(오식도동)</t>
  </si>
  <si>
    <t>bb7960</t>
  </si>
  <si>
    <t>010-4955-7960</t>
  </si>
  <si>
    <t>1_sawatdee</t>
  </si>
  <si>
    <t>(S23038_T)KHONDON THIPHARAT*</t>
  </si>
  <si>
    <t>(주)란싸와디명타이</t>
  </si>
  <si>
    <t>KHONDON THIPHARAT</t>
  </si>
  <si>
    <t>경상북도 문경시 호계면 상무로 283</t>
  </si>
  <si>
    <t>음식료품</t>
  </si>
  <si>
    <t>swd0654</t>
  </si>
  <si>
    <t>010-2222-0654</t>
  </si>
  <si>
    <t>1_SINGHA</t>
  </si>
  <si>
    <t>*(S23035_T)SINGHA</t>
  </si>
  <si>
    <t>싱하(SINGHA)</t>
  </si>
  <si>
    <t>고석원</t>
  </si>
  <si>
    <t>경기 김포시 김포한강9로 81 2층 201호.202호(구래동, 골든파크)</t>
  </si>
  <si>
    <t>3월건부터 사업자계산서 끊기</t>
  </si>
  <si>
    <t>thai2434</t>
  </si>
  <si>
    <t>010-4279-2434</t>
  </si>
  <si>
    <t>1_Thaibann</t>
  </si>
  <si>
    <t>(S21027)Thaibann* (ID-AP008)</t>
  </si>
  <si>
    <t>타이반</t>
  </si>
  <si>
    <t>이체니</t>
  </si>
  <si>
    <t>충청북도 청주시 흥덕구 2순환로1261번길 4,새마을금고 8츨(가경동)</t>
  </si>
  <si>
    <t>ty0818</t>
  </si>
  <si>
    <t>010-5112-0818</t>
  </si>
  <si>
    <t>1_경주아시아마트</t>
  </si>
  <si>
    <t>(S21184)경주아시아마트* (ID-JUN028)</t>
  </si>
  <si>
    <t>경주아시아마트</t>
  </si>
  <si>
    <t>JAIPRIEW NISACHOL</t>
  </si>
  <si>
    <t>경북 경주시 충효녹지길 44-15 1층</t>
  </si>
  <si>
    <t>ks2858</t>
  </si>
  <si>
    <t>010-6616-3858</t>
  </si>
  <si>
    <t>1_그린마트</t>
  </si>
  <si>
    <t>그린마트</t>
  </si>
  <si>
    <t>박효주</t>
  </si>
  <si>
    <t>경상북도 경주시 외동읍 계동2길 63-1</t>
  </si>
  <si>
    <t>sj3899</t>
  </si>
  <si>
    <t>010-3798-3899</t>
  </si>
  <si>
    <t>*(S23347_F)그린마트</t>
  </si>
  <si>
    <t>김진영</t>
  </si>
  <si>
    <t>전남 해남군 문내면 우수영로 9 1층</t>
  </si>
  <si>
    <t>krua0153</t>
  </si>
  <si>
    <t>010-7355-0153</t>
  </si>
  <si>
    <t>1_난 타이 마트</t>
  </si>
  <si>
    <t>최승민 _F_사</t>
  </si>
  <si>
    <t>난 타이 마트(NAN THAI MART)</t>
  </si>
  <si>
    <t>최승민</t>
  </si>
  <si>
    <t>전라남도 해남군 화산면 해남화산로 1070-1</t>
  </si>
  <si>
    <t>소형 마트</t>
  </si>
  <si>
    <t>kanyakonpingwong7@gmail.com</t>
  </si>
  <si>
    <t>ps6881</t>
  </si>
  <si>
    <t>1_낭라오</t>
  </si>
  <si>
    <t>낭라오</t>
  </si>
  <si>
    <t>JANPRATHAK AONPREEYA</t>
  </si>
  <si>
    <t>광주광역시 광산구 월곡로 22, 2층(월곡동)</t>
  </si>
  <si>
    <t>gm0343</t>
  </si>
  <si>
    <t>010-5554-0343</t>
  </si>
  <si>
    <t>1_낸나연샵</t>
  </si>
  <si>
    <t>낸나연샵(Nan 나연 Shop)</t>
  </si>
  <si>
    <t>SAENNARAT NAPHAPHON</t>
  </si>
  <si>
    <t>충청북도 청주시 상당구 상당로55번길 33, 1층(남문로2가)</t>
  </si>
  <si>
    <t>sc4222</t>
  </si>
  <si>
    <t>010-9383-4222</t>
  </si>
  <si>
    <t>1_넝지나아시아마트</t>
  </si>
  <si>
    <t>*(S24042_F)넝지나 아시아마트</t>
  </si>
  <si>
    <t>넝지나아시아마트 주식회사</t>
  </si>
  <si>
    <t>PRAIYA CHANPANYA</t>
  </si>
  <si>
    <t>경기 김포시 대곶면 대곶북로 217 1호 2호  (송마리)</t>
  </si>
  <si>
    <t>cool6627</t>
  </si>
  <si>
    <t>010-3468-6627</t>
  </si>
  <si>
    <t>1_뉴행복한고기마을</t>
  </si>
  <si>
    <t>1_뉴행복한고기마을_H</t>
  </si>
  <si>
    <t>행복한고기마을</t>
  </si>
  <si>
    <t>지석훈</t>
  </si>
  <si>
    <t>경기도 포천시 소홀읍 솔모루로 93-1</t>
  </si>
  <si>
    <t>식육판매업</t>
  </si>
  <si>
    <t>EN9372</t>
  </si>
  <si>
    <t>010-8755-9372</t>
  </si>
  <si>
    <t>1_능두네고양점</t>
  </si>
  <si>
    <t>*(S24023_H)능두네 고양점</t>
  </si>
  <si>
    <t>능두네</t>
  </si>
  <si>
    <t>박정규</t>
  </si>
  <si>
    <t>경기 고양시 덕양구 서오릉로 625 1층 104호(고양원흥줌시티)  (도내동)</t>
  </si>
  <si>
    <t>jkpark@bnsolution.kr</t>
  </si>
  <si>
    <t>co8110</t>
  </si>
  <si>
    <t>010-9077-8110</t>
  </si>
  <si>
    <t>1_능두네김포운양점</t>
  </si>
  <si>
    <t>*(S24022_H)능두네 김포운양점</t>
  </si>
  <si>
    <t>능두네 김포운양점</t>
  </si>
  <si>
    <t>박혜리</t>
  </si>
  <si>
    <t>경기 김포시 김포한강11로140번길 68 101호 한강해밀턴  (운양동)</t>
  </si>
  <si>
    <t>동남아음식</t>
  </si>
  <si>
    <t>um2261</t>
  </si>
  <si>
    <t>010-9058-2261</t>
  </si>
  <si>
    <t>1_띵동마트</t>
  </si>
  <si>
    <t>*(S23103_F)띵동마트</t>
  </si>
  <si>
    <t>띵동마트</t>
  </si>
  <si>
    <t>천은수</t>
  </si>
  <si>
    <t>경기 연천군 전곡읍 청정로 2422-5</t>
  </si>
  <si>
    <t>농산물,식료품,전자상거래 소매업</t>
  </si>
  <si>
    <t>echen@newcom.seoul.kr</t>
  </si>
  <si>
    <t>bboo0504</t>
  </si>
  <si>
    <t>010-3029-0504</t>
  </si>
  <si>
    <t>1_란나무까타 의정부 _사</t>
  </si>
  <si>
    <t>*(S24033_F)란나무까타 의정부</t>
  </si>
  <si>
    <t>란나무까타부페 의정부</t>
  </si>
  <si>
    <t>SITTHIWONG THIDARAT</t>
  </si>
  <si>
    <t>경기도 의정부시 둔야로 17번길 20, 지상5층(의정부동)</t>
  </si>
  <si>
    <t>외국식 음식점업</t>
  </si>
  <si>
    <t>ab0504</t>
  </si>
  <si>
    <t>1_란타이까라신</t>
  </si>
  <si>
    <t>(S21206)란타이까라신*</t>
  </si>
  <si>
    <t>타이붓(THAI FOOD&amp;ASIA MART)</t>
  </si>
  <si>
    <t>김종식</t>
  </si>
  <si>
    <t>경상북도 경주시 외동읍 산업로</t>
  </si>
  <si>
    <t>sonson6092@naver.com</t>
  </si>
  <si>
    <t>wow2256</t>
  </si>
  <si>
    <t>010-4502-2256</t>
  </si>
  <si>
    <t>(S21320)란타이까라신(지로랃)*</t>
  </si>
  <si>
    <t>경상북도 경주시 외동읍 산업로 2442</t>
  </si>
  <si>
    <t>chai3946</t>
  </si>
  <si>
    <t>010-7269-3946</t>
  </si>
  <si>
    <t>1_바나나리프</t>
  </si>
  <si>
    <t>(S22118_F)바나나리프*</t>
  </si>
  <si>
    <t>바나나리프</t>
  </si>
  <si>
    <t>PARTK CHATSUMAL</t>
  </si>
  <si>
    <t>서울특별시 중구 소공로35, 1충 115</t>
  </si>
  <si>
    <t>em2354</t>
  </si>
  <si>
    <t>010-7478-2354</t>
  </si>
  <si>
    <t>1_반타이21</t>
  </si>
  <si>
    <t>(S22113_N)반타이21*</t>
  </si>
  <si>
    <t>반타이21</t>
  </si>
  <si>
    <t>사파소핀야</t>
  </si>
  <si>
    <t>경기도 오산시 오산로 224-1,1층 1동호(오산동)</t>
  </si>
  <si>
    <t>yg2221</t>
  </si>
  <si>
    <t>010-2566-2221</t>
  </si>
  <si>
    <t>1_방콕뷔페</t>
  </si>
  <si>
    <t>(S21150)방콕뷔페*</t>
  </si>
  <si>
    <t>방콕뷔페</t>
  </si>
  <si>
    <t>최선근</t>
  </si>
  <si>
    <t>경기도 오산시 오산로 212번길 11,2층</t>
  </si>
  <si>
    <t>뷔페</t>
  </si>
  <si>
    <t>ct4540</t>
  </si>
  <si>
    <t>010-9688-4540</t>
  </si>
  <si>
    <t>1_방콕태국음식</t>
  </si>
  <si>
    <t>(S21336_F)방콕태국음식(Na)*</t>
  </si>
  <si>
    <t>뱅콕(Bangkok)</t>
  </si>
  <si>
    <t>완나니욤라트</t>
  </si>
  <si>
    <t>인천광역시 부평구 광장로 16, 지하1층 97호</t>
  </si>
  <si>
    <t>ao3181</t>
  </si>
  <si>
    <t>010-8716-3181</t>
  </si>
  <si>
    <t>1_사 더트리치앙마이</t>
  </si>
  <si>
    <t>*(S23346_F)더트리치앙마이</t>
  </si>
  <si>
    <t>더트리치앙마이(The tree chiang mai)</t>
  </si>
  <si>
    <t>박성민</t>
  </si>
  <si>
    <t>강원특별자치도 평창군 대관령면 눈마을길 47, 1층 상가 the tree 치앙마이  (횡계리, 용평하이랜드오피스텔)</t>
  </si>
  <si>
    <t>the1840</t>
  </si>
  <si>
    <t>010-2489-1840</t>
  </si>
  <si>
    <t>1_사랑마트 주식회사</t>
  </si>
  <si>
    <t>*(S22051_T)사랑마트 주식회사</t>
  </si>
  <si>
    <t>사랑마트 주식회사</t>
  </si>
  <si>
    <t>THAPINNA NAMFON</t>
  </si>
  <si>
    <t>경기도 김포시 통진읍 옹정로 31</t>
  </si>
  <si>
    <t>슈퍼마켓, 식육판매업 (외)</t>
  </si>
  <si>
    <t>yygg9051@daum.net</t>
  </si>
  <si>
    <t>sw8788</t>
  </si>
  <si>
    <t>010-8539-8788</t>
  </si>
  <si>
    <t>1_사용x 타이나컨</t>
  </si>
  <si>
    <t>*(S23130_F)타이나컨</t>
  </si>
  <si>
    <t>타이나컨</t>
  </si>
  <si>
    <t>공선택</t>
  </si>
  <si>
    <t>경기 안양시 동안구 귀인로 209 지하층 2호(향촌아파트 상가동)</t>
  </si>
  <si>
    <t>suntaekkong@gmail.com</t>
  </si>
  <si>
    <t>4월에 사업자 받음</t>
  </si>
  <si>
    <t>somiMKT</t>
  </si>
  <si>
    <t>010-2932-9599</t>
  </si>
  <si>
    <t>1_시롬타이 _사</t>
  </si>
  <si>
    <t>*(S23107_R)시롬타이</t>
  </si>
  <si>
    <t>시롬타이 주식회사</t>
  </si>
  <si>
    <t>WONGKHAM SURADECH</t>
  </si>
  <si>
    <t>인천 서구 완정로 159 202호</t>
  </si>
  <si>
    <t>suradechwonngkham531@gmail.com</t>
  </si>
  <si>
    <t>cn7886</t>
  </si>
  <si>
    <t>010-7480-7886</t>
  </si>
  <si>
    <t>1_신선24시무인편의점</t>
  </si>
  <si>
    <t>(S22067)신선24시무인편의점*</t>
  </si>
  <si>
    <t>신선24시무인편의점</t>
  </si>
  <si>
    <t>이혜선</t>
  </si>
  <si>
    <t>서울특별시 서대문구 명지대3길 18,1층 3호</t>
  </si>
  <si>
    <t>무인 편의점</t>
  </si>
  <si>
    <t>is4119</t>
  </si>
  <si>
    <t>010-3821-4119</t>
  </si>
  <si>
    <t>1_아시아마트</t>
  </si>
  <si>
    <t>(S21434)아시아마트*</t>
  </si>
  <si>
    <t>김종훈</t>
  </si>
  <si>
    <t>울산광역시 울주군 언양읍 헌양길 10</t>
  </si>
  <si>
    <t>kr6999</t>
  </si>
  <si>
    <t>010-9124-6999</t>
  </si>
  <si>
    <t>1_아시아마트 고창</t>
  </si>
  <si>
    <t>(S21242)아시아마트 고창* (ID-JUL026)</t>
  </si>
  <si>
    <t>우정수</t>
  </si>
  <si>
    <t>전라북도 고창군 해리면 희어재로 9</t>
  </si>
  <si>
    <t>full9724</t>
  </si>
  <si>
    <t>010-5023-9724</t>
  </si>
  <si>
    <t>1_아시아마트 우박길</t>
  </si>
  <si>
    <t>냉천아시아마트*</t>
  </si>
  <si>
    <t>냉천 아시아 마트</t>
  </si>
  <si>
    <t>박상우</t>
  </si>
  <si>
    <t>경상북도 경주시 외동읍 내외로 358 101호</t>
  </si>
  <si>
    <t>co8224</t>
  </si>
  <si>
    <t>010-5211-8224</t>
  </si>
  <si>
    <t>*(S22218)아시아마트(우박길)</t>
  </si>
  <si>
    <t>박진희</t>
  </si>
  <si>
    <t>경상북도 경주시 외동읍 우박길 49-2 1층</t>
  </si>
  <si>
    <t xml:space="preserve">mymybjh226@naver.com </t>
  </si>
  <si>
    <t>cua5346</t>
  </si>
  <si>
    <t>010-9943-5346</t>
  </si>
  <si>
    <t>1_아시아마트241</t>
  </si>
  <si>
    <t>(S21252)아시아마트241*</t>
  </si>
  <si>
    <t>김용남</t>
  </si>
  <si>
    <t>전라북도 고창군 대산면 대성로 241</t>
  </si>
  <si>
    <t>kao2487</t>
  </si>
  <si>
    <t>010-3123-2487</t>
  </si>
  <si>
    <t>1_아시아마트김정희</t>
  </si>
  <si>
    <t>(S21319)아시아마트(김정희)* (ID-JZX7261)</t>
  </si>
  <si>
    <t>충청남도 공주시 공주대학로 23-44</t>
  </si>
  <si>
    <t>mc3965</t>
  </si>
  <si>
    <t>010-5969-3965</t>
  </si>
  <si>
    <t>1_아시아마트하망동</t>
  </si>
  <si>
    <t>*(S23198_H)타이마트(하망동)</t>
  </si>
  <si>
    <t>이숙희</t>
  </si>
  <si>
    <t>경북 영주시 번영로132번길 2(하망동)</t>
  </si>
  <si>
    <t>yay5384</t>
  </si>
  <si>
    <t>010-5833-5384</t>
  </si>
  <si>
    <t>1_에이비마트</t>
  </si>
  <si>
    <t>*(S23294_F)아시아마트뿌이</t>
  </si>
  <si>
    <t>김호민</t>
  </si>
  <si>
    <t>전남 해남군 해남읍 남동길 3 아시아마트</t>
  </si>
  <si>
    <t>pao5248</t>
  </si>
  <si>
    <t>010-7129-5248</t>
  </si>
  <si>
    <t>*(S23295_F)에이비마트</t>
  </si>
  <si>
    <t>에이비 마트</t>
  </si>
  <si>
    <t>전남 영암군 삼호읍 대불주거5로4길 22 AB마트</t>
  </si>
  <si>
    <t>abmart23716@gmail.com</t>
  </si>
  <si>
    <t>jy7462</t>
  </si>
  <si>
    <t>010-5000-7462</t>
  </si>
  <si>
    <t>1_엔에스식자재</t>
  </si>
  <si>
    <t>(S21363)엔에스식자재* (ID-sep001)</t>
  </si>
  <si>
    <t>㈜엔에스식자재마트</t>
  </si>
  <si>
    <t>김대열</t>
  </si>
  <si>
    <t>충청남도 논산시 중앙로 464, 1층 115-119호</t>
  </si>
  <si>
    <t>도소매 
소매</t>
  </si>
  <si>
    <t>마트, 담배</t>
  </si>
  <si>
    <t>bt4348</t>
  </si>
  <si>
    <t>1_엠티마트 사</t>
  </si>
  <si>
    <t>*(S24010_F)엠티마트</t>
  </si>
  <si>
    <t>엠티마트 주식회사</t>
  </si>
  <si>
    <t>전라북도 고창군 고창읍 남정7길 3</t>
  </si>
  <si>
    <t>kamthorns1234@gmail.com</t>
  </si>
  <si>
    <t>alo3912</t>
  </si>
  <si>
    <t>010-8382-3912</t>
  </si>
  <si>
    <t>1_완왈타이푸드</t>
  </si>
  <si>
    <t>*(S23156_T)완왈타이푸드</t>
  </si>
  <si>
    <t>완왈타이푸드</t>
  </si>
  <si>
    <t>조상원</t>
  </si>
  <si>
    <t>인천 남동구 남동서로236번길 30 135호</t>
  </si>
  <si>
    <t>nipa9497</t>
  </si>
  <si>
    <t>010-4090-9497</t>
  </si>
  <si>
    <t>1_월드푸드 신중국식품점</t>
  </si>
  <si>
    <t>*(S24016_H)월드푸드신중국식품</t>
  </si>
  <si>
    <t>월드 푸드 신중국식품점(WORLD FOOD 新中國食品店</t>
  </si>
  <si>
    <t>강선녀</t>
  </si>
  <si>
    <t>세종특별자치시 부강면 부강로 20 2층(에뜨왈)  (부강리)</t>
  </si>
  <si>
    <t>tree8423</t>
  </si>
  <si>
    <t>010-6884-8423</t>
  </si>
  <si>
    <t>1_웰컴타이_평택고덕점</t>
  </si>
  <si>
    <t>웰컴타이(평택고덕점)</t>
  </si>
  <si>
    <t>JORMKUM RATTANA</t>
  </si>
  <si>
    <t>태국음식, 한식</t>
  </si>
  <si>
    <t>rattana252525@naver.com</t>
  </si>
  <si>
    <t>pun3555</t>
  </si>
  <si>
    <t>010-7628-3555</t>
  </si>
  <si>
    <t>1_장흥아시아마트</t>
  </si>
  <si>
    <t>*(S23219_H)장흥아시아마트</t>
  </si>
  <si>
    <t>장흥아시아마트</t>
  </si>
  <si>
    <t>조유섭</t>
  </si>
  <si>
    <t>전남 장흥군 장흥읍 중앙로 11, 1층</t>
  </si>
  <si>
    <t>yj1853</t>
  </si>
  <si>
    <t>010-7132-1853</t>
  </si>
  <si>
    <t>1_정벤자마트</t>
  </si>
  <si>
    <t>(S22007)정벤자마트*</t>
  </si>
  <si>
    <t>벤식당</t>
  </si>
  <si>
    <t>정인숙</t>
  </si>
  <si>
    <t>인천광역시 부평구 배곶남로 8 1층 일부(십정동)</t>
  </si>
  <si>
    <t>외국음식점</t>
  </si>
  <si>
    <t>king</t>
  </si>
  <si>
    <t>010-5105-2998</t>
  </si>
  <si>
    <t>1_짜오파야 타이마트</t>
  </si>
  <si>
    <t>(S21443)짜오파야 타이마트*</t>
  </si>
  <si>
    <t>짜오파야 타이마트</t>
  </si>
  <si>
    <t>서경호</t>
  </si>
  <si>
    <t>부산광역시 수영구 남천동로 104번길 23</t>
  </si>
  <si>
    <t>서양음식</t>
  </si>
  <si>
    <t>skho1221@naver.com</t>
  </si>
  <si>
    <t>mr9239</t>
  </si>
  <si>
    <t>010-5017-9239</t>
  </si>
  <si>
    <t>1_케이쏨차이</t>
  </si>
  <si>
    <t>*(S23094_H)케이쏨차이</t>
  </si>
  <si>
    <t>케이 쏨차이</t>
  </si>
  <si>
    <t>김연진</t>
  </si>
  <si>
    <t>부산 기장군 정관읍 구연방곡로 91</t>
  </si>
  <si>
    <t>gn5113</t>
  </si>
  <si>
    <t>010-9463-5113</t>
  </si>
  <si>
    <t>1_크루아 아로이 타이</t>
  </si>
  <si>
    <t>(S21221)크루아 아로이 타이*</t>
  </si>
  <si>
    <t>크루아 아로이 타이</t>
  </si>
  <si>
    <t>장운영</t>
  </si>
  <si>
    <t>인천광역시 미추홀구 숙골로 114,1층 102호</t>
  </si>
  <si>
    <t>time2t@naver.com</t>
  </si>
  <si>
    <t>is6688</t>
  </si>
  <si>
    <t>010-2985-6688</t>
  </si>
  <si>
    <t>1_크루아제꿍</t>
  </si>
  <si>
    <t>*(S23327_T)크루아제꿍</t>
  </si>
  <si>
    <t>크루아제꿍</t>
  </si>
  <si>
    <t>CHADEEKORN JIRAPORN</t>
  </si>
  <si>
    <t>경기 화성시 팔탄면 삼천병마로 582 에이동 207,208호  (가재리, 진우아파트)</t>
  </si>
  <si>
    <t>jh6661</t>
  </si>
  <si>
    <t>010-5885-6661</t>
  </si>
  <si>
    <t>1_크루아타이</t>
  </si>
  <si>
    <t>크루아타이 _R_사</t>
  </si>
  <si>
    <t>크루아타이깐엥</t>
  </si>
  <si>
    <t>NALAD SAWITREE</t>
  </si>
  <si>
    <t xml:space="preserve">전북 익산시 중앙로3길 53 크루아타이 (태국식당) </t>
  </si>
  <si>
    <t>mt0777</t>
  </si>
  <si>
    <t>010-9971-0777</t>
  </si>
  <si>
    <t>1_크루아타이깐엥_삼호동</t>
  </si>
  <si>
    <t>*(S24037_H)크루아타이깐엥(삼호동)</t>
  </si>
  <si>
    <t>김기범</t>
  </si>
  <si>
    <t>경남 양산시 연호10길 2 1층 크루아타이깐엥</t>
  </si>
  <si>
    <t>bb1078</t>
  </si>
  <si>
    <t>010-9809-1078</t>
  </si>
  <si>
    <t>1_크루아타이깐엥_진장동</t>
  </si>
  <si>
    <t>*(S24001_H)크루아타이깐엥(진장동)</t>
  </si>
  <si>
    <t>장유진</t>
  </si>
  <si>
    <t>울산광역시 북구 진장로 28, 1층(진장동)</t>
  </si>
  <si>
    <t>king5236</t>
  </si>
  <si>
    <t>010-7445-5236</t>
  </si>
  <si>
    <t>1_킹무까타</t>
  </si>
  <si>
    <t>*(S24014_H)킹무까타</t>
  </si>
  <si>
    <t>킹푸드</t>
  </si>
  <si>
    <t>김정환</t>
  </si>
  <si>
    <t>서울 서초구 나루터로 66 지하 1층 킹무까타  (잠원동, 신사빌딩)</t>
  </si>
  <si>
    <t>sn5088</t>
  </si>
  <si>
    <t>010-3127-5088</t>
  </si>
  <si>
    <t>1_타이나컨동탄</t>
  </si>
  <si>
    <t>*(S24021_H)타이나컨(동탄)</t>
  </si>
  <si>
    <t>타이나 컨</t>
  </si>
  <si>
    <t>정안나</t>
  </si>
  <si>
    <t>경기 화성시 동탄대로 557-9 A동 1층 123호 타이나컨  (오산동, 우성르보아시티)</t>
  </si>
  <si>
    <t>sj3354</t>
  </si>
  <si>
    <t>010-9364-3354</t>
  </si>
  <si>
    <t>1_타이무까타</t>
  </si>
  <si>
    <t>(S21112)타이무까타* (ID-MA006)</t>
  </si>
  <si>
    <t>로얄타이</t>
  </si>
  <si>
    <t>홍용표</t>
  </si>
  <si>
    <t>경기도 포천시 소흘읍 죽엽산로 20</t>
  </si>
  <si>
    <t>hw8609</t>
  </si>
  <si>
    <t>010-8710-8609</t>
  </si>
  <si>
    <t>(S21318)타이무까타* (ID-Took2219)</t>
  </si>
  <si>
    <t>an5335</t>
  </si>
  <si>
    <t>010-4748-5335</t>
  </si>
  <si>
    <t>1_타이아시아마트 광주</t>
  </si>
  <si>
    <t>(S21233)타이아시아마트 광주*</t>
  </si>
  <si>
    <t>타이 아시아 마트</t>
  </si>
  <si>
    <t>김영기</t>
  </si>
  <si>
    <t xml:space="preserve">광주광역시 광산구 월곡중앙로 33번길 </t>
  </si>
  <si>
    <t>nd8002</t>
  </si>
  <si>
    <t>010-4173-8002</t>
  </si>
  <si>
    <t>1_타이피농</t>
  </si>
  <si>
    <t>타이피농_T_사</t>
  </si>
  <si>
    <t>타이피농</t>
  </si>
  <si>
    <t>이유리</t>
  </si>
  <si>
    <t>경상북도 구미시 상모로 29(상모로)</t>
  </si>
  <si>
    <t>nd7805</t>
  </si>
  <si>
    <t>010-9389-7805</t>
  </si>
  <si>
    <t>1_탐타이레스토랑 _사</t>
  </si>
  <si>
    <t>(S22189_N)탐타이레스토랑*</t>
  </si>
  <si>
    <t>tk4411</t>
  </si>
  <si>
    <t>010-7641-4411</t>
  </si>
  <si>
    <t>1_태평</t>
  </si>
  <si>
    <t>*(S23155_H)태평</t>
  </si>
  <si>
    <t>태평</t>
  </si>
  <si>
    <t>지창흠</t>
  </si>
  <si>
    <t>경기 부천시 조마루로385번길 92 6층 612호  (원미동, 부천테크노밸리 U1 center)</t>
  </si>
  <si>
    <t>전자상거래,가공식품,식자재 (외)</t>
  </si>
  <si>
    <t>gg1983</t>
  </si>
  <si>
    <t>010-7678-1983</t>
  </si>
  <si>
    <t>1_톰양쿵 태국음식점</t>
  </si>
  <si>
    <t>(S21187)톰얌쿵 태국음식점* (ID-JUN031)</t>
  </si>
  <si>
    <t>똠양꿍</t>
  </si>
  <si>
    <t>김준태</t>
  </si>
  <si>
    <t>경기도 포천시 소흘읍 송우로 21번길 4</t>
  </si>
  <si>
    <t>기타 외국음식점</t>
  </si>
  <si>
    <t>yh5799</t>
  </si>
  <si>
    <t>1_티케이수끼왜관 사</t>
  </si>
  <si>
    <t>*(S24024_F)티케이수끼왜관</t>
  </si>
  <si>
    <t>주식회사 티케이수끼왜관</t>
  </si>
  <si>
    <t>콩카이차완나꼰</t>
  </si>
  <si>
    <t>경북 칠곡군 왜관읍 시장1길 6 1층  (왜관리)</t>
  </si>
  <si>
    <t>jh2840</t>
  </si>
  <si>
    <t>010-2906-2840</t>
  </si>
  <si>
    <t>1_폐업   Panta</t>
  </si>
  <si>
    <t>(S22018) Pantaree naka*</t>
  </si>
  <si>
    <t>군산고깃집</t>
  </si>
  <si>
    <t>김상우</t>
  </si>
  <si>
    <t>전라북도 군산시 나운2길 34 2층 201호</t>
  </si>
  <si>
    <t>lan2314</t>
  </si>
  <si>
    <t>010-4995-2314</t>
  </si>
  <si>
    <t>1_포야이 아시아마트</t>
  </si>
  <si>
    <t>포야이 아시아마트_R</t>
  </si>
  <si>
    <t>포야이 아시아마트</t>
  </si>
  <si>
    <t>추형균</t>
  </si>
  <si>
    <t>광주광역시 광산구 산정공원로81번길 5 산정동, 1층  (프로방스)</t>
  </si>
  <si>
    <t>기타 음.식료품 위주 종합 소매업</t>
  </si>
  <si>
    <t>badmojo@naver.com</t>
  </si>
  <si>
    <t>cha4166</t>
  </si>
  <si>
    <t>010-9030-4166</t>
  </si>
  <si>
    <t>1_프레우프라우드</t>
  </si>
  <si>
    <t>(S21350)프레우프라우드*</t>
  </si>
  <si>
    <t>프레우프라우푸드</t>
  </si>
  <si>
    <t>CHOEM SOMBO</t>
  </si>
  <si>
    <t>경상북도 구미시 상사서로 55,1층 132호(상모동,상모프라자)</t>
  </si>
  <si>
    <t>mh1853</t>
  </si>
  <si>
    <t>010-6350-1853</t>
  </si>
  <si>
    <t>1_피꺼이마트</t>
  </si>
  <si>
    <t>(S22221_F)타이씨암*</t>
  </si>
  <si>
    <t>타이씨암</t>
  </si>
  <si>
    <t>BUBPHAWAN MATIKA</t>
  </si>
  <si>
    <t>충청남도 홍성군 홍성읍 조양로 163,2층</t>
  </si>
  <si>
    <t>일반음식점업</t>
  </si>
  <si>
    <t>mthai7552</t>
  </si>
  <si>
    <t>010-7627-7552</t>
  </si>
  <si>
    <t>1_피리야타이식당</t>
  </si>
  <si>
    <t>(S21235)피리야타이식당*</t>
  </si>
  <si>
    <t>피리야타이식당</t>
  </si>
  <si>
    <t>PANDEE PEERIYA</t>
  </si>
  <si>
    <t xml:space="preserve">광주광역시 광산구 월전로22-24,1층 </t>
  </si>
  <si>
    <t>hs4929</t>
  </si>
  <si>
    <t>010-3160-4929</t>
  </si>
  <si>
    <t>1_피크닉박스</t>
  </si>
  <si>
    <t>피크닉박스_H</t>
  </si>
  <si>
    <t>피크닉박스(PICNICBOX)</t>
  </si>
  <si>
    <t>김세정</t>
  </si>
  <si>
    <t>경기도 부천시 조마루로 87, 107호(싱동, 늘푸른종합상가)</t>
  </si>
  <si>
    <t>momsangdong@naver.com</t>
  </si>
  <si>
    <t>nj2861</t>
  </si>
  <si>
    <t>010-5432-2861</t>
  </si>
  <si>
    <t>1_한서유통</t>
  </si>
  <si>
    <t>(S21419)한서유통*</t>
  </si>
  <si>
    <t>한서유통</t>
  </si>
  <si>
    <t>구본희</t>
  </si>
  <si>
    <t>충청남도 서산시 해미면 한티로 295,1층</t>
  </si>
  <si>
    <t>Juthamard5391</t>
  </si>
  <si>
    <t>010-3001-5391</t>
  </si>
  <si>
    <t>1_해가온</t>
  </si>
  <si>
    <t>(S21374)해가온*</t>
  </si>
  <si>
    <t>해가온</t>
  </si>
  <si>
    <t>박영숙</t>
  </si>
  <si>
    <t>강원도 원주시 천사로 10,지상2층 201호(단계동)</t>
  </si>
  <si>
    <t>01096065519</t>
  </si>
  <si>
    <t>1_행운</t>
  </si>
  <si>
    <t>*(S24018_F)행운</t>
  </si>
  <si>
    <t>행운</t>
  </si>
  <si>
    <t>TONSAI ONUMA</t>
  </si>
  <si>
    <t>경기 포천시 일동면 화동로 1127</t>
  </si>
  <si>
    <t>01039311042</t>
  </si>
  <si>
    <t>(S21028)이진수*</t>
  </si>
  <si>
    <t>아이스크림에 빠지다</t>
  </si>
  <si>
    <t>이진수</t>
  </si>
  <si>
    <t>인천광역시 중구 은하수로 351,2동 101호(중상동, 하늘도시 우미힌 1단지)</t>
  </si>
  <si>
    <t>아이스크림,라면</t>
  </si>
  <si>
    <t>01093293883</t>
  </si>
  <si>
    <t>(S21226)타이씨얌*</t>
  </si>
  <si>
    <t>BUBOHAWAN MATIKA</t>
  </si>
  <si>
    <t>01074054992</t>
  </si>
  <si>
    <t>6092067581</t>
  </si>
  <si>
    <t>고희선</t>
  </si>
  <si>
    <t>경남 창원시 의창구 팔용동 142-3</t>
  </si>
  <si>
    <t>잡화 담배</t>
  </si>
  <si>
    <t>01089098625</t>
  </si>
  <si>
    <t>아시아마트(칠곡)(예주꺼)</t>
  </si>
  <si>
    <t>7770502307</t>
  </si>
  <si>
    <t>전혜영</t>
  </si>
  <si>
    <t>경북 칠곡군 왜관읍 시장1길 11</t>
  </si>
  <si>
    <t>01057103545</t>
  </si>
  <si>
    <t>주식회사 엠마우스</t>
  </si>
  <si>
    <t>NGUYEN VAN KHANH</t>
  </si>
  <si>
    <t>경상남도 김해시 금관대로 1180번길 7, 1층(외동)</t>
  </si>
  <si>
    <t>식품점,편의점</t>
  </si>
  <si>
    <t>Emmaus.kr92@gmail.com</t>
  </si>
  <si>
    <t>01083320219</t>
  </si>
  <si>
    <t>*(S24003_H)미르통상</t>
  </si>
  <si>
    <t>주식회사 미르통상</t>
  </si>
  <si>
    <t>이종현</t>
  </si>
  <si>
    <t>경남 김해시 대동면 동남로195번길 3  (조눌리)</t>
  </si>
  <si>
    <t>기타 가공식품 도매업</t>
  </si>
  <si>
    <t>ugjjong@hanmail.net</t>
  </si>
  <si>
    <t>01058868884</t>
  </si>
  <si>
    <t>*(S24009_F)준호태국마트</t>
  </si>
  <si>
    <t>준호태국마트</t>
  </si>
  <si>
    <t>ZHENG XUN</t>
  </si>
  <si>
    <t>충남 홍성군 홍성읍 대학길 77 준호태국마트</t>
  </si>
  <si>
    <t>01073372918</t>
  </si>
  <si>
    <t>*(S24011_H)쁘라</t>
  </si>
  <si>
    <t>한태 베스트</t>
  </si>
  <si>
    <t>이경래</t>
  </si>
  <si>
    <t>경남 창원시 의창구 북면 월계길 105-16</t>
  </si>
  <si>
    <t>채소</t>
  </si>
  <si>
    <t>sw1120</t>
  </si>
  <si>
    <t>010-7284-7166</t>
  </si>
  <si>
    <t>*(S24017_F)히아웰</t>
  </si>
  <si>
    <t>히아웰</t>
  </si>
  <si>
    <t>박성진</t>
  </si>
  <si>
    <t>충북 음성군 금왕읍 무극로 281 2층</t>
  </si>
  <si>
    <t>sungjin106-61@hanmail.net</t>
  </si>
  <si>
    <t>01046864578</t>
  </si>
  <si>
    <t>*(S24036_F)Chamon</t>
  </si>
  <si>
    <t>주식회사 씨엔에스커머스</t>
  </si>
  <si>
    <t>CHAMON SACHAN</t>
  </si>
  <si>
    <t>서울 강북구 노해로8길 16 306호  (수유동, 우암쎈스뷰)</t>
  </si>
  <si>
    <t>hsk0426@paran.com</t>
  </si>
  <si>
    <t>YJ2532</t>
  </si>
  <si>
    <t>010-4477-2532</t>
  </si>
  <si>
    <t>*(S24040_T)헌수타이마트</t>
  </si>
  <si>
    <t>헌수타이마트</t>
  </si>
  <si>
    <t>이강호</t>
  </si>
  <si>
    <t>대구 동구 아양로34길 22 1층 111호 (신암동, 성동시장아파트)</t>
  </si>
  <si>
    <t>01093030580</t>
  </si>
  <si>
    <t>진평아시아마트</t>
  </si>
  <si>
    <t>김진환</t>
  </si>
  <si>
    <t>경상북도 구미시 인동28길 41-4, 1층 102호</t>
  </si>
  <si>
    <t>음식점업 및 소매업</t>
  </si>
  <si>
    <t>태국음식점, 마트</t>
  </si>
  <si>
    <t>01056199641</t>
    <phoneticPr fontId="8" type="noConversion"/>
  </si>
  <si>
    <t>1_미소 Smile Mart _H</t>
    <phoneticPr fontId="8" type="noConversion"/>
  </si>
  <si>
    <t>1_미소 Smile Mart _H</t>
  </si>
  <si>
    <t>미소 Smile Mart</t>
    <phoneticPr fontId="8" type="noConversion"/>
  </si>
  <si>
    <t>황성호</t>
    <phoneticPr fontId="8" type="noConversion"/>
  </si>
  <si>
    <t>경상북도 경주시 외동읍 계동2길 60-2</t>
    <phoneticPr fontId="8" type="noConversion"/>
  </si>
  <si>
    <t>도매 및 소매업</t>
    <phoneticPr fontId="8" type="noConversion"/>
  </si>
  <si>
    <t>마트</t>
    <phoneticPr fontId="8" type="noConversion"/>
  </si>
  <si>
    <t>7658oullim@naver.com</t>
    <phoneticPr fontId="8" type="noConversion"/>
  </si>
  <si>
    <t>사업자휴대폰</t>
    <phoneticPr fontId="8" type="noConversion"/>
  </si>
  <si>
    <t>사업자등록번호</t>
    <phoneticPr fontId="8" type="noConversion"/>
  </si>
  <si>
    <t>1_ bukjeong _H</t>
    <phoneticPr fontId="8" type="noConversion"/>
  </si>
  <si>
    <t>1_ 엄지마트 _H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</si>
</sst>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</numFmts>
  <fonts count="14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303030"/>
      <name val="Arial"/>
      <family val="2"/>
    </font>
    <font>
      <sz val="10"/>
      <color rgb="FF41362F"/>
      <name val="Arial"/>
      <family val="2"/>
    </font>
    <font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u/>
      <sz val="12"/>
      <color rgb="FF0000FF"/>
      <name val="맑은 고딕"/>
      <family val="3"/>
      <charset val="129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F7F7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6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26"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0" borderId="1" xfId="3" applyFont="1" applyBorder="1" applyAlignment="1">
      <alignment horizontal="center" vertical="center"/>
    </xf>
    <xf numFmtId="0" fontId="0" fillId="3" borderId="0" xfId="1" applyNumberFormat="1" applyFont="1" applyFill="1" applyAlignment="1"/>
    <xf numFmtId="0" fontId="7" fillId="0" borderId="0" xfId="2">
      <alignment vertical="center"/>
    </xf>
    <xf numFmtId="0" fontId="2" fillId="2" borderId="0" xfId="3" applyFont="1" applyFill="1" applyAlignment="1">
      <alignment horizontal="center" vertical="center"/>
    </xf>
    <xf numFmtId="0" fontId="7" fillId="0" borderId="0" xfId="2" applyAlignment="1"/>
    <xf numFmtId="0" fontId="0" fillId="0" borderId="0" xfId="1" applyNumberFormat="1" applyFont="1" applyAlignment="1"/>
    <xf numFmtId="0" fontId="0" fillId="0" borderId="1" xfId="0" applyBorder="1" applyAlignment="1"/>
    <xf numFmtId="0" fontId="2" fillId="0" borderId="0" xfId="3" applyFont="1" applyAlignment="1">
      <alignment horizontal="center" vertical="center"/>
    </xf>
    <xf numFmtId="0" fontId="4" fillId="0" borderId="0" xfId="3" applyFont="1">
      <alignment vertical="center"/>
    </xf>
    <xf numFmtId="0" fontId="0" fillId="0" borderId="0" xfId="1" applyNumberFormat="1" applyFont="1" applyBorder="1" applyAlignment="1"/>
    <xf numFmtId="0" fontId="0" fillId="0" borderId="0" xfId="0" pivotButton="1" applyAlignment="1"/>
    <xf numFmtId="0" fontId="0" fillId="0" borderId="0" xfId="0" applyAlignment="1">
      <alignment horizontal="left"/>
    </xf>
    <xf numFmtId="42" fontId="0" fillId="0" borderId="0" xfId="0" applyNumberFormat="1" applyAlignment="1"/>
    <xf numFmtId="42" fontId="7" fillId="0" borderId="0" xfId="2" applyNumberFormat="1" applyAlignment="1"/>
    <xf numFmtId="42" fontId="0" fillId="3" borderId="0" xfId="1" applyNumberFormat="1" applyFont="1" applyFill="1" applyAlignment="1"/>
    <xf numFmtId="42" fontId="1" fillId="0" borderId="1" xfId="0" applyNumberFormat="1" applyFont="1" applyBorder="1" applyAlignment="1">
      <alignment horizontal="center" vertical="top"/>
    </xf>
    <xf numFmtId="42" fontId="0" fillId="0" borderId="0" xfId="1" applyNumberFormat="1" applyFont="1" applyAlignment="1"/>
    <xf numFmtId="42" fontId="6" fillId="0" borderId="0" xfId="4" applyNumberFormat="1" applyFont="1">
      <alignment vertical="center"/>
    </xf>
    <xf numFmtId="42" fontId="3" fillId="0" borderId="0" xfId="3" applyNumberFormat="1" applyFont="1">
      <alignment vertical="center"/>
    </xf>
    <xf numFmtId="42" fontId="2" fillId="0" borderId="0" xfId="3" applyNumberFormat="1" applyFont="1" applyAlignment="1">
      <alignment horizontal="center" vertical="center"/>
    </xf>
    <xf numFmtId="42" fontId="2" fillId="0" borderId="0" xfId="3" applyNumberFormat="1" applyFont="1">
      <alignment vertical="center"/>
    </xf>
    <xf numFmtId="42" fontId="0" fillId="0" borderId="1" xfId="0" applyNumberFormat="1" applyBorder="1" applyAlignment="1"/>
    <xf numFmtId="42" fontId="2" fillId="0" borderId="1" xfId="3" applyNumberFormat="1" applyFont="1" applyBorder="1" applyAlignment="1">
      <alignment horizontal="center" vertical="center"/>
    </xf>
    <xf numFmtId="42" fontId="2" fillId="0" borderId="1" xfId="3" applyNumberFormat="1" applyFont="1" applyBorder="1">
      <alignment vertical="center"/>
    </xf>
    <xf numFmtId="42" fontId="2" fillId="0" borderId="2" xfId="4" applyNumberFormat="1" applyFont="1" applyBorder="1" applyAlignment="1">
      <alignment horizontal="center" vertical="center"/>
    </xf>
    <xf numFmtId="0" fontId="7" fillId="0" borderId="0" xfId="0" applyFont="1" applyAlignment="1"/>
    <xf numFmtId="42" fontId="0" fillId="5" borderId="0" xfId="0" applyNumberFormat="1" applyFill="1">
      <alignment vertical="center"/>
    </xf>
    <xf numFmtId="42" fontId="0" fillId="5" borderId="0" xfId="0" applyNumberFormat="1" applyFill="1" applyAlignment="1"/>
    <xf numFmtId="42" fontId="0" fillId="5" borderId="0" xfId="1" applyNumberFormat="1" applyFont="1" applyFill="1" applyAlignment="1"/>
    <xf numFmtId="42" fontId="7" fillId="0" borderId="0" xfId="0" applyNumberFormat="1" applyFont="1" applyAlignment="1"/>
    <xf numFmtId="0" fontId="9" fillId="6" borderId="3" xfId="0" applyFont="1" applyFill="1" applyBorder="1">
      <alignment vertical="center"/>
    </xf>
    <xf numFmtId="0" fontId="7" fillId="7" borderId="0" xfId="0" applyFont="1" applyFill="1" applyAlignment="1"/>
    <xf numFmtId="14" fontId="0" fillId="7" borderId="0" xfId="0" applyNumberFormat="1" applyFill="1" applyAlignment="1"/>
    <xf numFmtId="42" fontId="0" fillId="7" borderId="0" xfId="0" applyNumberFormat="1" applyFill="1" applyAlignment="1"/>
    <xf numFmtId="42" fontId="0" fillId="7" borderId="2" xfId="1" applyNumberFormat="1" applyFont="1" applyFill="1" applyBorder="1" applyAlignment="1"/>
    <xf numFmtId="0" fontId="0" fillId="7" borderId="0" xfId="0" applyFill="1" applyAlignment="1"/>
    <xf numFmtId="0" fontId="0" fillId="7" borderId="1" xfId="1" applyNumberFormat="1" applyFont="1" applyFill="1" applyBorder="1" applyAlignment="1"/>
    <xf numFmtId="42" fontId="0" fillId="7" borderId="1" xfId="1" applyNumberFormat="1" applyFont="1" applyFill="1" applyBorder="1" applyAlignment="1"/>
    <xf numFmtId="0" fontId="7" fillId="7" borderId="0" xfId="2" applyFill="1" applyAlignment="1"/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9" fontId="11" fillId="0" borderId="1" xfId="3" applyNumberFormat="1" applyFont="1" applyBorder="1" applyAlignment="1">
      <alignment horizontal="left" vertical="center" wrapText="1"/>
    </xf>
    <xf numFmtId="0" fontId="11" fillId="0" borderId="1" xfId="3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left" vertical="center" wrapText="1"/>
    </xf>
    <xf numFmtId="0" fontId="12" fillId="4" borderId="1" xfId="5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3" applyNumberFormat="1" applyFont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10" fillId="4" borderId="1" xfId="5" applyFill="1" applyBorder="1" applyAlignment="1">
      <alignment horizontal="left" vertical="center"/>
    </xf>
    <xf numFmtId="9" fontId="5" fillId="4" borderId="1" xfId="0" applyNumberFormat="1" applyFont="1" applyFill="1" applyBorder="1" applyAlignment="1">
      <alignment horizontal="left" vertical="center" wrapText="1"/>
    </xf>
    <xf numFmtId="0" fontId="5" fillId="4" borderId="1" xfId="3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/>
    </xf>
    <xf numFmtId="9" fontId="0" fillId="4" borderId="1" xfId="0" applyNumberForma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 wrapText="1"/>
    </xf>
    <xf numFmtId="0" fontId="10" fillId="4" borderId="1" xfId="5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1" xfId="5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left" vertical="center" wrapText="1"/>
    </xf>
    <xf numFmtId="0" fontId="12" fillId="0" borderId="2" xfId="5" applyFont="1" applyBorder="1" applyAlignment="1">
      <alignment horizontal="left" vertical="center"/>
    </xf>
    <xf numFmtId="0" fontId="12" fillId="4" borderId="1" xfId="5" applyFont="1" applyFill="1" applyBorder="1" applyAlignment="1">
      <alignment horizontal="left" vertical="center" wrapText="1"/>
    </xf>
    <xf numFmtId="49" fontId="5" fillId="4" borderId="2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49" fontId="0" fillId="4" borderId="2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6" fillId="4" borderId="5" xfId="0" applyNumberFormat="1" applyFont="1" applyFill="1" applyBorder="1" applyAlignment="1">
      <alignment vertical="center" wrapText="1"/>
    </xf>
    <xf numFmtId="49" fontId="6" fillId="4" borderId="7" xfId="0" applyNumberFormat="1" applyFont="1" applyFill="1" applyBorder="1" applyAlignment="1">
      <alignment vertical="center" wrapText="1"/>
    </xf>
    <xf numFmtId="0" fontId="0" fillId="4" borderId="8" xfId="0" applyFill="1" applyBorder="1" applyAlignment="1">
      <alignment horizontal="left" vertical="center"/>
    </xf>
    <xf numFmtId="0" fontId="10" fillId="4" borderId="2" xfId="5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vertical="center" wrapText="1"/>
    </xf>
    <xf numFmtId="49" fontId="6" fillId="4" borderId="6" xfId="0" applyNumberFormat="1" applyFont="1" applyFill="1" applyBorder="1" applyAlignment="1">
      <alignment horizontal="left" vertical="center" wrapText="1"/>
    </xf>
    <xf numFmtId="49" fontId="6" fillId="4" borderId="6" xfId="0" applyNumberFormat="1" applyFont="1" applyFill="1" applyBorder="1" applyAlignment="1">
      <alignment vertical="center" wrapText="1"/>
    </xf>
    <xf numFmtId="49" fontId="6" fillId="4" borderId="8" xfId="0" applyNumberFormat="1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left" vertical="center" wrapText="1"/>
    </xf>
    <xf numFmtId="9" fontId="5" fillId="4" borderId="2" xfId="0" applyNumberFormat="1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10" fillId="4" borderId="0" xfId="5" applyFill="1" applyAlignment="1">
      <alignment horizontal="left" vertical="center"/>
    </xf>
    <xf numFmtId="0" fontId="12" fillId="4" borderId="0" xfId="5" applyFont="1" applyFill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3" applyFont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10" fillId="0" borderId="0" xfId="5" applyAlignment="1">
      <alignment horizontal="left" vertical="center"/>
    </xf>
    <xf numFmtId="0" fontId="11" fillId="4" borderId="1" xfId="3" applyFont="1" applyFill="1" applyBorder="1" applyAlignment="1">
      <alignment horizontal="left" vertical="center" wrapText="1"/>
    </xf>
    <xf numFmtId="0" fontId="11" fillId="4" borderId="0" xfId="3" applyFont="1" applyFill="1" applyAlignment="1">
      <alignment horizontal="left" vertical="center" wrapText="1"/>
    </xf>
    <xf numFmtId="0" fontId="6" fillId="4" borderId="1" xfId="0" applyFont="1" applyFill="1" applyBorder="1">
      <alignment vertical="center"/>
    </xf>
    <xf numFmtId="0" fontId="5" fillId="0" borderId="0" xfId="0" applyFont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 shrinkToFit="1"/>
    </xf>
    <xf numFmtId="49" fontId="0" fillId="0" borderId="2" xfId="0" applyNumberForma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 shrinkToFit="1"/>
    </xf>
    <xf numFmtId="49" fontId="5" fillId="0" borderId="2" xfId="0" applyNumberFormat="1" applyFont="1" applyBorder="1" applyAlignment="1">
      <alignment horizontal="left" vertical="center" shrinkToFit="1"/>
    </xf>
    <xf numFmtId="0" fontId="12" fillId="0" borderId="0" xfId="5" applyFont="1" applyAlignment="1">
      <alignment horizontal="left" vertical="center"/>
    </xf>
    <xf numFmtId="49" fontId="5" fillId="4" borderId="2" xfId="0" applyNumberFormat="1" applyFont="1" applyFill="1" applyBorder="1" applyAlignment="1">
      <alignment horizontal="left" vertical="center" wrapText="1"/>
    </xf>
    <xf numFmtId="0" fontId="10" fillId="0" borderId="1" xfId="5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5">
      <alignment vertical="center"/>
    </xf>
    <xf numFmtId="0" fontId="0" fillId="0" borderId="0" xfId="0" applyNumberFormat="1" applyAlignment="1"/>
  </cellXfs>
  <cellStyles count="6">
    <cellStyle name="쉼표" xfId="1" builtinId="3"/>
    <cellStyle name="쉼표 [0] 2" xfId="4" xr:uid="{00000000-0005-0000-0000-000003000000}"/>
    <cellStyle name="표준" xfId="0" builtinId="0"/>
    <cellStyle name="표준 2" xfId="3" xr:uid="{00000000-0005-0000-0000-000002000000}"/>
    <cellStyle name="표준 3" xfId="2" xr:uid="{00000000-0005-0000-0000-000001000000}"/>
    <cellStyle name="하이퍼링크" xfId="5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924;&#44228;\&#47588;&#52636;,&#48120;&#49688;&#44552;\&#45804;&#46991;%20&#47588;&#52636;\&#45804;&#46991;%20&#47588;&#52636;\2021%20&#50976;&#51652;%20&#47588;&#52636;%20&#51221;&#47532;\&#45824;&#47532;&#51216;&#49324;&#50629;&#51088;%20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월 사업자"/>
      <sheetName val="12월사업자"/>
      <sheetName val="11월사업자"/>
      <sheetName val="10월 사업자"/>
      <sheetName val="9월 사업자"/>
      <sheetName val="8월 사업자"/>
      <sheetName val="7월 사업자"/>
      <sheetName val="6월 사업자"/>
      <sheetName val="사업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아이디</v>
          </cell>
          <cell r="B1" t="str">
            <v>대리점아이디</v>
          </cell>
          <cell r="C1" t="str">
            <v>사업자명</v>
          </cell>
          <cell r="D1" t="str">
            <v>사업자 등록번호</v>
          </cell>
          <cell r="E1" t="str">
            <v>주소</v>
          </cell>
          <cell r="F1" t="str">
            <v>성명</v>
          </cell>
          <cell r="G1" t="str">
            <v>업태</v>
          </cell>
          <cell r="H1" t="str">
            <v>종목</v>
          </cell>
          <cell r="I1" t="str">
            <v>이메일</v>
          </cell>
        </row>
        <row r="2">
          <cell r="A2" t="str">
            <v>Jeyeon</v>
          </cell>
          <cell r="B2" t="str">
            <v>(S21017)Jeyeon* (ID-Jeyeon)</v>
          </cell>
          <cell r="C2" t="str">
            <v>아시아마트(편민정)</v>
          </cell>
          <cell r="D2">
            <v>5770301780</v>
          </cell>
          <cell r="E2" t="str">
            <v>충청남도 논산시 시민로 194번길 4, 1층(내동)</v>
          </cell>
          <cell r="F2" t="str">
            <v>편민정</v>
          </cell>
          <cell r="G2" t="str">
            <v>도매 및 소매업</v>
          </cell>
          <cell r="H2" t="str">
            <v>기타음.식료품 위주 종합 소매업</v>
          </cell>
          <cell r="I2">
            <v>0</v>
          </cell>
        </row>
        <row r="3">
          <cell r="A3" t="str">
            <v>AP087</v>
          </cell>
          <cell r="B3" t="str">
            <v>(S21106)김제월드마트* (ID-AP087)</v>
          </cell>
          <cell r="C3" t="str">
            <v>김제월드마트</v>
          </cell>
          <cell r="D3">
            <v>2782801149</v>
          </cell>
          <cell r="E3" t="str">
            <v>전라북도 김제시 콩쥐팥쥐로 336(백학동)</v>
          </cell>
          <cell r="F3" t="str">
            <v>윤성희</v>
          </cell>
          <cell r="G3" t="str">
            <v>소매업</v>
          </cell>
          <cell r="H3" t="str">
            <v>종합 소매업</v>
          </cell>
          <cell r="I3">
            <v>0</v>
          </cell>
        </row>
        <row r="4">
          <cell r="A4" t="str">
            <v>MA025</v>
          </cell>
          <cell r="B4" t="str">
            <v>(S21131)Kasalong* (ID-MA025)</v>
          </cell>
          <cell r="C4" t="str">
            <v>카사롱(Kasalong)</v>
          </cell>
          <cell r="D4">
            <v>8545800427</v>
          </cell>
          <cell r="E4" t="str">
            <v>서울특별시 관악구 문성로 215,1층 01호 건물전면 좌측 끝 점포 전부(신림동)</v>
          </cell>
          <cell r="F4" t="str">
            <v>유분형</v>
          </cell>
          <cell r="G4" t="str">
            <v>음식점업</v>
          </cell>
          <cell r="H4" t="str">
            <v>한식</v>
          </cell>
          <cell r="I4" t="str">
            <v>kasalong1@naver.com</v>
          </cell>
        </row>
        <row r="5">
          <cell r="A5" t="str">
            <v>MA027</v>
          </cell>
          <cell r="B5" t="str">
            <v>(S21133)아이유코스메틱* (ID-MA027)</v>
          </cell>
          <cell r="C5" t="str">
            <v>아이유코스메틱</v>
          </cell>
          <cell r="D5">
            <v>5677400256</v>
          </cell>
          <cell r="E5" t="str">
            <v>경기도 이천시 백사면 청백리로 89번길 36, 1층 1호</v>
          </cell>
          <cell r="F5" t="str">
            <v>조성재</v>
          </cell>
          <cell r="G5" t="str">
            <v>도매 및 소매업</v>
          </cell>
          <cell r="H5" t="str">
            <v>화장품,비누 및 방향제 소매업</v>
          </cell>
          <cell r="I5" t="str">
            <v>t01026255551@hometax.go.kr</v>
          </cell>
        </row>
        <row r="6">
          <cell r="A6" t="str">
            <v>MA032</v>
          </cell>
          <cell r="B6" t="str">
            <v>(S21138)연육(yon yok)* (ID-MA032)</v>
          </cell>
          <cell r="C6" t="str">
            <v>연육(yon yok)</v>
          </cell>
          <cell r="D6">
            <v>2682300551</v>
          </cell>
          <cell r="E6" t="str">
            <v>경기도 평택시 자유로20번길 16, 1층(합정동)</v>
          </cell>
          <cell r="F6" t="str">
            <v>백우섭</v>
          </cell>
          <cell r="G6" t="str">
            <v>음식점업</v>
          </cell>
          <cell r="H6" t="str">
            <v>일반음식점</v>
          </cell>
          <cell r="I6">
            <v>0</v>
          </cell>
        </row>
        <row r="7">
          <cell r="A7" t="str">
            <v>AP035</v>
          </cell>
          <cell r="B7" t="str">
            <v>seed saad69* (ID-AP035)</v>
          </cell>
          <cell r="C7" t="str">
            <v>시드사드69</v>
          </cell>
          <cell r="D7">
            <v>2043694910</v>
          </cell>
          <cell r="E7" t="str">
            <v>경기도 평택시 중앙로22, 1층(평택동)</v>
          </cell>
          <cell r="F7" t="str">
            <v>PHIMPAHN KANLAYA</v>
          </cell>
          <cell r="G7" t="str">
            <v>음식점업</v>
          </cell>
          <cell r="H7" t="str">
            <v>태국음식</v>
          </cell>
          <cell r="I7">
            <v>0</v>
          </cell>
        </row>
        <row r="8">
          <cell r="A8" t="str">
            <v>AP008</v>
          </cell>
          <cell r="B8" t="str">
            <v>Thaibann (ID-AP008)</v>
          </cell>
          <cell r="C8" t="str">
            <v>타이반</v>
          </cell>
          <cell r="D8">
            <v>2542100918</v>
          </cell>
          <cell r="E8" t="str">
            <v>충청북도 청주시 흥덕구 2순환로1261번길 4,새마을금고 8츨(가경동)</v>
          </cell>
          <cell r="F8" t="str">
            <v>이체니</v>
          </cell>
          <cell r="G8" t="str">
            <v>일반음식점</v>
          </cell>
          <cell r="H8" t="str">
            <v>태국음식</v>
          </cell>
          <cell r="I8">
            <v>0</v>
          </cell>
        </row>
        <row r="9">
          <cell r="A9" t="str">
            <v>AP057</v>
          </cell>
          <cell r="B9" t="str">
            <v>서진푸드* (ID-AP057)</v>
          </cell>
          <cell r="C9" t="str">
            <v>서진푸드</v>
          </cell>
          <cell r="D9">
            <v>5496400356</v>
          </cell>
          <cell r="E9" t="str">
            <v>광주광역시 북구 양일로 137-9(양산동)</v>
          </cell>
          <cell r="F9" t="str">
            <v>김정란</v>
          </cell>
          <cell r="G9" t="str">
            <v>제조업</v>
          </cell>
          <cell r="H9" t="str">
            <v>식육포장처리업</v>
          </cell>
          <cell r="I9" t="str">
            <v>phompheng1@gmail.com</v>
          </cell>
        </row>
        <row r="10">
          <cell r="A10" t="str">
            <v>AP026</v>
          </cell>
          <cell r="B10" t="str">
            <v>조승호 (ID-AP026)</v>
          </cell>
          <cell r="C10" t="str">
            <v>룽쏨분</v>
          </cell>
          <cell r="D10">
            <v>8132301189</v>
          </cell>
          <cell r="E10" t="str">
            <v>경기도 김포시 김포한강10로133번길 76,213호(구래동, 스위트엠 아크라시티1차)</v>
          </cell>
          <cell r="F10" t="str">
            <v>조승호</v>
          </cell>
          <cell r="G10" t="str">
            <v>도소매</v>
          </cell>
          <cell r="H10" t="str">
            <v>전자상거래</v>
          </cell>
          <cell r="I10">
            <v>0</v>
          </cell>
        </row>
        <row r="11">
          <cell r="A11" t="str">
            <v>AP044</v>
          </cell>
          <cell r="B11" t="str">
            <v>크루어깐앵(ครัวไทยกันเอง) (ID-AP044)</v>
          </cell>
          <cell r="C11" t="str">
            <v>크루어깐엥</v>
          </cell>
          <cell r="D11">
            <v>4787400164</v>
          </cell>
          <cell r="E11" t="str">
            <v>경기도 양주시 남면 화합로610번길 58</v>
          </cell>
          <cell r="F11" t="str">
            <v>오은정외 1명</v>
          </cell>
          <cell r="G11" t="str">
            <v>음식점업</v>
          </cell>
          <cell r="H11" t="str">
            <v>태국음식</v>
          </cell>
          <cell r="I11">
            <v>0</v>
          </cell>
        </row>
        <row r="12">
          <cell r="A12" t="str">
            <v>JUN028</v>
          </cell>
          <cell r="B12" t="str">
            <v xml:space="preserve">(S21184)경주아시아마트* (ID-JUN028)   </v>
          </cell>
          <cell r="C12" t="str">
            <v>경주아시아마트</v>
          </cell>
          <cell r="D12">
            <v>8884800682</v>
          </cell>
          <cell r="E12" t="str">
            <v>경상북도 경주시 충효녹지길 44-*15,1층(충효동)</v>
          </cell>
          <cell r="F12" t="str">
            <v>JAIPRIEW NISACHOL</v>
          </cell>
          <cell r="G12" t="str">
            <v>소매업</v>
          </cell>
          <cell r="H12" t="str">
            <v>마트</v>
          </cell>
        </row>
        <row r="13">
          <cell r="A13" t="str">
            <v>JUN050</v>
          </cell>
          <cell r="B13" t="str">
            <v xml:space="preserve">(S21206)란타이까라신* (ID-JUN050)   </v>
          </cell>
          <cell r="C13" t="str">
            <v>타이붓(THAI FOOD&amp;ASIA MART)</v>
          </cell>
          <cell r="D13">
            <v>8216500411</v>
          </cell>
          <cell r="E13" t="str">
            <v>경상북도 경주시 외동읍 산업로 2442</v>
          </cell>
          <cell r="F13" t="str">
            <v>김종식</v>
          </cell>
          <cell r="G13" t="str">
            <v>소매업</v>
          </cell>
          <cell r="H13" t="str">
            <v>마트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ra" refreshedDate="45420.461427546295" createdVersion="8" refreshedVersion="8" minRefreshableVersion="3" recordCount="1533" xr:uid="{BA0C7FDC-50DD-4E72-9A9E-27C0B4B95A26}">
  <cacheSource type="worksheet">
    <worksheetSource ref="A1:O1534" sheet="금액"/>
  </cacheSource>
  <cacheFields count="15">
    <cacheField name="발행구분" numFmtId="0">
      <sharedItems/>
    </cacheField>
    <cacheField name="매출일시" numFmtId="0">
      <sharedItems containsDate="1" containsBlank="1" containsMixedTypes="1" minDate="2024-04-29T00:00:00" maxDate="2024-04-30T00:00:00"/>
    </cacheField>
    <cacheField name="공급가액" numFmtId="42">
      <sharedItems containsString="0" containsBlank="1" containsNumber="1" minValue="-163636" maxValue="16682382.700000001"/>
    </cacheField>
    <cacheField name="부가세" numFmtId="42">
      <sharedItems containsString="0" containsBlank="1" containsNumber="1" minValue="-16364" maxValue="1668236.54"/>
    </cacheField>
    <cacheField name="봉사료" numFmtId="42">
      <sharedItems containsBlank="1" containsMixedTypes="1" containsNumber="1" minValue="-225000" maxValue="11923480.329999998" count="594">
        <n v="-225000"/>
        <n v="0"/>
        <n v="-32610"/>
        <n v="-76000"/>
        <m/>
        <n v="-46500"/>
        <n v="-42000"/>
        <n v="-45000"/>
        <n v="-4000"/>
        <n v="-38000"/>
        <n v="-34000"/>
        <n v="-12000"/>
        <n v="-8600"/>
        <n v="-4700"/>
        <n v="-3250"/>
        <n v="1400"/>
        <n v="2800"/>
        <n v="4200"/>
        <s v="wwwwwwwwwwwwwwwwwwwwwwwwww"/>
        <n v="4500"/>
        <n v="5600"/>
        <n v="2790"/>
        <n v="7500"/>
        <n v="8400"/>
        <n v="4490"/>
        <n v="8700"/>
        <n v="5790"/>
        <n v="9800"/>
        <n v="10000"/>
        <n v="6500"/>
        <n v="10100"/>
        <n v="11400"/>
        <n v="6490"/>
        <n v="8390"/>
        <n v="4700"/>
        <n v="9790"/>
        <n v="14000"/>
        <n v="6200"/>
        <n v="10390"/>
        <n v="10790"/>
        <n v="11590"/>
        <n v="7490"/>
        <n v="14300"/>
        <n v="16800"/>
        <n v="1890"/>
        <n v="15690"/>
        <n v="14190"/>
        <n v="1390"/>
        <n v="19600"/>
        <n v="6390"/>
        <n v="9400"/>
        <n v="8190"/>
        <n v="14900"/>
        <n v="12600"/>
        <n v="12590"/>
        <n v="7000"/>
        <n v="23200"/>
        <n v="10500"/>
        <n v="3700"/>
        <n v="25300"/>
        <n v="5000"/>
        <n v="14590"/>
        <n v="22390"/>
        <n v="22500"/>
        <n v="27000"/>
        <n v="10400"/>
        <n v="28000"/>
        <n v="2990"/>
        <n v="24990"/>
        <n v="11600"/>
        <n v="19090"/>
        <n v="25990"/>
        <n v="21600"/>
        <n v="12290"/>
        <n v="26990"/>
        <n v="16090"/>
        <n v="15390"/>
        <n v="1900"/>
        <n v="6000"/>
        <n v="29890"/>
        <n v="13900"/>
        <n v="29990"/>
        <n v="5190"/>
        <n v="4800"/>
        <n v="9490"/>
        <n v="22990"/>
        <n v="14090"/>
        <n v="33700"/>
        <n v="14690"/>
        <n v="22590"/>
        <n v="3290"/>
        <n v="20500"/>
        <n v="13090"/>
        <n v="34390"/>
        <n v="13490"/>
        <n v="7200"/>
        <n v="2690"/>
        <n v="13400"/>
        <n v="5300"/>
        <n v="33400"/>
        <n v="41500"/>
        <n v="14200"/>
        <n v="15790"/>
        <n v="4690"/>
        <n v="12200"/>
        <n v="42000"/>
        <n v="37990"/>
        <n v="10490"/>
        <n v="30200"/>
        <n v="38790"/>
        <n v="11700"/>
        <n v="31000"/>
        <n v="28790"/>
        <n v="39990"/>
        <n v="3000"/>
        <n v="23990"/>
        <n v="17800"/>
        <n v="5800"/>
        <n v="16300"/>
        <n v="40990"/>
        <n v="13200"/>
        <n v="41990"/>
        <n v="5490"/>
        <n v="18990"/>
        <n v="11200"/>
        <n v="26400"/>
        <n v="8200"/>
        <n v="11190"/>
        <n v="4890"/>
        <n v="21100"/>
        <n v="14700"/>
        <n v="15490"/>
        <n v="12190"/>
        <n v="25090"/>
        <n v="5200"/>
        <n v="22100"/>
        <n v="49000"/>
        <n v="3240"/>
        <n v="42700"/>
        <n v="2700"/>
        <n v="8990"/>
        <n v="14490"/>
        <n v="9990"/>
        <n v="16400"/>
        <n v="7890"/>
        <n v="32290"/>
        <n v="45990"/>
        <n v="5290"/>
        <n v="50000"/>
        <n v="14290"/>
        <n v="16000"/>
        <n v="21090"/>
        <n v="48400"/>
        <n v="3440"/>
        <n v="27990"/>
        <n v="6450"/>
        <n v="6240"/>
        <n v="9700"/>
        <n v="51800"/>
        <n v="47790"/>
        <n v="25500"/>
        <n v="4990"/>
        <n v="12500"/>
        <n v="1290"/>
        <n v="5390"/>
        <n v="15700"/>
        <n v="9690"/>
        <n v="12790"/>
        <n v="16700"/>
        <n v="45500"/>
        <n v="4900"/>
        <n v="19890"/>
        <n v="49990"/>
        <n v="23500"/>
        <n v="7400"/>
        <n v="12390"/>
        <n v="9200"/>
        <n v="11100"/>
        <n v="7690"/>
        <n v="50790"/>
        <n v="51300"/>
        <n v="52990"/>
        <n v="53000"/>
        <n v="11090"/>
        <n v="29400"/>
        <n v="20290"/>
        <n v="29500"/>
        <n v="24790"/>
        <n v="25800"/>
        <n v="14400"/>
        <n v="9600"/>
        <n v="13500"/>
        <n v="33590"/>
        <n v="28490"/>
        <n v="10190"/>
        <n v="5690"/>
        <n v="16900"/>
        <n v="16990"/>
        <n v="28990"/>
        <n v="28600"/>
        <n v="52000"/>
        <n v="52300"/>
        <n v="8900"/>
        <n v="24190"/>
        <n v="44700"/>
        <n v="8000"/>
        <n v="30900"/>
        <n v="34100"/>
        <n v="23890"/>
        <n v="54000"/>
        <n v="62000"/>
        <n v="9390"/>
        <n v="52100"/>
        <n v="39590"/>
        <n v="26590"/>
        <n v="15300"/>
        <n v="10700"/>
        <n v="58990"/>
        <n v="26800"/>
        <n v="27200"/>
        <n v="43100"/>
        <n v="25100"/>
        <n v="12400"/>
        <n v="48000"/>
        <n v="10600"/>
        <n v="10990"/>
        <n v="1790"/>
        <n v="11800"/>
        <n v="20700"/>
        <n v="27500"/>
        <n v="13700"/>
        <n v="17790"/>
        <n v="22690"/>
        <n v="20990"/>
        <n v="32890"/>
        <n v="25000"/>
        <n v="15000"/>
        <n v="9190"/>
        <n v="35290"/>
        <n v="21190"/>
        <n v="38400"/>
        <n v="27290"/>
        <n v="18100"/>
        <n v="10290"/>
        <n v="22490"/>
        <n v="13990"/>
        <n v="31200"/>
        <n v="15800"/>
        <n v="27690"/>
        <n v="36400"/>
        <n v="29490"/>
        <n v="9500"/>
        <n v="39500"/>
        <n v="24690"/>
        <n v="23690"/>
        <n v="31590"/>
        <n v="19490"/>
        <n v="17090"/>
        <n v="15200"/>
        <n v="25890"/>
        <n v="8790"/>
        <n v="11890"/>
        <n v="10300"/>
        <n v="18790"/>
        <n v="70000"/>
        <n v="60000"/>
        <n v="24700"/>
        <n v="63990"/>
        <n v="74990"/>
        <n v="17200"/>
        <n v="9090"/>
        <n v="35000"/>
        <n v="26900"/>
        <n v="18000"/>
        <n v="36290"/>
        <n v="7390"/>
        <n v="42890"/>
        <n v="44390"/>
        <n v="32100"/>
        <n v="41290"/>
        <n v="13890"/>
        <n v="3800"/>
        <n v="61400"/>
        <n v="19500"/>
        <n v="13300"/>
        <n v="8450"/>
        <n v="59000"/>
        <n v="77500"/>
        <n v="46000"/>
        <n v="29590"/>
        <n v="27090"/>
        <n v="50890"/>
        <n v="43690"/>
        <n v="17400"/>
        <n v="83990"/>
        <n v="34790"/>
        <n v="88200"/>
        <n v="25490"/>
        <n v="38690"/>
        <n v="27400"/>
        <n v="30190"/>
        <n v="28300"/>
        <n v="33800"/>
        <n v="11390"/>
        <n v="15090"/>
        <n v="23800"/>
        <n v="9900"/>
        <n v="25400"/>
        <n v="84000"/>
        <n v="32090"/>
        <n v="23190"/>
        <n v="31790"/>
        <n v="22900"/>
        <n v="56390"/>
        <n v="76200"/>
        <n v="73300"/>
        <n v="1300"/>
        <n v="35200"/>
        <n v="49590"/>
        <n v="83590"/>
        <n v="33300"/>
        <n v="30890"/>
        <n v="37300"/>
        <n v="101000"/>
        <n v="6400"/>
        <n v="33500"/>
        <n v="10090"/>
        <n v="12990"/>
        <n v="5400"/>
        <n v="29390"/>
        <n v="15600"/>
        <n v="8490"/>
        <n v="105000"/>
        <n v="100500"/>
        <n v="30300"/>
        <n v="19100"/>
        <n v="32190"/>
        <n v="43600"/>
        <n v="104000"/>
        <n v="47990"/>
        <n v="101400"/>
        <n v="106000"/>
        <n v="20000"/>
        <n v="42790"/>
        <n v="34650"/>
        <n v="21000"/>
        <n v="15590"/>
        <n v="118000"/>
        <n v="61000"/>
        <n v="114190"/>
        <n v="21390"/>
        <n v="67790"/>
        <n v="17490"/>
        <n v="117990"/>
        <n v="27700"/>
        <n v="14790"/>
        <n v="3990"/>
        <n v="38000"/>
        <n v="80300"/>
        <n v="35890"/>
        <n v="22000"/>
        <n v="19990"/>
        <n v="72400"/>
        <n v="60400"/>
        <n v="21300"/>
        <n v="87100"/>
        <n v="49790"/>
        <n v="16500"/>
        <n v="135000"/>
        <n v="70590"/>
        <n v="18490"/>
        <n v="133990"/>
        <n v="32390"/>
        <n v="140000"/>
        <n v="50800"/>
        <n v="37690"/>
        <n v="137990"/>
        <n v="101390"/>
        <n v="40000"/>
        <n v="146000"/>
        <n v="77990"/>
        <n v="48990"/>
        <n v="145990"/>
        <n v="150000"/>
        <n v="147000"/>
        <n v="144000"/>
        <n v="20190"/>
        <n v="32590"/>
        <n v="149990"/>
        <n v="137000"/>
        <n v="155000"/>
        <n v="10800"/>
        <n v="34900"/>
        <n v="13100"/>
        <n v="72000"/>
        <n v="28900"/>
        <n v="154990"/>
        <n v="39790"/>
        <n v="73900"/>
        <n v="119190"/>
        <n v="158500"/>
        <n v="6600"/>
        <n v="168000"/>
        <n v="79600"/>
        <n v="99000"/>
        <n v="30990"/>
        <n v="51790"/>
        <n v="62700"/>
        <n v="17390"/>
        <n v="79000"/>
        <n v="13000"/>
        <n v="49390"/>
        <n v="94790"/>
        <n v="172800"/>
        <n v="167990"/>
        <n v="184990"/>
        <n v="64000"/>
        <n v="132000"/>
        <n v="180000"/>
        <n v="112190"/>
        <n v="186000"/>
        <n v="184490"/>
        <n v="191000"/>
        <n v="202000"/>
        <n v="35190"/>
        <n v="30790"/>
        <n v="37590"/>
        <n v="46990"/>
        <n v="51400"/>
        <n v="26000"/>
        <n v="113000"/>
        <n v="107000"/>
        <n v="59100"/>
        <n v="110000"/>
        <n v="196990"/>
        <n v="54390"/>
        <n v="154500"/>
        <n v="159800"/>
        <n v="57800"/>
        <n v="69000"/>
        <n v="151790"/>
        <n v="47100"/>
        <n v="79990"/>
        <n v="119990"/>
        <n v="64740"/>
        <n v="55690"/>
        <n v="155600"/>
        <n v="220000"/>
        <n v="158990"/>
        <n v="152000"/>
        <n v="80800"/>
        <n v="80000"/>
        <n v="75800"/>
        <n v="230000"/>
        <n v="80390"/>
        <n v="236000"/>
        <n v="107990"/>
        <n v="127990"/>
        <n v="81900"/>
        <n v="99990"/>
        <n v="239990"/>
        <n v="123790"/>
        <n v="96000"/>
        <n v="53500"/>
        <n v="82790"/>
        <n v="225000"/>
        <n v="100600"/>
        <n v="251990"/>
        <n v="257000"/>
        <n v="164390"/>
        <n v="264400"/>
        <n v="268000"/>
        <n v="61590"/>
        <n v="260000"/>
        <n v="65000"/>
        <n v="276000"/>
        <n v="159000"/>
        <n v="55990"/>
        <n v="79300"/>
        <n v="292000"/>
        <n v="107600"/>
        <n v="299990"/>
        <n v="64790"/>
        <n v="53990"/>
        <n v="300000"/>
        <n v="310000"/>
        <n v="99790"/>
        <n v="206000"/>
        <n v="282000"/>
        <n v="76000"/>
        <n v="247990"/>
        <n v="100990"/>
        <n v="228000"/>
        <n v="177500"/>
        <n v="208100"/>
        <n v="332790"/>
        <n v="240000"/>
        <n v="57790"/>
        <n v="97990"/>
        <n v="353990"/>
        <n v="300390"/>
        <n v="65990"/>
        <n v="207000"/>
        <n v="123990"/>
        <n v="29000"/>
        <n v="341000"/>
        <n v="61990"/>
        <n v="262500"/>
        <n v="124000"/>
        <n v="64800"/>
        <n v="351100"/>
        <n v="103000"/>
        <n v="419990"/>
        <n v="310990"/>
        <n v="438000"/>
        <n v="200000"/>
        <n v="111790"/>
        <n v="145590"/>
        <n v="294990"/>
        <n v="152990"/>
        <n v="168400"/>
        <n v="185990"/>
        <n v="464990"/>
        <n v="101500"/>
        <n v="45000"/>
        <n v="295000"/>
        <n v="130000"/>
        <n v="199100"/>
        <n v="450000"/>
        <n v="100790"/>
        <n v="51990"/>
        <n v="99400"/>
        <n v="50190"/>
        <n v="147499.61999999994"/>
        <n v="527990"/>
        <n v="560500"/>
        <n v="583990"/>
        <n v="68800"/>
        <n v="352990"/>
        <n v="123490"/>
        <n v="154390"/>
        <n v="30000"/>
        <n v="606000"/>
        <n v="452000"/>
        <n v="269990"/>
        <n v="151590"/>
        <n v="297100"/>
        <n v="157999.85"/>
        <n v="730000"/>
        <n v="759990"/>
        <n v="279990"/>
        <n v="750000"/>
        <n v="395000"/>
        <n v="185600"/>
        <n v="654400"/>
        <n v="559000"/>
        <n v="827990"/>
        <n v="634990"/>
        <n v="105990"/>
        <n v="443500"/>
        <n v="899990"/>
        <n v="112000"/>
        <n v="438400"/>
        <n v="972500"/>
        <n v="209400"/>
        <n v="257800"/>
        <n v="146990"/>
        <n v="385900"/>
        <n v="119480.06"/>
        <n v="1651000"/>
        <n v="1201990"/>
        <n v="645000"/>
        <n v="325600"/>
        <n v="473990"/>
        <n v="492000"/>
        <n v="849000"/>
        <n v="1206490"/>
        <n v="933000"/>
        <n v="645200"/>
        <n v="1185500"/>
        <n v="564000"/>
        <n v="1348000"/>
        <n v="999200"/>
        <n v="176000"/>
        <n v="1273400.0799999998"/>
        <n v="1574200"/>
        <n v="1222990"/>
        <n v="904990"/>
        <n v="908490"/>
        <n v="3945789.8100000005"/>
        <n v="505990"/>
        <n v="1187200.0600000003"/>
        <n v="11923480.329999998"/>
        <n v="-5600"/>
      </sharedItems>
    </cacheField>
    <cacheField name="총금액" numFmtId="42">
      <sharedItems containsString="0" containsBlank="1" containsNumber="1" minValue="-225000" maxValue="30274099.57"/>
    </cacheField>
    <cacheField name="승인번호" numFmtId="0">
      <sharedItems containsString="0" containsBlank="1" containsNumber="1" containsInteger="1" minValue="5128" maxValue="161429082"/>
    </cacheField>
    <cacheField name="신분확인뒷4자리" numFmtId="0">
      <sharedItems containsString="0" containsBlank="1" containsNumber="1" containsInteger="1" minValue="1234" maxValue="9110"/>
    </cacheField>
    <cacheField name="거래구분" numFmtId="0">
      <sharedItems containsBlank="1"/>
    </cacheField>
    <cacheField name="용도구분" numFmtId="0">
      <sharedItems containsBlank="1"/>
    </cacheField>
    <cacheField name="비고" numFmtId="0">
      <sharedItems containsBlank="1"/>
    </cacheField>
    <cacheField name="주문번호" numFmtId="0">
      <sharedItems containsBlank="1" containsMixedTypes="1" containsNumber="1" containsInteger="1" minValue="1421" maxValue="3000000824"/>
    </cacheField>
    <cacheField name="고객 이름" numFmtId="0">
      <sharedItems count="257">
        <s v="1_킹무까타 _H"/>
        <s v="1_냉천아시아마트 _H"/>
        <s v="Cheer Cheer"/>
        <s v="1_ 아시아푸드마트 _H"/>
        <s v="이현진 _H"/>
        <s v="1_호원코퍼레이션 _H"/>
        <s v="1_ 엄지마트 _H"/>
        <s v="1_ 냠냠 무카타 _T"/>
        <s v="Palita _T"/>
        <s v="시리락 _R"/>
        <s v="1_아시아마트하망동 _H"/>
        <s v="Namnueng _F"/>
        <s v="1_ bukjeong _H"/>
        <s v="1_태평 _H"/>
        <s v="타이룽르앙 _T"/>
        <s v="1_CU 홍성대학원룸점 _H"/>
        <s v="태국식당 _R"/>
        <s v="Khemchira _T"/>
        <s v="Pornpawee _F"/>
        <s v="1_ 월드마트 _H"/>
        <s v="1_ 쿤매래누 _R"/>
        <s v="PIPITSALA _F"/>
        <s v="Lalita Pan _T"/>
        <s v="Sawitree _T"/>
        <s v="KHUNAROOP _T"/>
        <s v="Pai clash _T"/>
        <s v="Kehasathan Daranporn _T"/>
        <s v="1_ 쿨마트 _H"/>
        <s v="Filmmy _R"/>
        <s v="KAMALASK _R"/>
        <s v="Jarunya ka _T"/>
        <s v="1_ 사왓디타이마트고양 _H"/>
        <s v="1_아시아마트 우박길 _H"/>
        <s v="마하차이 _H"/>
        <s v="1_ 조승호룽쏨분 _H"/>
        <s v="1_시롬타이 _사 _R"/>
        <s v="TUEKRUEA ARUNEE _F"/>
        <s v="김성식 _T"/>
        <s v="Gini _T"/>
        <s v="최미소 _F"/>
        <s v="mina _F"/>
        <s v="Chada Lak _F"/>
        <s v="1_ 더챰타이 _R"/>
        <s v="서진푸드 _F"/>
        <s v="1_ 카오산태국쌀국수 _R"/>
        <s v="낫차리 직접배 _F"/>
        <s v="룽태국마트 _R"/>
        <s v="H 마하차이"/>
        <s v="NamNam _R"/>
        <s v="Reamta Sopajon _T"/>
        <s v="Sutthita _F"/>
        <s v="Muntana _R"/>
        <s v="Yu _F"/>
        <s v="1_띵동마트 _R"/>
        <s v="Surakarn _F"/>
        <s v="1_ 소미 무카타 _F"/>
        <s v="1_ 타이24 _F"/>
        <s v="TUEKRUEA ARUNEE _N"/>
        <s v="1_ 타이농카이 _R"/>
        <s v="나파랏 _T"/>
        <s v="1_크루아타이깐엥_진장동 _H"/>
        <s v="Korranis p _T"/>
        <s v="1_ 안남 _H"/>
        <s v="1_ 알로이 _H"/>
        <s v="1_ 카오산 _H"/>
        <s v="나나 _R"/>
        <s v="Toey _T"/>
        <s v="더방콕 _R"/>
        <s v="Onouma _F"/>
        <s v="정현수 _T"/>
        <s v="타나파 _T"/>
        <s v="1_ 창타이누들 _H"/>
        <s v="Sutin Se _T"/>
        <s v="1_웰컴타이_평택고덕점 _F"/>
        <s v="kittiya _F"/>
        <s v="party _F"/>
        <s v="SARAWUT _T"/>
        <s v="1_케이쏨차이 _H"/>
        <s v="케이쏨차이 _R"/>
        <s v="땀 _T"/>
        <s v="안야마니 _N"/>
        <s v="Amonrat Buala"/>
        <s v="Patcharapo _T"/>
        <s v="1_ Lee sang _F"/>
        <s v="Wanida _F"/>
        <s v="Daruwan _F"/>
        <s v="1_ 태국 먹거리 _R"/>
        <s v="스마일식당 _H"/>
        <s v="WIKANDA _F"/>
        <s v="AJJIMA _F"/>
        <s v="1_ 북정아시아마트 _H"/>
        <s v="Kitiya L"/>
        <s v="พัชรา _T"/>
        <s v="1_낸나연샵 _T"/>
        <s v="방방콕콕 _H"/>
        <s v="포니케이크 _T"/>
        <s v="1_ 카오산 원주 _F"/>
        <s v="1_뉴행복한고기마을 _H"/>
        <s v="JING _F"/>
        <s v="윤윤경 _R"/>
        <s v="1_ 피셋 _H"/>
        <s v="Yaowalak _R"/>
        <s v="김태현 아시아마트 _H"/>
        <s v="Apisak tay _F"/>
        <s v="1_ 반짠 _H"/>
        <s v="팟 타이 랜드 _R"/>
        <s v="Patama see _T"/>
        <s v="유기정 _H"/>
        <s v="1_ 아시아마트외동 _H"/>
        <s v="1_사 더트리치앙마이 _F"/>
        <s v="SAIYAKIT Y _T"/>
        <s v="tiw _T"/>
        <s v="Kuntiwong _F"/>
        <s v="Sanea Tamo _F"/>
        <s v="1_ 위아더월드 _H"/>
        <s v="1_바나나리프 _R"/>
        <s v="justfortha 저스트폴타이 _H"/>
        <s v="Mod _R"/>
        <s v="1_ 이수진 _T"/>
        <s v="안니 _T"/>
        <s v="탕탕돈까스 _R"/>
        <s v="1_ 카오카무 _H"/>
        <s v="1_ Hur Ye Ji _F"/>
        <s v="Bencha _F"/>
        <s v="1_ 사야암타이 _T"/>
        <s v="Kannika Yo _T"/>
        <s v="1_ 프렌즈마트 _H"/>
        <s v="1_ GM마트 _H"/>
        <s v="1_ 씨암타이스토리 _H"/>
        <s v="DT _T"/>
        <s v="이상준 _F"/>
        <s v="MAYOE CHAR _T"/>
        <s v="말리 아시아마트 _F"/>
        <s v="박준식_타이타이 _T"/>
        <s v="1_ 신세계빌 _H"/>
        <s v="Sudarat20043"/>
        <s v="lina _F"/>
        <s v="1_ 요고웰니스카페 _F"/>
        <s v="1_ 계절곳간 _H"/>
        <s v="1_크루아타이 _R"/>
        <s v="Fluke _F"/>
        <s v="홍성용 _T"/>
        <s v="1_ 농림상사 _H"/>
        <s v="이재원 _T"/>
        <s v="Sarocha Ph _T"/>
        <s v="Nana _F"/>
        <s v="1_ 마낫포차나 수유점 _F"/>
        <s v="monckin th _T"/>
        <s v="1_능두네김포운양점 _H"/>
        <s v="OUR마트 _H"/>
        <s v="F Pairin Thonchauy"/>
        <s v="Venus _F"/>
        <s v="1_ 빠쏘앱샙 _F"/>
        <s v="1_ 타이996 _R"/>
        <s v="1_ 할머니 태국식당 _T"/>
        <s v="1_히아웰 _F"/>
        <s v="1_크루아타이깐엥_삼호동 _H"/>
        <s v="Janny알로이방 _T"/>
        <s v="1_난 타이 마트 _F"/>
        <s v="กิตตยา ลุนโท _N"/>
        <s v="이하연 _F"/>
        <s v="Suphatsara Saensuk"/>
        <s v="1_ 파오퐁 _T"/>
        <s v="Bora shop _F"/>
        <s v="짜오파야 _F"/>
        <s v="1_ 반미진 _H"/>
        <s v="카오산대구 _F"/>
        <s v="Jirayut _R"/>
        <s v="1_ 부기타이 _H"/>
        <s v="이규방 _R"/>
        <s v="Arrunnee Khansri _R"/>
        <s v="초티카_R"/>
        <s v="1_ 앙산아시아마트 _H"/>
        <s v="1_JINA MART _사 _R"/>
        <s v="슈퍼맨 _H"/>
        <s v="wikky ma _F"/>
        <s v="1_ 코어타이인디 _H"/>
        <s v="씨암타이 태국식당 _T"/>
        <s v="사바이 _R"/>
        <s v="랍땅아시아마트 _F"/>
        <s v="레누 _F"/>
        <s v="1_ 메콩강PHO _H"/>
        <s v="민투앙폰 _T"/>
        <s v="1_ 88마트 _R"/>
        <s v="1_ 탄탄로직마트 _R"/>
        <s v="1_ 태국마트 _R"/>
        <s v="1_ Phen _F"/>
        <s v="1_Kasalong _T"/>
        <s v="태국슈퍼 _T"/>
        <s v="F Tongyai _F"/>
        <s v="니타야 _T"/>
        <s v="1_ 엠타이 _T"/>
        <s v="1_ 타이마트십정동 _T"/>
        <s v="sinsin _R"/>
        <s v="fang _F"/>
        <s v="PITSANA _F"/>
        <s v="1_ 크루어깐앵??? _T"/>
        <s v="1_ 붐빔 _F"/>
        <s v="땡능 _F"/>
        <s v="1_ 시암아시아마트 _F"/>
        <s v="1_ 손인석 _F"/>
        <s v="1_ 타이우던마트 _F"/>
        <s v="테이스트타일랜드 _T"/>
        <s v="김완섭 _F"/>
        <s v="1_ 풍산아시아마트 _R"/>
        <s v="1_ 우라이완 _R"/>
        <s v="람빵마트 _R"/>
        <s v="동남아시아식품 _F"/>
        <s v="1_란나무까타 의정부 _사 _F"/>
        <s v="1_ 아러이타이수원 _R"/>
        <s v="1_ 르안타이 _F"/>
        <s v="1_티케이수끼왜관 사 _F"/>
        <s v="1_Hansa Thai 무까타 _F"/>
        <s v="태국마트광혜원 _H"/>
        <s v="YOK KUNG _F"/>
        <s v="유파 _F"/>
        <s v="phuthai _T"/>
        <s v="F 다진타이마트"/>
        <s v="다진타이마트 _F"/>
        <s v="Wadsana Karin _T"/>
        <s v="1_ kruda lad _R"/>
        <s v="밍 _R"/>
        <s v="이상본 _R"/>
        <s v="온크랩래카놈타이 _N"/>
        <s v="1_ 타이타이 _R"/>
        <s v="NIPAPORN _T"/>
        <s v="Nano _T"/>
        <s v="1_Asia mart Manseon _사 _F"/>
        <s v="Choi Joong _T"/>
        <s v="1_유한회사 민식품 _H"/>
        <s v="강춘식 _H"/>
        <s v="1_ 이나인할랄마트 _H"/>
        <s v="1_ 연육yon _F"/>
        <s v="Sirirat _F"/>
        <s v="1_타이피농 _T"/>
        <s v="우진축산 _F"/>
        <s v="싸와락타이마트 _F"/>
        <s v="임엠 태국음식점 _R"/>
        <s v="1_진평아시아마트 _F"/>
        <s v="1_ 타이러브샵 _T"/>
        <s v="1_ 주식회사 건국 _H"/>
        <s v="1_ 선정마트 _H"/>
        <s v="1_ Tongyai _F"/>
        <s v="1_사랑마트 주식회사 _T"/>
        <s v="1_크루아제꿍 _T"/>
        <s v="H 농림상사"/>
        <s v="한한 _R"/>
        <s v="1_ KING PETC _T"/>
        <s v="yomna pimpa _T"/>
        <s v="1_능두네고양점 _H"/>
        <s v="1_SINGHA _R"/>
        <s v="1_ 킹마트 _H"/>
        <s v="띠 _T"/>
        <s v="1_ 그린타이 _T"/>
        <s v="1_ 에스제이씨푸드 _H"/>
        <s v="1_ 겁쿤갑타이마트 _T"/>
        <s v="choiwy _T"/>
      </sharedItems>
    </cacheField>
    <cacheField name="operator" numFmtId="0">
      <sharedItems containsBlank="1"/>
    </cacheField>
    <cacheField name="사업자 등록번호" numFmtId="0">
      <sharedItems containsSemiMixedTypes="0" containsString="0" containsNumber="1" containsInteger="1" minValue="0" maxValue="89926008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s v="가상계좌"/>
    <s v="2024-04-25 14:45:46"/>
    <n v="0"/>
    <n v="0"/>
    <x v="0"/>
    <n v="-225000"/>
    <n v="160574908"/>
    <n v="1234"/>
    <s v="취소거래"/>
    <s v="소비자소득공제용"/>
    <s v="일반거래"/>
    <n v="3000000684"/>
    <x v="0"/>
    <s v="hung"/>
    <n v="1412501400"/>
  </r>
  <r>
    <s v="가상계좌"/>
    <s v="2024-04-01 15:31:50"/>
    <n v="-163636"/>
    <n v="-16364"/>
    <x v="1"/>
    <n v="-180000"/>
    <n v="160618178"/>
    <n v="1234"/>
    <s v="취소거래"/>
    <s v="소비자소득공제용"/>
    <s v="일반거래"/>
    <n v="3000000451"/>
    <x v="1"/>
    <m/>
    <n v="3780102290"/>
  </r>
  <r>
    <s v="가상계좌"/>
    <s v="2024-04-29 15:01:19"/>
    <n v="-109899"/>
    <n v="-10990"/>
    <x v="2"/>
    <n v="-153499"/>
    <n v="160578220"/>
    <n v="1234"/>
    <s v="취소거래"/>
    <s v="소비자소득공제용"/>
    <s v="일반거래"/>
    <n v="2686"/>
    <x v="2"/>
    <s v="tip"/>
    <n v="0"/>
  </r>
  <r>
    <s v="신용카드"/>
    <s v="2024-04-03 13:56:14"/>
    <n v="-127636"/>
    <n v="-12764"/>
    <x v="1"/>
    <n v="-140400"/>
    <n v="50736405"/>
    <m/>
    <s v="일반"/>
    <m/>
    <m/>
    <n v="3000000513"/>
    <x v="3"/>
    <s v="hung"/>
    <n v="7342700250"/>
  </r>
  <r>
    <s v="가상계좌"/>
    <s v="2024-04-24 14:37:22"/>
    <n v="-121818.18181818181"/>
    <n v="-12181.81818181818"/>
    <x v="1"/>
    <n v="-134000"/>
    <n v="160536970"/>
    <n v="1234"/>
    <s v="취소거래"/>
    <s v="소비자소득공제용"/>
    <s v="일반거래"/>
    <n v="3000000631"/>
    <x v="4"/>
    <s v="hung"/>
    <n v="0"/>
  </r>
  <r>
    <s v="가상계좌"/>
    <s v="2024-04-22 15:04:22"/>
    <n v="-74545.454545454544"/>
    <n v="-7454.545454545454"/>
    <x v="1"/>
    <n v="-82000"/>
    <n v="160571917"/>
    <n v="1234"/>
    <s v="취소거래"/>
    <s v="소비자소득공제용"/>
    <s v="일반거래"/>
    <n v="3000000581"/>
    <x v="1"/>
    <s v="hung"/>
    <n v="3780102290"/>
  </r>
  <r>
    <s v="신용카드"/>
    <s v="2024-04-18 13:52:09"/>
    <n v="0"/>
    <n v="0"/>
    <x v="3"/>
    <n v="-76000"/>
    <n v="34654452"/>
    <m/>
    <s v="일반"/>
    <m/>
    <m/>
    <n v="3000000690"/>
    <x v="5"/>
    <s v="hung"/>
    <n v="3943200702"/>
  </r>
  <r>
    <s v="가상계좌"/>
    <s v="2024-04-12 14:43:33"/>
    <n v="-57455"/>
    <n v="-5745"/>
    <x v="1"/>
    <n v="-63200"/>
    <n v="160525460"/>
    <n v="1234"/>
    <s v="취소거래"/>
    <s v="소비자소득공제용"/>
    <s v="일반거래"/>
    <n v="3000000245"/>
    <x v="6"/>
    <s v="hung"/>
    <n v="0"/>
  </r>
  <r>
    <s v="가상계좌"/>
    <s v="2024-04-05 14:42:52"/>
    <n v="-53818"/>
    <n v="-5382"/>
    <x v="1"/>
    <n v="-59200"/>
    <n v="160492712"/>
    <n v="1234"/>
    <s v="취소거래"/>
    <s v="소비자소득공제용"/>
    <s v="일반거래"/>
    <n v="1575"/>
    <x v="7"/>
    <s v="tip"/>
    <n v="4991501727"/>
  </r>
  <r>
    <s v="가상계좌"/>
    <s v="2024-04-16 14:38:02"/>
    <n v="-50909"/>
    <n v="-5091"/>
    <x v="1"/>
    <n v="-56000"/>
    <n v="160697426"/>
    <n v="1234"/>
    <s v="취소거래"/>
    <s v="소비자소득공제용"/>
    <s v="일반거래"/>
    <n v="3000000563"/>
    <x v="6"/>
    <s v="hung"/>
    <n v="3578802144"/>
  </r>
  <r>
    <s v="가상계좌"/>
    <s v="2024-04-08 17:26:51"/>
    <m/>
    <m/>
    <x v="4"/>
    <m/>
    <n v="160749958"/>
    <n v="1234"/>
    <s v="취소거래"/>
    <s v="소비자소득공제용"/>
    <s v="일반거래"/>
    <n v="1421"/>
    <x v="8"/>
    <s v="tip"/>
    <n v="0"/>
  </r>
  <r>
    <s v="가상계좌"/>
    <s v="2024-04-30 15:22:11"/>
    <n v="0"/>
    <n v="0"/>
    <x v="5"/>
    <n v="-46500"/>
    <n v="160572154"/>
    <n v="1234"/>
    <s v="취소거래"/>
    <s v="소비자소득공제용"/>
    <s v="일반거래"/>
    <n v="1967"/>
    <x v="9"/>
    <s v="rung"/>
    <n v="0"/>
  </r>
  <r>
    <s v="신용카드"/>
    <s v="2024-03-27 14:35:41"/>
    <n v="-3636"/>
    <n v="-364"/>
    <x v="6"/>
    <n v="-46000"/>
    <n v="59588609"/>
    <m/>
    <s v="일반"/>
    <m/>
    <m/>
    <n v="3000000442"/>
    <x v="10"/>
    <s v="hung"/>
    <n v="4760501332"/>
  </r>
  <r>
    <s v="가상계좌"/>
    <s v="2024-04-29 14:49:14"/>
    <n v="0"/>
    <n v="0"/>
    <x v="7"/>
    <n v="-45000"/>
    <n v="160564647"/>
    <n v="1234"/>
    <s v="취소거래"/>
    <s v="소비자소득공제용"/>
    <s v="일반거래"/>
    <n v="1977"/>
    <x v="11"/>
    <s v="fie"/>
    <n v="0"/>
  </r>
  <r>
    <s v="가상계좌"/>
    <s v="2024-04-30 15:22:13"/>
    <n v="0"/>
    <n v="0"/>
    <x v="7"/>
    <n v="-45000"/>
    <n v="160572158"/>
    <n v="1234"/>
    <s v="취소거래"/>
    <s v="소비자소득공제용"/>
    <s v="일반거래"/>
    <n v="2275"/>
    <x v="9"/>
    <s v="rung"/>
    <n v="0"/>
  </r>
  <r>
    <s v="가상계좌"/>
    <s v="2024-04-24 14:36:39"/>
    <n v="-36000"/>
    <n v="-3600"/>
    <x v="8"/>
    <n v="-43600"/>
    <n v="160537486"/>
    <n v="1234"/>
    <s v="취소거래"/>
    <s v="소비자소득공제용"/>
    <s v="일반거래"/>
    <n v="3000000694"/>
    <x v="12"/>
    <s v="hung"/>
    <n v="5176600498"/>
  </r>
  <r>
    <s v="신용카드"/>
    <s v="2024-04-04 14:57:02"/>
    <n v="-38182"/>
    <n v="-3818"/>
    <x v="1"/>
    <n v="-42000"/>
    <n v="479460"/>
    <m/>
    <s v="일반"/>
    <m/>
    <m/>
    <n v="3000000526"/>
    <x v="13"/>
    <s v="hung"/>
    <n v="1304146260"/>
  </r>
  <r>
    <s v="가상계좌"/>
    <s v="2024-04-29 14:49:03"/>
    <n v="-31818.181818181816"/>
    <n v="-3181.8181818181815"/>
    <x v="8"/>
    <n v="-39000"/>
    <n v="160562647"/>
    <n v="1234"/>
    <s v="취소거래"/>
    <s v="소비자소득공제용"/>
    <s v="일반거래"/>
    <n v="2605"/>
    <x v="14"/>
    <s v="tip"/>
    <n v="0"/>
  </r>
  <r>
    <s v="신용카드"/>
    <s v="2024-04-16 13:52:44"/>
    <n v="0"/>
    <n v="0"/>
    <x v="9"/>
    <n v="-38000"/>
    <n v="23771921"/>
    <m/>
    <s v="일반"/>
    <m/>
    <m/>
    <n v="3000000654"/>
    <x v="15"/>
    <s v="hung"/>
    <n v="3943200702"/>
  </r>
  <r>
    <s v="가상계좌"/>
    <s v="2024-04-29 15:01:29"/>
    <n v="0"/>
    <n v="0"/>
    <x v="10"/>
    <n v="-34000"/>
    <n v="160576387"/>
    <n v="1234"/>
    <s v="취소거래"/>
    <s v="소비자소득공제용"/>
    <s v="일반거래"/>
    <n v="3000000755"/>
    <x v="12"/>
    <s v="hung"/>
    <n v="5176600498"/>
  </r>
  <r>
    <s v="가상계좌"/>
    <s v="2024-04-05 14:42:45"/>
    <n v="-22727"/>
    <n v="-2273"/>
    <x v="1"/>
    <n v="-25000"/>
    <n v="160491380"/>
    <n v="1234"/>
    <s v="취소거래"/>
    <s v="소비자소득공제용"/>
    <s v="일반거래"/>
    <n v="3000000133"/>
    <x v="12"/>
    <s v="hung"/>
    <n v="5176600498"/>
  </r>
  <r>
    <s v="가상계좌"/>
    <s v="2024-04-05 14:43:16"/>
    <n v="-19182"/>
    <n v="-1918"/>
    <x v="1"/>
    <n v="-21100"/>
    <n v="160490549"/>
    <n v="1234"/>
    <s v="취소거래"/>
    <s v="소비자소득공제용"/>
    <s v="일반거래"/>
    <n v="1421"/>
    <x v="8"/>
    <s v="tip"/>
    <n v="0"/>
  </r>
  <r>
    <s v="가상계좌"/>
    <s v="2024-04-22 15:04:20"/>
    <n v="-19090.909090909088"/>
    <n v="-1909.0909090909088"/>
    <x v="1"/>
    <n v="-21000"/>
    <n v="160572841"/>
    <n v="1234"/>
    <s v="취소거래"/>
    <s v="소비자소득공제용"/>
    <s v="일반거래"/>
    <n v="2343"/>
    <x v="16"/>
    <s v="rung"/>
    <n v="0"/>
  </r>
  <r>
    <s v="가상계좌"/>
    <s v="2024-04-22 15:03:58"/>
    <n v="-18181.81818181818"/>
    <n v="-1818.181818181818"/>
    <x v="1"/>
    <n v="-20000"/>
    <n v="160571883"/>
    <n v="1234"/>
    <s v="취소거래"/>
    <s v="소비자소득공제용"/>
    <s v="일반거래"/>
    <n v="3000000653"/>
    <x v="6"/>
    <s v="hung"/>
    <n v="3578802144"/>
  </r>
  <r>
    <s v="가상계좌"/>
    <s v="2024-04-11 14:45:07"/>
    <n v="-17273"/>
    <n v="-1727"/>
    <x v="1"/>
    <n v="-19000"/>
    <n v="160530591"/>
    <n v="1234"/>
    <s v="취소거래"/>
    <s v="소비자소득공제용"/>
    <s v="일반거래"/>
    <n v="1801"/>
    <x v="17"/>
    <s v="tip"/>
    <n v="0"/>
  </r>
  <r>
    <s v="가상계좌"/>
    <s v="2024-04-29 15:01:28"/>
    <n v="-11727.272727272726"/>
    <n v="-1172.7272727272725"/>
    <x v="1"/>
    <n v="-12900"/>
    <n v="160577224"/>
    <n v="1234"/>
    <s v="취소거래"/>
    <s v="소비자소득공제용"/>
    <s v="일반거래"/>
    <n v="2628"/>
    <x v="18"/>
    <s v="fie"/>
    <n v="0"/>
  </r>
  <r>
    <s v="가상계좌"/>
    <s v="2024-04-24 14:36:43"/>
    <n v="-11455"/>
    <n v="-1145"/>
    <x v="1"/>
    <n v="-12600"/>
    <n v="160536838"/>
    <n v="1234"/>
    <s v="취소거래"/>
    <s v="소비자소득공제용"/>
    <s v="일반거래"/>
    <n v="3000000685"/>
    <x v="19"/>
    <s v="hung"/>
    <n v="2851701461"/>
  </r>
  <r>
    <s v="가상계좌"/>
    <s v="2024-04-18 14:39:23"/>
    <n v="-11454.545454545454"/>
    <n v="-1145.4545454545455"/>
    <x v="1"/>
    <n v="-12600"/>
    <n v="160544243"/>
    <n v="1234"/>
    <s v="취소거래"/>
    <s v="소비자소득공제용"/>
    <s v="일반거래"/>
    <n v="2062"/>
    <x v="20"/>
    <s v="rung"/>
    <n v="2223201008"/>
  </r>
  <r>
    <s v="가상계좌"/>
    <s v="2024-04-01 15:31:51"/>
    <n v="0"/>
    <n v="0"/>
    <x v="11"/>
    <n v="-12000"/>
    <n v="160617211"/>
    <n v="1234"/>
    <s v="취소거래"/>
    <s v="소비자소득공제용"/>
    <s v="일반거래"/>
    <n v="3000000454"/>
    <x v="1"/>
    <m/>
    <n v="3780102290"/>
  </r>
  <r>
    <s v="가상계좌"/>
    <s v="2024-04-11 14:45:05"/>
    <n v="-8636"/>
    <n v="-864"/>
    <x v="1"/>
    <n v="-9500"/>
    <n v="160532036"/>
    <n v="1234"/>
    <s v="취소거래"/>
    <s v="소비자소득공제용"/>
    <s v="일반거래"/>
    <n v="1705"/>
    <x v="11"/>
    <s v="fie"/>
    <n v="0"/>
  </r>
  <r>
    <s v="가상계좌"/>
    <s v="2024-04-03 14:46:04"/>
    <n v="-8636"/>
    <n v="-864"/>
    <x v="1"/>
    <n v="-9500"/>
    <n v="160464981"/>
    <n v="1234"/>
    <s v="취소거래"/>
    <s v="소비자소득공제용"/>
    <s v="일반거래"/>
    <n v="1532"/>
    <x v="8"/>
    <s v="tip"/>
    <n v="0"/>
  </r>
  <r>
    <s v="가상계좌"/>
    <s v="2024-04-05 14:42:48"/>
    <n v="-7818"/>
    <n v="-782"/>
    <x v="1"/>
    <n v="-8600"/>
    <n v="160494056"/>
    <n v="1234"/>
    <s v="취소거래"/>
    <s v="소비자소득공제용"/>
    <s v="일반거래"/>
    <n v="1505"/>
    <x v="7"/>
    <s v="tip"/>
    <n v="4991501727"/>
  </r>
  <r>
    <s v="가상계좌"/>
    <s v="2024-04-18 14:39:18"/>
    <n v="0"/>
    <n v="0"/>
    <x v="12"/>
    <n v="-8600"/>
    <n v="160546082"/>
    <n v="1234"/>
    <s v="취소거래"/>
    <s v="소비자소득공제용"/>
    <s v="일반거래"/>
    <n v="2031"/>
    <x v="21"/>
    <s v="fie"/>
    <n v="0"/>
  </r>
  <r>
    <s v="가상계좌"/>
    <s v="2024-04-18 14:38:30"/>
    <n v="-6909"/>
    <n v="-691"/>
    <x v="1"/>
    <n v="-7600"/>
    <n v="160544097"/>
    <n v="1234"/>
    <s v="취소거래"/>
    <s v="소비자소득공제용"/>
    <s v="일반거래"/>
    <n v="1914"/>
    <x v="22"/>
    <s v="tip"/>
    <n v="0"/>
  </r>
  <r>
    <s v="가상계좌"/>
    <s v="2024-04-18 14:39:10"/>
    <n v="-6545"/>
    <n v="-655"/>
    <x v="1"/>
    <n v="-7200"/>
    <n v="160546062"/>
    <n v="1234"/>
    <s v="취소거래"/>
    <s v="소비자소득공제용"/>
    <s v="일반거래"/>
    <n v="2034"/>
    <x v="23"/>
    <s v="tip"/>
    <n v="0"/>
  </r>
  <r>
    <s v="가상계좌"/>
    <s v="2024-04-01 15:32:06"/>
    <n v="-5818"/>
    <n v="-582"/>
    <x v="1"/>
    <n v="-6400"/>
    <n v="160618243"/>
    <n v="1234"/>
    <s v="취소거래"/>
    <s v="소비자소득공제용"/>
    <s v="일반거래"/>
    <n v="1453"/>
    <x v="20"/>
    <m/>
    <n v="2223201008"/>
  </r>
  <r>
    <s v="가상계좌"/>
    <s v="2024-04-18 14:39:05"/>
    <n v="0"/>
    <n v="0"/>
    <x v="13"/>
    <n v="-4700"/>
    <n v="160540806"/>
    <n v="1234"/>
    <s v="취소거래"/>
    <s v="소비자소득공제용"/>
    <s v="일반거래"/>
    <n v="2009"/>
    <x v="24"/>
    <s v="tip"/>
    <n v="0"/>
  </r>
  <r>
    <s v="가상계좌"/>
    <s v="2024-04-22 15:04:10"/>
    <n v="0"/>
    <n v="0"/>
    <x v="13"/>
    <n v="-4700"/>
    <n v="160572828"/>
    <n v="1234"/>
    <s v="취소거래"/>
    <s v="소비자소득공제용"/>
    <s v="일반거래"/>
    <n v="2260"/>
    <x v="8"/>
    <s v="tip"/>
    <n v="0"/>
  </r>
  <r>
    <s v="가상계좌"/>
    <s v="2024-04-24 14:36:30"/>
    <n v="-4182"/>
    <n v="-418"/>
    <x v="1"/>
    <n v="-4600"/>
    <n v="160534873"/>
    <n v="1234"/>
    <s v="취소거래"/>
    <s v="소비자소득공제용"/>
    <s v="일반거래"/>
    <n v="2040"/>
    <x v="25"/>
    <s v="tip"/>
    <n v="0"/>
  </r>
  <r>
    <s v="가상계좌"/>
    <s v="2024-04-03 14:46:03"/>
    <n v="-4000"/>
    <n v="-400"/>
    <x v="1"/>
    <n v="-4400"/>
    <n v="160467402"/>
    <n v="1234"/>
    <s v="취소거래"/>
    <s v="소비자소득공제용"/>
    <s v="일반거래"/>
    <n v="1522"/>
    <x v="26"/>
    <s v="tip"/>
    <n v="0"/>
  </r>
  <r>
    <s v="가상계좌"/>
    <s v="2024-04-03 14:38:56"/>
    <n v="-4000"/>
    <n v="-400"/>
    <x v="1"/>
    <n v="-4400"/>
    <n v="160457659"/>
    <n v="1234"/>
    <s v="취소거래"/>
    <s v="소비자소득공제용"/>
    <s v="일반거래"/>
    <n v="1491"/>
    <x v="21"/>
    <s v="fie"/>
    <n v="0"/>
  </r>
  <r>
    <s v="가상계좌"/>
    <s v="2024-04-03 14:38:53"/>
    <n v="-4000"/>
    <n v="-400"/>
    <x v="1"/>
    <n v="-4400"/>
    <n v="160462694"/>
    <n v="1234"/>
    <s v="취소거래"/>
    <s v="소비자소득공제용"/>
    <s v="일반거래"/>
    <n v="1469"/>
    <x v="21"/>
    <s v="fie"/>
    <n v="0"/>
  </r>
  <r>
    <s v="가상계좌"/>
    <s v="2024-04-29 15:01:28"/>
    <n v="-3909.0909090909086"/>
    <n v="-390.90909090909088"/>
    <x v="1"/>
    <n v="-4300"/>
    <n v="160578275"/>
    <n v="1234"/>
    <s v="취소거래"/>
    <s v="소비자소득공제용"/>
    <s v="일반거래"/>
    <n v="3000000738"/>
    <x v="27"/>
    <s v="hung"/>
    <n v="3100595199"/>
  </r>
  <r>
    <s v="가상계좌"/>
    <s v="2024-04-22 15:03:59"/>
    <n v="-3636"/>
    <n v="-364"/>
    <x v="1"/>
    <n v="-4000"/>
    <n v="160576272"/>
    <n v="1234"/>
    <s v="취소거래"/>
    <s v="소비자소득공제용"/>
    <s v="일반거래"/>
    <n v="2019"/>
    <x v="28"/>
    <s v="rung"/>
    <n v="0"/>
  </r>
  <r>
    <s v="가상계좌"/>
    <s v="2024-04-04 14:33:33"/>
    <n v="-3636.363636363636"/>
    <n v="-363.63636363636363"/>
    <x v="1"/>
    <n v="-4000"/>
    <n v="160493215"/>
    <n v="1234"/>
    <s v="취소거래"/>
    <s v="소비자소득공제용"/>
    <s v="일반거래"/>
    <n v="1596"/>
    <x v="29"/>
    <s v="rung"/>
    <n v="0"/>
  </r>
  <r>
    <s v="가상계좌"/>
    <s v="2024-04-08 17:42:26"/>
    <n v="-3364"/>
    <n v="-336"/>
    <x v="1"/>
    <n v="-3700"/>
    <n v="160769306"/>
    <n v="9110"/>
    <s v="취소거래"/>
    <s v="소비자소득공제용"/>
    <s v="일반거래"/>
    <n v="1421"/>
    <x v="8"/>
    <s v="tip"/>
    <n v="0"/>
  </r>
  <r>
    <s v="가상계좌"/>
    <s v="2024-04-18 14:39:34"/>
    <n v="-3000"/>
    <n v="-300"/>
    <x v="1"/>
    <n v="-3300"/>
    <n v="160546127"/>
    <n v="1234"/>
    <s v="취소거래"/>
    <s v="소비자소득공제용"/>
    <s v="일반거래"/>
    <n v="1991"/>
    <x v="30"/>
    <s v="tip"/>
    <n v="0"/>
  </r>
  <r>
    <s v="가상계좌"/>
    <s v="2024-04-18 14:39:27"/>
    <n v="0"/>
    <n v="0"/>
    <x v="14"/>
    <n v="-3250"/>
    <n v="160546105"/>
    <n v="1234"/>
    <s v="취소거래"/>
    <s v="소비자소득공제용"/>
    <s v="일반거래"/>
    <n v="1927"/>
    <x v="8"/>
    <s v="tip"/>
    <n v="0"/>
  </r>
  <r>
    <s v="가상계좌"/>
    <s v="2024-04-29 14:49:05"/>
    <n v="-2727.272727272727"/>
    <n v="-272.72727272727269"/>
    <x v="1"/>
    <n v="-3000"/>
    <n v="160564638"/>
    <n v="1234"/>
    <s v="취소거래"/>
    <s v="소비자소득공제용"/>
    <s v="일반거래"/>
    <n v="2420"/>
    <x v="8"/>
    <s v="tip"/>
    <n v="0"/>
  </r>
  <r>
    <s v="신용카드"/>
    <s v="2024-04-24 14:49:44"/>
    <n v="-2545.454545454545"/>
    <n v="-254.5454545454545"/>
    <x v="1"/>
    <n v="-2800"/>
    <n v="78807193"/>
    <m/>
    <s v="일반"/>
    <m/>
    <m/>
    <n v="3000000754"/>
    <x v="15"/>
    <s v="hung"/>
    <n v="3943200702"/>
  </r>
  <r>
    <s v="가상계좌"/>
    <s v="2024-04-18 14:39:38"/>
    <n v="-1909"/>
    <n v="-191"/>
    <x v="1"/>
    <n v="-2100"/>
    <n v="160546144"/>
    <n v="1234"/>
    <s v="취소거래"/>
    <s v="소비자소득공제용"/>
    <s v="일반거래"/>
    <n v="3000000640"/>
    <x v="31"/>
    <s v="hung"/>
    <n v="8403401120"/>
  </r>
  <r>
    <s v="가상계좌"/>
    <s v="2024-04-29 14:48:59"/>
    <n v="-1363.6363636363635"/>
    <n v="-136.36363636363635"/>
    <x v="1"/>
    <n v="-1500"/>
    <n v="160566323"/>
    <n v="1234"/>
    <s v="취소거래"/>
    <s v="소비자소득공제용"/>
    <s v="일반거래"/>
    <n v="3000000691"/>
    <x v="32"/>
    <s v="hung"/>
    <n v="8241901673"/>
  </r>
  <r>
    <s v="가상계좌"/>
    <s v="2024-04-05 14:42:56"/>
    <n v="-1273"/>
    <n v="-127"/>
    <x v="1"/>
    <n v="-1400"/>
    <n v="160493197"/>
    <n v="1234"/>
    <s v="취소거래"/>
    <s v="소비자소득공제용"/>
    <s v="일반거래"/>
    <n v="3000000492"/>
    <x v="31"/>
    <s v="hung"/>
    <n v="8403401120"/>
  </r>
  <r>
    <s v="가상계좌"/>
    <s v="2024-04-11 12:37:19"/>
    <n v="91"/>
    <n v="9"/>
    <x v="1"/>
    <n v="100"/>
    <n v="160436177"/>
    <n v="1234"/>
    <s v="승인거래"/>
    <s v="소비자소득공제용"/>
    <s v="일반거래"/>
    <n v="3000000592"/>
    <x v="33"/>
    <s v="hung"/>
    <n v="0"/>
  </r>
  <r>
    <s v="가상계좌"/>
    <s v="2024-04-05 11:32:12"/>
    <n v="0"/>
    <n v="0"/>
    <x v="15"/>
    <n v="1400"/>
    <n v="160358461"/>
    <n v="1234"/>
    <s v="승인거래"/>
    <s v="소비자소득공제용"/>
    <s v="일반거래"/>
    <n v="1749"/>
    <x v="29"/>
    <s v="rung"/>
    <n v="0"/>
  </r>
  <r>
    <s v="가상계좌"/>
    <s v="2024-04-19 16:30:47"/>
    <n v="0"/>
    <n v="0"/>
    <x v="15"/>
    <n v="1400"/>
    <n v="160604165"/>
    <n v="1234"/>
    <s v="승인거래"/>
    <s v="소비자소득공제용"/>
    <s v="일반거래"/>
    <n v="2401"/>
    <x v="26"/>
    <s v="tip"/>
    <n v="0"/>
  </r>
  <r>
    <s v="가상계좌"/>
    <s v="2024-04-19 11:40:55"/>
    <n v="1545"/>
    <n v="155"/>
    <x v="1"/>
    <n v="1700"/>
    <n v="160376042"/>
    <n v="1234"/>
    <s v="승인거래"/>
    <s v="소비자소득공제용"/>
    <s v="일반거래"/>
    <n v="2382"/>
    <x v="33"/>
    <s v="hung"/>
    <n v="0"/>
  </r>
  <r>
    <s v="가상계좌"/>
    <s v="2024-04-23 13:52:57"/>
    <n v="0"/>
    <n v="0"/>
    <x v="16"/>
    <n v="2800"/>
    <n v="160488202"/>
    <n v="1234"/>
    <s v="승인거래"/>
    <s v="소비자소득공제용"/>
    <s v="일반거래"/>
    <n v="2577"/>
    <x v="26"/>
    <s v="tip"/>
    <n v="0"/>
  </r>
  <r>
    <s v="가상계좌"/>
    <s v="2024-04-08 17:26:51"/>
    <n v="3364"/>
    <n v="336"/>
    <x v="1"/>
    <n v="3700"/>
    <n v="160752594"/>
    <n v="9110"/>
    <s v="승인거래"/>
    <s v="소비자소득공제용"/>
    <s v="일반거래"/>
    <n v="1421"/>
    <x v="8"/>
    <s v="tip"/>
    <n v="0"/>
  </r>
  <r>
    <s v="가상계좌"/>
    <s v="2024-04-19 11:16:49"/>
    <n v="3636"/>
    <n v="364"/>
    <x v="1"/>
    <n v="4000"/>
    <n v="160352668"/>
    <n v="1234"/>
    <s v="승인거래"/>
    <s v="소비자소득공제용"/>
    <s v="일반거래"/>
    <n v="3000000698"/>
    <x v="33"/>
    <s v="hung"/>
    <n v="0"/>
  </r>
  <r>
    <s v="가상계좌"/>
    <s v="2024-04-15 22:26:12"/>
    <n v="0"/>
    <n v="0"/>
    <x v="17"/>
    <n v="4200"/>
    <n v="160988029"/>
    <n v="1234"/>
    <s v="승인거래"/>
    <s v="소비자소득공제용"/>
    <s v="일반거래"/>
    <n v="3000000646"/>
    <x v="31"/>
    <s v="hung"/>
    <n v="8403401120"/>
  </r>
  <r>
    <s v="가상계좌"/>
    <s v="2024-04-24 15:16:56"/>
    <n v="0"/>
    <n v="0"/>
    <x v="17"/>
    <n v="4200"/>
    <n v="160566999"/>
    <n v="1234"/>
    <s v="승인거래"/>
    <s v="소비자소득공제용"/>
    <s v="일반거래"/>
    <n v="2672"/>
    <x v="29"/>
    <s v="rung"/>
    <n v="0"/>
  </r>
  <r>
    <s v="가상계좌"/>
    <s v="2024-04-07 14:16:58"/>
    <n v="0"/>
    <n v="0"/>
    <x v="17"/>
    <n v="4200"/>
    <n v="160435603"/>
    <n v="1234"/>
    <s v="승인거래"/>
    <s v="소비자소득공제용"/>
    <s v="일반거래"/>
    <n v="1808"/>
    <x v="26"/>
    <s v="tip"/>
    <n v="0"/>
  </r>
  <r>
    <s v="가상계좌"/>
    <s v="2024-04-12 20:13:01"/>
    <n v="3818"/>
    <n v="382"/>
    <x v="1"/>
    <n v="4200"/>
    <n v="160812107"/>
    <n v="1234"/>
    <s v="승인거래"/>
    <s v="소비자소득공제용"/>
    <s v="일반거래"/>
    <n v="2075"/>
    <x v="8"/>
    <s v="tip"/>
    <n v="0"/>
  </r>
  <r>
    <s v="가상계좌"/>
    <s v="2024-04-01 11:57:27"/>
    <n v="0"/>
    <n v="0"/>
    <x v="17"/>
    <n v="4200"/>
    <n v="160439145"/>
    <n v="1234"/>
    <s v="승인거래"/>
    <s v="소비자소득공제용"/>
    <s v="일반거래"/>
    <n v="1560"/>
    <x v="8"/>
    <s v="tip"/>
    <n v="0"/>
  </r>
  <r>
    <s v="가상계좌"/>
    <s v="2024-04-25 22:44:55"/>
    <n v="0"/>
    <n v="0"/>
    <x v="17"/>
    <n v="4200"/>
    <n v="161036272"/>
    <n v="1234"/>
    <s v="승인거래"/>
    <s v="소비자소득공제용"/>
    <s v="일반거래"/>
    <n v="2718"/>
    <x v="21"/>
    <s v="fie"/>
    <n v="0"/>
  </r>
  <r>
    <s v="가상계좌"/>
    <s v="2024-04-12 09:05:19"/>
    <n v="3909"/>
    <n v="391"/>
    <x v="18"/>
    <n v="4300"/>
    <n v="160254579"/>
    <n v="1234"/>
    <s v="승인거래"/>
    <s v="소비자소득공제용"/>
    <s v="일반거래"/>
    <n v="2035"/>
    <x v="33"/>
    <s v="hung"/>
    <n v="0"/>
  </r>
  <r>
    <s v="가상계좌"/>
    <s v="2024-04-23 22:45:22"/>
    <n v="0"/>
    <n v="0"/>
    <x v="19"/>
    <n v="4500"/>
    <n v="160931398"/>
    <n v="1234"/>
    <s v="승인거래"/>
    <s v="소비자소득공제용"/>
    <s v="일반거래"/>
    <n v="2615"/>
    <x v="29"/>
    <s v="rung"/>
    <n v="0"/>
  </r>
  <r>
    <s v="가상계좌"/>
    <s v="2024-04-07 21:57:56"/>
    <n v="4545"/>
    <n v="455"/>
    <x v="1"/>
    <n v="5000"/>
    <n v="160798855"/>
    <n v="1234"/>
    <s v="승인거래"/>
    <s v="소비자소득공제용"/>
    <s v="일반거래"/>
    <n v="3000000540"/>
    <x v="33"/>
    <s v="hung"/>
    <n v="0"/>
  </r>
  <r>
    <s v="가상계좌"/>
    <s v="2024-04-30 16:36:05"/>
    <n v="0"/>
    <n v="0"/>
    <x v="20"/>
    <n v="5600"/>
    <n v="160637226"/>
    <n v="1234"/>
    <s v="승인거래"/>
    <s v="소비자소득공제용"/>
    <s v="일반거래"/>
    <n v="2926"/>
    <x v="29"/>
    <s v="rung"/>
    <n v="0"/>
  </r>
  <r>
    <s v="가상계좌"/>
    <s v="2024-04-15 18:53:37"/>
    <n v="0"/>
    <n v="0"/>
    <x v="20"/>
    <n v="5600"/>
    <n v="160767360"/>
    <n v="1234"/>
    <s v="승인거래"/>
    <s v="소비자소득공제용"/>
    <s v="일반거래"/>
    <n v="2130"/>
    <x v="29"/>
    <s v="rung"/>
    <n v="0"/>
  </r>
  <r>
    <s v="가상계좌"/>
    <s v="2024-04-19 17:16:51"/>
    <n v="0"/>
    <n v="0"/>
    <x v="20"/>
    <n v="5600"/>
    <n v="160642363"/>
    <n v="1234"/>
    <s v="승인거래"/>
    <s v="소비자소득공제용"/>
    <s v="일반거래"/>
    <n v="2411"/>
    <x v="33"/>
    <s v="hung"/>
    <n v="0"/>
  </r>
  <r>
    <s v="가상계좌"/>
    <s v="2024-04-23 22:58:15"/>
    <n v="2646"/>
    <n v="264"/>
    <x v="21"/>
    <n v="5700"/>
    <n v="160940827"/>
    <n v="1234"/>
    <s v="승인거래"/>
    <s v="소비자소득공제용"/>
    <s v="일반거래"/>
    <n v="2600"/>
    <x v="21"/>
    <s v="fie"/>
    <n v="0"/>
  </r>
  <r>
    <s v="가상계좌"/>
    <s v="2024-04-17 15:09:46"/>
    <n v="5773"/>
    <n v="577"/>
    <x v="1"/>
    <n v="6350"/>
    <n v="160780059"/>
    <n v="1234"/>
    <s v="승인거래"/>
    <s v="소비자소득공제용"/>
    <s v="일반거래"/>
    <n v="3000000672"/>
    <x v="34"/>
    <s v="hung"/>
    <n v="8132301189"/>
  </r>
  <r>
    <s v="가상계좌"/>
    <s v="2024-04-29 17:08:02"/>
    <n v="6091"/>
    <n v="609"/>
    <x v="1"/>
    <n v="6700"/>
    <n v="160689333"/>
    <n v="1234"/>
    <s v="승인거래"/>
    <s v="소비자소득공제용"/>
    <s v="일반거래"/>
    <n v="2880"/>
    <x v="33"/>
    <s v="hung"/>
    <n v="0"/>
  </r>
  <r>
    <s v="가상계좌"/>
    <s v="2024-04-04 18:57:42"/>
    <n v="6227"/>
    <n v="623"/>
    <x v="1"/>
    <n v="6850"/>
    <n v="160701709"/>
    <n v="1234"/>
    <s v="승인거래"/>
    <s v="소비자소득공제용"/>
    <s v="일반거래"/>
    <n v="3000000529"/>
    <x v="33"/>
    <s v="hung"/>
    <n v="0"/>
  </r>
  <r>
    <s v="가상계좌"/>
    <s v="2024-04-11 17:42:14"/>
    <n v="0"/>
    <n v="0"/>
    <x v="22"/>
    <n v="7500"/>
    <n v="160684108"/>
    <n v="1234"/>
    <s v="승인거래"/>
    <s v="소비자소득공제용"/>
    <s v="일반거래"/>
    <n v="2017"/>
    <x v="35"/>
    <s v="rung"/>
    <n v="4228103040"/>
  </r>
  <r>
    <s v="가상계좌"/>
    <s v="2024-04-19 15:20:20"/>
    <n v="6818"/>
    <n v="682"/>
    <x v="1"/>
    <n v="7500"/>
    <n v="160536518"/>
    <n v="1234"/>
    <s v="승인거래"/>
    <s v="소비자소득공제용"/>
    <s v="일반거래"/>
    <n v="3000000705"/>
    <x v="33"/>
    <s v="hung"/>
    <n v="0"/>
  </r>
  <r>
    <s v="가상계좌"/>
    <s v="2024-04-24 10:23:30"/>
    <n v="7000"/>
    <n v="700"/>
    <x v="1"/>
    <n v="7700"/>
    <n v="160340495"/>
    <n v="1234"/>
    <s v="승인거래"/>
    <s v="소비자소득공제용"/>
    <s v="일반거래"/>
    <n v="2623"/>
    <x v="36"/>
    <s v="fie"/>
    <n v="0"/>
  </r>
  <r>
    <s v="가상계좌"/>
    <s v="2024-04-30 10:01:28"/>
    <n v="7091"/>
    <n v="709"/>
    <x v="1"/>
    <n v="7800"/>
    <n v="160280293"/>
    <n v="1234"/>
    <s v="승인거래"/>
    <s v="소비자소득공제용"/>
    <s v="일반거래"/>
    <n v="2893"/>
    <x v="37"/>
    <s v="tip"/>
    <n v="0"/>
  </r>
  <r>
    <s v="가상계좌"/>
    <s v="2024-04-19 12:16:56"/>
    <n v="7273"/>
    <n v="727"/>
    <x v="1"/>
    <n v="8000"/>
    <n v="160401614"/>
    <n v="1234"/>
    <s v="승인거래"/>
    <s v="소비자소득공제용"/>
    <s v="일반거래"/>
    <n v="2383"/>
    <x v="38"/>
    <s v="tip"/>
    <n v="0"/>
  </r>
  <r>
    <s v="가상계좌"/>
    <s v="2024-04-02 21:36:35"/>
    <n v="7273"/>
    <n v="727"/>
    <x v="1"/>
    <n v="8000"/>
    <n v="160819193"/>
    <n v="1234"/>
    <s v="승인거래"/>
    <s v="소비자소득공제용"/>
    <s v="일반거래"/>
    <n v="1625"/>
    <x v="8"/>
    <s v="tip"/>
    <n v="0"/>
  </r>
  <r>
    <s v="가상계좌"/>
    <s v="2024-04-25 15:25:15"/>
    <n v="7273"/>
    <n v="727"/>
    <x v="1"/>
    <n v="8000"/>
    <n v="160608403"/>
    <n v="1234"/>
    <s v="승인거래"/>
    <s v="소비자소득공제용"/>
    <s v="일반거래"/>
    <n v="2720"/>
    <x v="33"/>
    <s v="hung"/>
    <n v="0"/>
  </r>
  <r>
    <s v="가상계좌"/>
    <s v="2024-04-22 09:07:49"/>
    <n v="7273"/>
    <n v="727"/>
    <x v="1"/>
    <n v="8000"/>
    <n v="160267832"/>
    <n v="1234"/>
    <s v="승인거래"/>
    <s v="소비자소득공제용"/>
    <s v="일반거래"/>
    <n v="3000000716"/>
    <x v="33"/>
    <s v="hung"/>
    <n v="0"/>
  </r>
  <r>
    <s v="가상계좌"/>
    <s v="2024-04-17 09:37:27"/>
    <n v="7273"/>
    <n v="727"/>
    <x v="1"/>
    <n v="8000"/>
    <n v="160496736"/>
    <n v="1234"/>
    <s v="승인거래"/>
    <s v="소비자소득공제용"/>
    <s v="일반거래"/>
    <n v="2261"/>
    <x v="39"/>
    <s v="fie"/>
    <n v="0"/>
  </r>
  <r>
    <s v="가상계좌"/>
    <s v="2024-04-30 17:09:30"/>
    <n v="7636"/>
    <n v="764"/>
    <x v="1"/>
    <n v="8400"/>
    <n v="160668661"/>
    <n v="1234"/>
    <s v="승인거래"/>
    <s v="소비자소득공제용"/>
    <s v="일반거래"/>
    <n v="2919"/>
    <x v="26"/>
    <s v="tip"/>
    <n v="0"/>
  </r>
  <r>
    <s v="가상계좌"/>
    <s v="2024-04-15 12:38:54"/>
    <n v="7636"/>
    <n v="764"/>
    <x v="1"/>
    <n v="8400"/>
    <n v="160433955"/>
    <n v="1234"/>
    <s v="승인거래"/>
    <s v="소비자소득공제용"/>
    <s v="일반거래"/>
    <n v="2124"/>
    <x v="40"/>
    <s v="fie"/>
    <n v="0"/>
  </r>
  <r>
    <s v="가상계좌"/>
    <s v="2024-04-11 20:47:56"/>
    <n v="0"/>
    <n v="0"/>
    <x v="23"/>
    <n v="8400"/>
    <n v="160857575"/>
    <n v="1234"/>
    <s v="승인거래"/>
    <s v="소비자소득공제용"/>
    <s v="일반거래"/>
    <n v="1983"/>
    <x v="8"/>
    <s v="tip"/>
    <n v="0"/>
  </r>
  <r>
    <s v="가상계좌"/>
    <s v="2024-04-26 13:54:06"/>
    <n v="7727"/>
    <n v="773"/>
    <x v="1"/>
    <n v="8500"/>
    <n v="160508694"/>
    <n v="1234"/>
    <s v="승인거래"/>
    <s v="소비자소득공제용"/>
    <s v="일반거래"/>
    <n v="2775"/>
    <x v="41"/>
    <s v="fie"/>
    <n v="0"/>
  </r>
  <r>
    <s v="가상계좌"/>
    <s v="2024-04-26 11:50:20"/>
    <n v="3646"/>
    <n v="364"/>
    <x v="24"/>
    <n v="8500"/>
    <n v="160414313"/>
    <n v="1234"/>
    <s v="승인거래"/>
    <s v="소비자소득공제용"/>
    <s v="일반거래"/>
    <n v="2762"/>
    <x v="26"/>
    <s v="tip"/>
    <n v="0"/>
  </r>
  <r>
    <s v="가상계좌"/>
    <s v="2024-04-24 14:39:36"/>
    <n v="3646"/>
    <n v="364"/>
    <x v="24"/>
    <n v="8500"/>
    <n v="160539408"/>
    <n v="1234"/>
    <s v="승인거래"/>
    <s v="소비자소득공제용"/>
    <s v="일반거래"/>
    <n v="2660"/>
    <x v="26"/>
    <s v="tip"/>
    <n v="0"/>
  </r>
  <r>
    <s v="가상계좌"/>
    <s v="2024-04-17 13:24:18"/>
    <n v="7818"/>
    <n v="782"/>
    <x v="1"/>
    <n v="8600"/>
    <n v="160695927"/>
    <n v="1234"/>
    <s v="승인거래"/>
    <s v="소비자소득공제용"/>
    <s v="일반거래"/>
    <n v="2278"/>
    <x v="42"/>
    <s v="rung"/>
    <n v="2051356133"/>
  </r>
  <r>
    <s v="가상계좌"/>
    <s v="2024-04-24 14:40:43"/>
    <n v="0"/>
    <n v="0"/>
    <x v="25"/>
    <n v="8700"/>
    <n v="160543274"/>
    <n v="1234"/>
    <s v="승인거래"/>
    <s v="소비자소득공제용"/>
    <s v="일반거래"/>
    <n v="2662"/>
    <x v="26"/>
    <s v="tip"/>
    <n v="0"/>
  </r>
  <r>
    <s v="가상계좌"/>
    <s v="2024-04-01 14:09:03"/>
    <n v="8000"/>
    <n v="800"/>
    <x v="1"/>
    <n v="8800"/>
    <n v="160543864"/>
    <n v="1234"/>
    <s v="승인거래"/>
    <s v="소비자소득공제용"/>
    <s v="일반거래"/>
    <n v="3000000490"/>
    <x v="33"/>
    <s v="hung"/>
    <n v="0"/>
  </r>
  <r>
    <s v="가상계좌"/>
    <s v="2024-04-04 15:21:37"/>
    <n v="6000"/>
    <n v="600"/>
    <x v="16"/>
    <n v="9400"/>
    <n v="160521751"/>
    <n v="1234"/>
    <s v="승인거래"/>
    <s v="소비자소득공제용"/>
    <s v="일반거래"/>
    <n v="1744"/>
    <x v="21"/>
    <s v="fie"/>
    <n v="0"/>
  </r>
  <r>
    <s v="가상계좌"/>
    <s v="2024-04-16 15:18:33"/>
    <n v="3646"/>
    <n v="364"/>
    <x v="26"/>
    <n v="9800"/>
    <n v="160756217"/>
    <n v="1234"/>
    <s v="승인거래"/>
    <s v="소비자소득공제용"/>
    <s v="일반거래"/>
    <n v="2228"/>
    <x v="41"/>
    <s v="fie"/>
    <n v="0"/>
  </r>
  <r>
    <s v="가상계좌"/>
    <s v="2024-04-01 12:22:19"/>
    <n v="0"/>
    <n v="0"/>
    <x v="27"/>
    <n v="9800"/>
    <n v="160460104"/>
    <n v="1234"/>
    <s v="승인거래"/>
    <s v="소비자소득공제용"/>
    <s v="일반거래"/>
    <n v="1561"/>
    <x v="29"/>
    <s v="rung"/>
    <n v="0"/>
  </r>
  <r>
    <s v="가상계좌"/>
    <s v="2024-04-22 10:38:25"/>
    <n v="0"/>
    <n v="0"/>
    <x v="27"/>
    <n v="9800"/>
    <n v="160358149"/>
    <n v="1234"/>
    <s v="승인거래"/>
    <s v="소비자소득공제용"/>
    <s v="일반거래"/>
    <n v="2394"/>
    <x v="21"/>
    <s v="fie"/>
    <n v="0"/>
  </r>
  <r>
    <s v="가상계좌"/>
    <s v="2024-04-08 16:55:32"/>
    <n v="3646"/>
    <n v="364"/>
    <x v="26"/>
    <n v="9800"/>
    <n v="160727693"/>
    <n v="1234"/>
    <s v="승인거래"/>
    <s v="소비자소득공제용"/>
    <s v="일반거래"/>
    <n v="1885"/>
    <x v="43"/>
    <s v="fie"/>
    <n v="0"/>
  </r>
  <r>
    <s v="가상계좌"/>
    <s v="2024-04-08 18:07:43"/>
    <n v="9000"/>
    <n v="900"/>
    <x v="1"/>
    <n v="9900"/>
    <n v="160794015"/>
    <n v="1234"/>
    <s v="승인거래"/>
    <s v="소비자소득공제용"/>
    <s v="일반거래"/>
    <n v="1889"/>
    <x v="33"/>
    <s v="hung"/>
    <n v="0"/>
  </r>
  <r>
    <s v="가상계좌"/>
    <s v="2024-04-04 15:34:00"/>
    <n v="0"/>
    <n v="0"/>
    <x v="28"/>
    <n v="10000"/>
    <n v="160533595"/>
    <n v="1234"/>
    <s v="승인거래"/>
    <s v="소비자소득공제용"/>
    <s v="일반거래"/>
    <n v="1746"/>
    <x v="44"/>
    <s v="rung"/>
    <n v="1152401874"/>
  </r>
  <r>
    <s v="가상계좌"/>
    <s v="2024-04-16 17:31:30"/>
    <n v="3182"/>
    <n v="318"/>
    <x v="29"/>
    <n v="10000"/>
    <n v="160875659"/>
    <n v="1234"/>
    <s v="승인거래"/>
    <s v="소비자소득공제용"/>
    <s v="일반거래"/>
    <n v="2240"/>
    <x v="33"/>
    <s v="hung"/>
    <n v="0"/>
  </r>
  <r>
    <s v="가상계좌"/>
    <s v="2024-04-03 17:07:17"/>
    <n v="0"/>
    <n v="0"/>
    <x v="30"/>
    <n v="10100"/>
    <n v="160566838"/>
    <n v="1234"/>
    <s v="승인거래"/>
    <s v="소비자소득공제용"/>
    <s v="일반거래"/>
    <n v="1667"/>
    <x v="26"/>
    <s v="tip"/>
    <n v="0"/>
  </r>
  <r>
    <s v="가상계좌"/>
    <s v="2024-04-25 16:56:35"/>
    <n v="2000"/>
    <n v="200"/>
    <x v="23"/>
    <n v="10600"/>
    <n v="160689758"/>
    <n v="1234"/>
    <s v="승인거래"/>
    <s v="소비자소득공제용"/>
    <s v="일반거래"/>
    <n v="2728"/>
    <x v="29"/>
    <s v="rung"/>
    <n v="0"/>
  </r>
  <r>
    <s v="가상계좌"/>
    <s v="2024-04-22 16:46:18"/>
    <n v="9909"/>
    <n v="991"/>
    <x v="1"/>
    <n v="10900"/>
    <n v="160659960"/>
    <n v="1234"/>
    <s v="승인거래"/>
    <s v="소비자소득공제용"/>
    <s v="일반거래"/>
    <n v="2539"/>
    <x v="45"/>
    <s v="fie"/>
    <n v="0"/>
  </r>
  <r>
    <s v="가상계좌"/>
    <s v="2024-04-19 11:39:21"/>
    <n v="4737"/>
    <n v="473"/>
    <x v="26"/>
    <n v="11000"/>
    <n v="160368897"/>
    <n v="1234"/>
    <s v="승인거래"/>
    <s v="소비자소득공제용"/>
    <s v="일반거래"/>
    <n v="2305"/>
    <x v="33"/>
    <s v="hung"/>
    <n v="0"/>
  </r>
  <r>
    <s v="가상계좌"/>
    <s v="2024-04-05 17:28:16"/>
    <n v="10000"/>
    <n v="1000"/>
    <x v="1"/>
    <n v="11000"/>
    <n v="160623803"/>
    <n v="1234"/>
    <s v="승인거래"/>
    <s v="소비자소득공제용"/>
    <s v="일반거래"/>
    <n v="1807"/>
    <x v="33"/>
    <s v="hung"/>
    <n v="0"/>
  </r>
  <r>
    <s v="가상계좌"/>
    <s v="2024-04-08 12:36:37"/>
    <n v="0"/>
    <n v="0"/>
    <x v="31"/>
    <n v="11400"/>
    <n v="160453741"/>
    <n v="1234"/>
    <s v="승인거래"/>
    <s v="소비자소득공제용"/>
    <s v="일반거래"/>
    <n v="1861"/>
    <x v="46"/>
    <s v="rung"/>
    <n v="0"/>
  </r>
  <r>
    <s v="가상계좌"/>
    <s v="2024-04-03 17:37:17"/>
    <n v="4555"/>
    <n v="455"/>
    <x v="32"/>
    <n v="11500"/>
    <n v="160594478"/>
    <n v="1234"/>
    <s v="승인거래"/>
    <s v="소비자소득공제용"/>
    <s v="일반거래"/>
    <n v="3000000520"/>
    <x v="33"/>
    <s v="hung"/>
    <n v="0"/>
  </r>
  <r>
    <s v="가상계좌"/>
    <s v="2024-04-26 17:14:08"/>
    <n v="10636"/>
    <n v="1064"/>
    <x v="1"/>
    <n v="11700"/>
    <n v="160680854"/>
    <n v="1234"/>
    <s v="승인거래"/>
    <s v="소비자소득공제용"/>
    <s v="일반거래"/>
    <n v="3000000787"/>
    <x v="47"/>
    <s v="hung"/>
    <n v="0"/>
  </r>
  <r>
    <s v="가상계좌"/>
    <s v="2024-04-30 06:17:43"/>
    <n v="10818"/>
    <n v="1082"/>
    <x v="1"/>
    <n v="11900"/>
    <n v="160135606"/>
    <n v="1234"/>
    <s v="승인거래"/>
    <s v="소비자소득공제용"/>
    <s v="일반거래"/>
    <n v="2887"/>
    <x v="8"/>
    <s v="tip"/>
    <n v="0"/>
  </r>
  <r>
    <s v="가상계좌"/>
    <s v="2024-04-25 11:59:08"/>
    <n v="10909"/>
    <n v="1091"/>
    <x v="1"/>
    <n v="12000"/>
    <n v="160428727"/>
    <n v="1234"/>
    <s v="승인거래"/>
    <s v="소비자소득공제용"/>
    <s v="일반거래"/>
    <n v="3000000764"/>
    <x v="33"/>
    <s v="hung"/>
    <n v="0"/>
  </r>
  <r>
    <s v="가상계좌"/>
    <s v="2024-04-16 13:36:15"/>
    <n v="3646"/>
    <n v="364"/>
    <x v="33"/>
    <n v="12400"/>
    <n v="160594960"/>
    <n v="1234"/>
    <s v="승인거래"/>
    <s v="소비자소득공제용"/>
    <s v="일반거래"/>
    <n v="2208"/>
    <x v="8"/>
    <s v="tip"/>
    <n v="0"/>
  </r>
  <r>
    <s v="가상계좌"/>
    <s v="2024-04-14 19:33:45"/>
    <n v="7091"/>
    <n v="709"/>
    <x v="34"/>
    <n v="12500"/>
    <n v="160717149"/>
    <n v="1234"/>
    <s v="승인거래"/>
    <s v="소비자소득공제용"/>
    <s v="일반거래"/>
    <n v="2098"/>
    <x v="8"/>
    <s v="tip"/>
    <n v="0"/>
  </r>
  <r>
    <s v="가상계좌"/>
    <s v="2024-04-29 13:36:00"/>
    <n v="11591"/>
    <n v="1159"/>
    <x v="1"/>
    <n v="12750"/>
    <n v="160507015"/>
    <n v="1234"/>
    <s v="승인거래"/>
    <s v="소비자소득공제용"/>
    <s v="일반거래"/>
    <n v="2858"/>
    <x v="33"/>
    <s v="hung"/>
    <n v="0"/>
  </r>
  <r>
    <s v="가상계좌"/>
    <s v="2024-04-21 22:06:06"/>
    <n v="12182"/>
    <n v="1218"/>
    <x v="1"/>
    <n v="13400"/>
    <n v="160857416"/>
    <n v="1234"/>
    <s v="승인거래"/>
    <s v="소비자소득공제용"/>
    <s v="일반거래"/>
    <n v="2431"/>
    <x v="29"/>
    <s v="rung"/>
    <n v="0"/>
  </r>
  <r>
    <s v="가상계좌"/>
    <s v="2024-04-12 17:35:13"/>
    <n v="12273"/>
    <n v="1227"/>
    <x v="1"/>
    <n v="13500"/>
    <n v="160668446"/>
    <n v="1234"/>
    <s v="승인거래"/>
    <s v="소비자소득공제용"/>
    <s v="일반거래"/>
    <n v="2077"/>
    <x v="33"/>
    <s v="hung"/>
    <n v="0"/>
  </r>
  <r>
    <s v="가상계좌"/>
    <s v="2024-04-01 12:56:01"/>
    <n v="12636"/>
    <n v="1264"/>
    <x v="1"/>
    <n v="13900"/>
    <n v="160486373"/>
    <n v="1234"/>
    <s v="승인거래"/>
    <s v="소비자소득공제용"/>
    <s v="일반거래"/>
    <n v="3000000485"/>
    <x v="34"/>
    <s v="hung"/>
    <n v="8132301189"/>
  </r>
  <r>
    <s v="가상계좌"/>
    <s v="2024-04-18 16:41:44"/>
    <n v="3737"/>
    <n v="373"/>
    <x v="35"/>
    <n v="13900"/>
    <n v="160645258"/>
    <n v="1234"/>
    <s v="승인거래"/>
    <s v="소비자소득공제용"/>
    <s v="일반거래"/>
    <n v="2344"/>
    <x v="21"/>
    <s v="fie"/>
    <n v="0"/>
  </r>
  <r>
    <s v="가상계좌"/>
    <s v="2024-04-12 14:22:17"/>
    <n v="0"/>
    <n v="0"/>
    <x v="36"/>
    <n v="14000"/>
    <n v="160510445"/>
    <n v="1234"/>
    <s v="승인거래"/>
    <s v="소비자소득공제용"/>
    <s v="일반거래"/>
    <n v="2058"/>
    <x v="29"/>
    <s v="rung"/>
    <n v="0"/>
  </r>
  <r>
    <s v="가상계좌"/>
    <s v="2024-04-29 14:48:43"/>
    <n v="3919"/>
    <n v="391"/>
    <x v="35"/>
    <n v="14100"/>
    <n v="160562605"/>
    <n v="1234"/>
    <s v="승인거래"/>
    <s v="소비자소득공제용"/>
    <s v="일반거래"/>
    <n v="2864"/>
    <x v="21"/>
    <s v="fie"/>
    <n v="0"/>
  </r>
  <r>
    <s v="가상계좌"/>
    <s v="2024-04-27 22:57:33"/>
    <n v="7364"/>
    <n v="736"/>
    <x v="37"/>
    <n v="14300"/>
    <n v="160982279"/>
    <n v="1234"/>
    <s v="승인거래"/>
    <s v="소비자소득공제용"/>
    <s v="일반거래"/>
    <n v="2807"/>
    <x v="26"/>
    <s v="tip"/>
    <n v="0"/>
  </r>
  <r>
    <s v="가상계좌"/>
    <s v="2024-04-12 15:41:53"/>
    <n v="3646"/>
    <n v="364"/>
    <x v="38"/>
    <n v="14400"/>
    <n v="160570706"/>
    <n v="1234"/>
    <s v="승인거래"/>
    <s v="소비자소득공제용"/>
    <s v="일반거래"/>
    <n v="3000000626"/>
    <x v="34"/>
    <s v="hung"/>
    <n v="8132301189"/>
  </r>
  <r>
    <s v="가상계좌"/>
    <s v="2024-04-19 23:03:38"/>
    <n v="6273"/>
    <n v="627"/>
    <x v="22"/>
    <n v="14400"/>
    <n v="160944075"/>
    <n v="1234"/>
    <s v="승인거래"/>
    <s v="소비자소득공제용"/>
    <s v="일반거래"/>
    <n v="2422"/>
    <x v="8"/>
    <s v="tip"/>
    <n v="0"/>
  </r>
  <r>
    <s v="가상계좌"/>
    <s v="2024-04-26 14:19:23"/>
    <n v="13182"/>
    <n v="1318"/>
    <x v="1"/>
    <n v="14500"/>
    <n v="160526869"/>
    <n v="1234"/>
    <s v="승인거래"/>
    <s v="소비자소득공제용"/>
    <s v="일반거래"/>
    <n v="2779"/>
    <x v="48"/>
    <s v="rung"/>
    <n v="0"/>
  </r>
  <r>
    <s v="가상계좌"/>
    <s v="2024-04-17 13:30:47"/>
    <n v="13182"/>
    <n v="1318"/>
    <x v="1"/>
    <n v="14500"/>
    <n v="160699434"/>
    <n v="1234"/>
    <s v="승인거래"/>
    <s v="소비자소득공제용"/>
    <s v="일반거래"/>
    <n v="2285"/>
    <x v="48"/>
    <s v="rung"/>
    <n v="0"/>
  </r>
  <r>
    <s v="가상계좌"/>
    <s v="2024-04-03 10:10:43"/>
    <n v="13182"/>
    <n v="1318"/>
    <x v="1"/>
    <n v="14500"/>
    <n v="160273303"/>
    <n v="1234"/>
    <s v="승인거래"/>
    <s v="소비자소득공제용"/>
    <s v="일반거래"/>
    <n v="1662"/>
    <x v="49"/>
    <s v="tip"/>
    <n v="0"/>
  </r>
  <r>
    <s v="가상계좌"/>
    <s v="2024-04-01 12:26:09"/>
    <n v="13182"/>
    <n v="1318"/>
    <x v="1"/>
    <n v="14500"/>
    <n v="160463135"/>
    <n v="1234"/>
    <s v="승인거래"/>
    <s v="소비자소득공제용"/>
    <s v="일반거래"/>
    <n v="1568"/>
    <x v="49"/>
    <s v="tip"/>
    <n v="0"/>
  </r>
  <r>
    <s v="가상계좌"/>
    <s v="2024-04-17 13:31:44"/>
    <n v="3646"/>
    <n v="364"/>
    <x v="39"/>
    <n v="14800"/>
    <n v="160702519"/>
    <n v="1234"/>
    <s v="승인거래"/>
    <s v="소비자소득공제용"/>
    <s v="일반거래"/>
    <n v="2284"/>
    <x v="48"/>
    <s v="rung"/>
    <n v="0"/>
  </r>
  <r>
    <s v="가상계좌"/>
    <s v="2024-04-05 16:06:09"/>
    <n v="13455"/>
    <n v="1345"/>
    <x v="1"/>
    <n v="14800"/>
    <n v="160555575"/>
    <n v="1234"/>
    <s v="승인거래"/>
    <s v="소비자소득공제용"/>
    <s v="일반거래"/>
    <n v="1804"/>
    <x v="50"/>
    <s v="fie"/>
    <n v="0"/>
  </r>
  <r>
    <s v="가상계좌"/>
    <s v="2024-04-02 10:06:33"/>
    <n v="13636"/>
    <n v="1364"/>
    <x v="1"/>
    <n v="15000"/>
    <n v="160272695"/>
    <n v="1234"/>
    <s v="승인거래"/>
    <s v="소비자소득공제용"/>
    <s v="일반거래"/>
    <n v="1601"/>
    <x v="48"/>
    <s v="rung"/>
    <n v="0"/>
  </r>
  <r>
    <s v="가상계좌"/>
    <s v="2024-04-18 15:56:58"/>
    <n v="11182"/>
    <n v="1118"/>
    <x v="16"/>
    <n v="15100"/>
    <n v="160607744"/>
    <n v="1234"/>
    <s v="승인거래"/>
    <s v="소비자소득공제용"/>
    <s v="일반거래"/>
    <n v="2348"/>
    <x v="26"/>
    <s v="tip"/>
    <n v="0"/>
  </r>
  <r>
    <s v="가상계좌"/>
    <s v="2024-04-01 07:02:36"/>
    <n v="14182"/>
    <n v="1418"/>
    <x v="1"/>
    <n v="15600"/>
    <n v="160165635"/>
    <n v="1234"/>
    <s v="승인거래"/>
    <s v="소비자소득공제용"/>
    <s v="일반거래"/>
    <n v="1540"/>
    <x v="26"/>
    <s v="tip"/>
    <n v="0"/>
  </r>
  <r>
    <s v="가상계좌"/>
    <s v="2024-04-08 12:47:24"/>
    <n v="14182"/>
    <n v="1418"/>
    <x v="1"/>
    <n v="15600"/>
    <n v="160464206"/>
    <n v="1234"/>
    <s v="승인거래"/>
    <s v="소비자소득공제용"/>
    <s v="일반거래"/>
    <n v="1858"/>
    <x v="8"/>
    <s v="tip"/>
    <n v="0"/>
  </r>
  <r>
    <s v="가상계좌"/>
    <s v="2024-04-08 16:37:01"/>
    <n v="3646"/>
    <n v="364"/>
    <x v="40"/>
    <n v="15600"/>
    <n v="160709694"/>
    <n v="1234"/>
    <s v="승인거래"/>
    <s v="소비자소득공제용"/>
    <s v="일반거래"/>
    <n v="1884"/>
    <x v="43"/>
    <s v="fie"/>
    <n v="0"/>
  </r>
  <r>
    <s v="가상계좌"/>
    <s v="2024-04-30 10:32:16"/>
    <n v="14273"/>
    <n v="1427"/>
    <x v="1"/>
    <n v="15700"/>
    <n v="160318892"/>
    <n v="1234"/>
    <s v="승인거래"/>
    <s v="소비자소득공제용"/>
    <s v="일반거래"/>
    <n v="2891"/>
    <x v="48"/>
    <s v="rung"/>
    <n v="0"/>
  </r>
  <r>
    <s v="가상계좌"/>
    <s v="2024-04-22 23:18:30"/>
    <n v="7555"/>
    <n v="755"/>
    <x v="41"/>
    <n v="15800"/>
    <n v="161030600"/>
    <n v="1234"/>
    <s v="승인거래"/>
    <s v="소비자소득공제용"/>
    <s v="일반거래"/>
    <n v="2538"/>
    <x v="29"/>
    <s v="rung"/>
    <n v="0"/>
  </r>
  <r>
    <s v="가상계좌"/>
    <s v="2024-04-30 09:12:34"/>
    <n v="14545"/>
    <n v="1455"/>
    <x v="1"/>
    <n v="16000"/>
    <n v="160246069"/>
    <n v="1234"/>
    <s v="승인거래"/>
    <s v="소비자소득공제용"/>
    <s v="일반거래"/>
    <n v="2889"/>
    <x v="51"/>
    <s v="rung"/>
    <n v="0"/>
  </r>
  <r>
    <s v="가상계좌"/>
    <s v="2024-04-30 16:30:23"/>
    <n v="14545"/>
    <n v="1455"/>
    <x v="1"/>
    <n v="16000"/>
    <n v="160627744"/>
    <n v="1234"/>
    <s v="승인거래"/>
    <s v="소비자소득공제용"/>
    <s v="일반거래"/>
    <n v="3000000820"/>
    <x v="33"/>
    <s v="hung"/>
    <n v="0"/>
  </r>
  <r>
    <s v="가상계좌"/>
    <s v="2024-04-30 08:43:03"/>
    <n v="15000"/>
    <n v="1500"/>
    <x v="1"/>
    <n v="16500"/>
    <n v="160221598"/>
    <n v="1234"/>
    <s v="승인거래"/>
    <s v="소비자소득공제용"/>
    <s v="일반거래"/>
    <n v="2855"/>
    <x v="29"/>
    <s v="rung"/>
    <n v="0"/>
  </r>
  <r>
    <s v="가상계좌"/>
    <s v="2024-04-19 10:09:54"/>
    <n v="2000"/>
    <n v="200"/>
    <x v="42"/>
    <n v="16500"/>
    <n v="160292790"/>
    <n v="1234"/>
    <s v="승인거래"/>
    <s v="소비자소득공제용"/>
    <s v="일반거래"/>
    <n v="2346"/>
    <x v="29"/>
    <s v="rung"/>
    <n v="0"/>
  </r>
  <r>
    <s v="가상계좌"/>
    <s v="2024-04-05 15:02:31"/>
    <n v="15000"/>
    <n v="1500"/>
    <x v="1"/>
    <n v="16500"/>
    <n v="160504792"/>
    <n v="1234"/>
    <s v="승인거래"/>
    <s v="소비자소득공제용"/>
    <s v="일반거래"/>
    <n v="1792"/>
    <x v="49"/>
    <s v="tip"/>
    <n v="0"/>
  </r>
  <r>
    <s v="가상계좌"/>
    <s v="2024-04-28 22:04:08"/>
    <n v="15182"/>
    <n v="1518"/>
    <x v="1"/>
    <n v="16700"/>
    <n v="160899406"/>
    <n v="1234"/>
    <s v="승인거래"/>
    <s v="소비자소득공제용"/>
    <s v="일반거래"/>
    <n v="2821"/>
    <x v="26"/>
    <s v="tip"/>
    <n v="0"/>
  </r>
  <r>
    <s v="가상계좌"/>
    <s v="2024-04-17 14:20:37"/>
    <n v="0"/>
    <n v="0"/>
    <x v="43"/>
    <n v="16800"/>
    <n v="160736685"/>
    <n v="1234"/>
    <s v="승인거래"/>
    <s v="소비자소득공제용"/>
    <s v="일반거래"/>
    <n v="2281"/>
    <x v="21"/>
    <s v="fie"/>
    <n v="0"/>
  </r>
  <r>
    <s v="가상계좌"/>
    <s v="2024-04-16 13:03:47"/>
    <n v="15273"/>
    <n v="1527"/>
    <x v="1"/>
    <n v="16800"/>
    <n v="160562182"/>
    <n v="1234"/>
    <s v="승인거래"/>
    <s v="소비자소득공제용"/>
    <s v="일반거래"/>
    <n v="2194"/>
    <x v="21"/>
    <s v="fie"/>
    <n v="0"/>
  </r>
  <r>
    <s v="가상계좌"/>
    <s v="2024-04-19 16:40:41"/>
    <n v="15455"/>
    <n v="1545"/>
    <x v="1"/>
    <n v="17000"/>
    <n v="160607805"/>
    <n v="1234"/>
    <s v="승인거래"/>
    <s v="소비자소득공제용"/>
    <s v="일반거래"/>
    <n v="3000000711"/>
    <x v="33"/>
    <s v="hung"/>
    <n v="0"/>
  </r>
  <r>
    <s v="가상계좌"/>
    <s v="2024-04-03 14:01:31"/>
    <n v="13919"/>
    <n v="1391"/>
    <x v="44"/>
    <n v="17200"/>
    <n v="160434566"/>
    <n v="1234"/>
    <s v="승인거래"/>
    <s v="소비자소득공제용"/>
    <s v="일반거래"/>
    <n v="1677"/>
    <x v="26"/>
    <s v="tip"/>
    <n v="0"/>
  </r>
  <r>
    <s v="가상계좌"/>
    <s v="2024-04-08 17:42:26"/>
    <n v="15818"/>
    <n v="1582"/>
    <x v="1"/>
    <n v="17400"/>
    <n v="160769307"/>
    <n v="9110"/>
    <s v="승인거래"/>
    <s v="소비자소득공제용"/>
    <s v="일반거래"/>
    <n v="1421"/>
    <x v="8"/>
    <s v="tip"/>
    <n v="0"/>
  </r>
  <r>
    <s v="가상계좌"/>
    <s v="2024-04-01 12:30:09"/>
    <n v="1828"/>
    <n v="182"/>
    <x v="45"/>
    <n v="17700"/>
    <n v="160458922"/>
    <n v="1234"/>
    <s v="승인거래"/>
    <s v="소비자소득공제용"/>
    <s v="일반거래"/>
    <n v="1563"/>
    <x v="26"/>
    <s v="tip"/>
    <n v="0"/>
  </r>
  <r>
    <s v="가상계좌"/>
    <s v="2024-04-05 13:50:50"/>
    <n v="16091"/>
    <n v="1609"/>
    <x v="1"/>
    <n v="17700"/>
    <n v="160450803"/>
    <n v="1234"/>
    <s v="승인거래"/>
    <s v="소비자소득공제용"/>
    <s v="일반거래"/>
    <n v="1779"/>
    <x v="52"/>
    <s v="fie"/>
    <n v="0"/>
  </r>
  <r>
    <s v="가상계좌"/>
    <s v="2024-04-05 15:25:14"/>
    <n v="16364"/>
    <n v="1636"/>
    <x v="1"/>
    <n v="18000"/>
    <n v="160526383"/>
    <n v="1234"/>
    <s v="승인거래"/>
    <s v="소비자소득공제용"/>
    <s v="일반거래"/>
    <n v="1770"/>
    <x v="48"/>
    <s v="rung"/>
    <n v="0"/>
  </r>
  <r>
    <s v="가상계좌"/>
    <s v="2024-04-17 13:32:45"/>
    <n v="16455"/>
    <n v="1645"/>
    <x v="1"/>
    <n v="18100"/>
    <n v="160699687"/>
    <n v="1234"/>
    <s v="승인거래"/>
    <s v="소비자소득공제용"/>
    <s v="일반거래"/>
    <n v="2283"/>
    <x v="48"/>
    <s v="rung"/>
    <n v="0"/>
  </r>
  <r>
    <s v="가상계좌"/>
    <s v="2024-04-23 17:29:13"/>
    <n v="16455"/>
    <n v="1645"/>
    <x v="1"/>
    <n v="18100"/>
    <n v="160660580"/>
    <n v="1234"/>
    <s v="승인거래"/>
    <s v="소비자소득공제용"/>
    <s v="일반거래"/>
    <n v="2506"/>
    <x v="52"/>
    <s v="fie"/>
    <n v="0"/>
  </r>
  <r>
    <s v="가상계좌"/>
    <s v="2024-04-17 13:09:50"/>
    <n v="16455"/>
    <n v="1645"/>
    <x v="1"/>
    <n v="18100"/>
    <n v="160684298"/>
    <n v="1234"/>
    <s v="승인거래"/>
    <s v="소비자소득공제용"/>
    <s v="일반거래"/>
    <n v="2264"/>
    <x v="52"/>
    <s v="fie"/>
    <n v="0"/>
  </r>
  <r>
    <s v="가상계좌"/>
    <s v="2024-04-16 02:37:42"/>
    <n v="16455"/>
    <n v="1645"/>
    <x v="1"/>
    <n v="18100"/>
    <n v="160064207"/>
    <n v="1234"/>
    <s v="승인거래"/>
    <s v="소비자소득공제용"/>
    <s v="일반거래"/>
    <n v="2116"/>
    <x v="52"/>
    <s v="fie"/>
    <n v="0"/>
  </r>
  <r>
    <s v="가상계좌"/>
    <s v="2024-04-16 02:37:03"/>
    <n v="16455"/>
    <n v="1645"/>
    <x v="1"/>
    <n v="18100"/>
    <n v="160068063"/>
    <n v="1234"/>
    <s v="승인거래"/>
    <s v="소비자소득공제용"/>
    <s v="일반거래"/>
    <n v="2111"/>
    <x v="52"/>
    <s v="fie"/>
    <n v="0"/>
  </r>
  <r>
    <s v="가상계좌"/>
    <s v="2024-04-08 00:46:04"/>
    <n v="16455"/>
    <n v="1645"/>
    <x v="1"/>
    <n v="18100"/>
    <n v="160030460"/>
    <n v="1234"/>
    <s v="승인거래"/>
    <s v="소비자소득공제용"/>
    <s v="일반거래"/>
    <n v="1825"/>
    <x v="52"/>
    <s v="fie"/>
    <n v="0"/>
  </r>
  <r>
    <s v="가상계좌"/>
    <s v="2024-04-04 19:13:03"/>
    <n v="16455"/>
    <n v="1645"/>
    <x v="1"/>
    <n v="18100"/>
    <n v="160714783"/>
    <n v="1234"/>
    <s v="승인거래"/>
    <s v="소비자소득공제용"/>
    <s v="일반거래"/>
    <n v="1752"/>
    <x v="39"/>
    <s v="fie"/>
    <n v="0"/>
  </r>
  <r>
    <s v="가상계좌"/>
    <s v="2024-04-02 14:09:10"/>
    <n v="16455"/>
    <n v="1645"/>
    <x v="1"/>
    <n v="18100"/>
    <n v="160462090"/>
    <n v="1234"/>
    <s v="승인거래"/>
    <s v="소비자소득공제용"/>
    <s v="일반거래"/>
    <n v="1617"/>
    <x v="39"/>
    <s v="fie"/>
    <n v="0"/>
  </r>
  <r>
    <s v="가상계좌"/>
    <s v="2024-04-11 10:41:10"/>
    <n v="3646"/>
    <n v="364"/>
    <x v="46"/>
    <n v="18200"/>
    <n v="160340037"/>
    <n v="1234"/>
    <s v="승인거래"/>
    <s v="소비자소득공제용"/>
    <s v="일반거래"/>
    <n v="1961"/>
    <x v="48"/>
    <s v="rung"/>
    <n v="0"/>
  </r>
  <r>
    <s v="가상계좌"/>
    <s v="2024-04-28 15:36:39"/>
    <n v="16636"/>
    <n v="1664"/>
    <x v="1"/>
    <n v="18300"/>
    <n v="160546148"/>
    <n v="1234"/>
    <s v="승인거래"/>
    <s v="소비자소득공제용"/>
    <s v="일반거래"/>
    <n v="2814"/>
    <x v="8"/>
    <s v="tip"/>
    <n v="0"/>
  </r>
  <r>
    <s v="가상계좌"/>
    <s v="2024-04-26 17:35:48"/>
    <n v="15737"/>
    <n v="1573"/>
    <x v="47"/>
    <n v="18700"/>
    <n v="160706505"/>
    <n v="1234"/>
    <s v="승인거래"/>
    <s v="소비자소득공제용"/>
    <s v="일반거래"/>
    <n v="2773"/>
    <x v="26"/>
    <s v="tip"/>
    <n v="0"/>
  </r>
  <r>
    <s v="가상계좌"/>
    <s v="2024-04-22 14:51:05"/>
    <n v="17091"/>
    <n v="1709"/>
    <x v="1"/>
    <n v="18800"/>
    <n v="160566222"/>
    <n v="1234"/>
    <s v="승인거래"/>
    <s v="소비자소득공제용"/>
    <s v="일반거래"/>
    <n v="2512"/>
    <x v="53"/>
    <s v="rung"/>
    <n v="5500202491"/>
  </r>
  <r>
    <s v="가상계좌"/>
    <s v="2024-04-16 10:05:29"/>
    <n v="17273"/>
    <n v="1727"/>
    <x v="1"/>
    <n v="19000"/>
    <n v="160277232"/>
    <n v="1234"/>
    <s v="승인거래"/>
    <s v="소비자소득공제용"/>
    <s v="일반거래"/>
    <n v="2183"/>
    <x v="26"/>
    <s v="tip"/>
    <n v="0"/>
  </r>
  <r>
    <s v="가상계좌"/>
    <s v="2024-04-25 16:46:36"/>
    <n v="17273"/>
    <n v="1727"/>
    <x v="1"/>
    <n v="19000"/>
    <n v="160680540"/>
    <n v="1234"/>
    <s v="승인거래"/>
    <s v="소비자소득공제용"/>
    <s v="일반거래"/>
    <n v="2727"/>
    <x v="39"/>
    <s v="fie"/>
    <n v="0"/>
  </r>
  <r>
    <s v="가상계좌"/>
    <s v="2024-04-24 14:31:34"/>
    <n v="17273"/>
    <n v="1727"/>
    <x v="1"/>
    <n v="19000"/>
    <n v="160533871"/>
    <n v="1234"/>
    <s v="승인거래"/>
    <s v="소비자소득공제용"/>
    <s v="일반거래"/>
    <n v="2661"/>
    <x v="39"/>
    <s v="fie"/>
    <n v="0"/>
  </r>
  <r>
    <s v="가상계좌"/>
    <s v="2024-04-24 11:58:14"/>
    <n v="17545"/>
    <n v="1755"/>
    <x v="1"/>
    <n v="19300"/>
    <n v="160420239"/>
    <n v="1234"/>
    <s v="승인거래"/>
    <s v="소비자소득공제용"/>
    <s v="일반거래"/>
    <n v="2639"/>
    <x v="54"/>
    <s v="fie"/>
    <n v="0"/>
  </r>
  <r>
    <s v="가상계좌"/>
    <s v="2024-04-22 12:13:58"/>
    <n v="17545"/>
    <n v="1755"/>
    <x v="1"/>
    <n v="19300"/>
    <n v="160437625"/>
    <n v="1234"/>
    <s v="승인거래"/>
    <s v="소비자소득공제용"/>
    <s v="일반거래"/>
    <n v="2508"/>
    <x v="50"/>
    <s v="fie"/>
    <n v="0"/>
  </r>
  <r>
    <s v="가상계좌"/>
    <s v="2024-04-17 12:24:18"/>
    <n v="17636"/>
    <n v="1764"/>
    <x v="1"/>
    <n v="19400"/>
    <n v="160648576"/>
    <n v="1234"/>
    <s v="승인거래"/>
    <s v="소비자소득공제용"/>
    <s v="일반거래"/>
    <n v="2277"/>
    <x v="26"/>
    <s v="tip"/>
    <n v="0"/>
  </r>
  <r>
    <s v="가상계좌"/>
    <s v="2024-04-08 08:55:26"/>
    <n v="0"/>
    <n v="0"/>
    <x v="48"/>
    <n v="19600"/>
    <n v="160245290"/>
    <n v="1234"/>
    <s v="승인거래"/>
    <s v="소비자소득공제용"/>
    <s v="일반거래"/>
    <n v="1668"/>
    <x v="29"/>
    <s v="rung"/>
    <n v="0"/>
  </r>
  <r>
    <s v="가상계좌"/>
    <s v="2024-04-19 14:36:58"/>
    <n v="18000"/>
    <n v="1800"/>
    <x v="1"/>
    <n v="19800"/>
    <n v="160503403"/>
    <n v="1234"/>
    <s v="승인거래"/>
    <s v="소비자소득공제용"/>
    <s v="일반거래"/>
    <n v="2398"/>
    <x v="50"/>
    <s v="fie"/>
    <n v="0"/>
  </r>
  <r>
    <s v="가상계좌"/>
    <s v="2024-04-15 16:56:08"/>
    <n v="18000"/>
    <n v="1800"/>
    <x v="1"/>
    <n v="19800"/>
    <n v="160648552"/>
    <n v="1234"/>
    <s v="승인거래"/>
    <s v="소비자소득공제용"/>
    <s v="일반거래"/>
    <n v="2163"/>
    <x v="50"/>
    <s v="fie"/>
    <n v="0"/>
  </r>
  <r>
    <s v="가상계좌"/>
    <s v="2024-04-15 13:42:19"/>
    <n v="18000"/>
    <n v="1800"/>
    <x v="1"/>
    <n v="19800"/>
    <n v="160491298"/>
    <n v="1234"/>
    <s v="승인거래"/>
    <s v="소비자소득공제용"/>
    <s v="일반거래"/>
    <n v="2113"/>
    <x v="50"/>
    <s v="fie"/>
    <n v="0"/>
  </r>
  <r>
    <s v="가상계좌"/>
    <s v="2024-04-08 02:13:52"/>
    <n v="18000"/>
    <n v="1800"/>
    <x v="1"/>
    <n v="19800"/>
    <n v="160070506"/>
    <n v="1234"/>
    <s v="승인거래"/>
    <s v="소비자소득공제용"/>
    <s v="일반거래"/>
    <n v="1823"/>
    <x v="50"/>
    <s v="fie"/>
    <n v="0"/>
  </r>
  <r>
    <s v="가상계좌"/>
    <s v="2024-04-08 02:11:57"/>
    <n v="18000"/>
    <n v="1800"/>
    <x v="1"/>
    <n v="19800"/>
    <n v="160071359"/>
    <n v="1234"/>
    <s v="승인거래"/>
    <s v="소비자소득공제용"/>
    <s v="일반거래"/>
    <n v="1821"/>
    <x v="50"/>
    <s v="fie"/>
    <n v="0"/>
  </r>
  <r>
    <s v="가상계좌"/>
    <s v="2024-04-08 02:10:57"/>
    <n v="18000"/>
    <n v="1800"/>
    <x v="1"/>
    <n v="19800"/>
    <n v="160065636"/>
    <n v="1234"/>
    <s v="승인거래"/>
    <s v="소비자소득공제용"/>
    <s v="일반거래"/>
    <n v="1822"/>
    <x v="50"/>
    <s v="fie"/>
    <n v="0"/>
  </r>
  <r>
    <s v="가상계좌"/>
    <s v="2024-04-05 10:19:52"/>
    <n v="18000"/>
    <n v="1800"/>
    <x v="1"/>
    <n v="19800"/>
    <n v="160301191"/>
    <n v="1234"/>
    <s v="승인거래"/>
    <s v="소비자소득공제용"/>
    <s v="일반거래"/>
    <n v="1763"/>
    <x v="50"/>
    <s v="fie"/>
    <n v="0"/>
  </r>
  <r>
    <s v="가상계좌"/>
    <s v="2024-04-04 14:20:59"/>
    <n v="18000"/>
    <n v="1800"/>
    <x v="1"/>
    <n v="19800"/>
    <n v="160480657"/>
    <n v="1234"/>
    <s v="승인거래"/>
    <s v="소비자소득공제용"/>
    <s v="일반거래"/>
    <n v="1742"/>
    <x v="50"/>
    <s v="fie"/>
    <n v="0"/>
  </r>
  <r>
    <s v="가상계좌"/>
    <s v="2024-04-04 14:20:07"/>
    <n v="18000"/>
    <n v="1800"/>
    <x v="1"/>
    <n v="19800"/>
    <n v="160480588"/>
    <n v="1234"/>
    <s v="승인거래"/>
    <s v="소비자소득공제용"/>
    <s v="일반거래"/>
    <n v="1740"/>
    <x v="50"/>
    <s v="fie"/>
    <n v="0"/>
  </r>
  <r>
    <s v="가상계좌"/>
    <s v="2024-04-04 14:19:23"/>
    <n v="18000"/>
    <n v="1800"/>
    <x v="1"/>
    <n v="19800"/>
    <n v="160481712"/>
    <n v="1234"/>
    <s v="승인거래"/>
    <s v="소비자소득공제용"/>
    <s v="일반거래"/>
    <n v="1738"/>
    <x v="50"/>
    <s v="fie"/>
    <n v="0"/>
  </r>
  <r>
    <s v="가상계좌"/>
    <s v="2024-04-01 10:21:48"/>
    <n v="18000"/>
    <n v="1800"/>
    <x v="1"/>
    <n v="19800"/>
    <n v="160348527"/>
    <n v="1234"/>
    <s v="승인거래"/>
    <s v="소비자소득공제용"/>
    <s v="일반거래"/>
    <n v="1551"/>
    <x v="50"/>
    <s v="fie"/>
    <n v="0"/>
  </r>
  <r>
    <s v="가상계좌"/>
    <s v="2024-04-08 11:12:18"/>
    <n v="18364"/>
    <n v="1836"/>
    <x v="1"/>
    <n v="20200"/>
    <n v="160371241"/>
    <n v="1234"/>
    <s v="승인거래"/>
    <s v="소비자소득공제용"/>
    <s v="일반거래"/>
    <n v="1848"/>
    <x v="50"/>
    <s v="fie"/>
    <n v="0"/>
  </r>
  <r>
    <s v="가상계좌"/>
    <s v="2024-04-02 16:05:55"/>
    <n v="12555"/>
    <n v="1255"/>
    <x v="49"/>
    <n v="20200"/>
    <n v="160540891"/>
    <n v="1234"/>
    <s v="승인거래"/>
    <s v="소비자소득공제용"/>
    <s v="일반거래"/>
    <n v="1634"/>
    <x v="50"/>
    <s v="fie"/>
    <n v="0"/>
  </r>
  <r>
    <s v="가상계좌"/>
    <s v="2024-04-15 14:33:15"/>
    <n v="18682"/>
    <n v="1868"/>
    <x v="1"/>
    <n v="20550"/>
    <n v="160532027"/>
    <n v="1234"/>
    <s v="승인거래"/>
    <s v="소비자소득공제용"/>
    <s v="일반거래"/>
    <n v="2144"/>
    <x v="26"/>
    <s v="tip"/>
    <n v="0"/>
  </r>
  <r>
    <s v="가상계좌"/>
    <s v="2024-04-03 11:20:49"/>
    <n v="18818"/>
    <n v="1882"/>
    <x v="1"/>
    <n v="20700"/>
    <n v="160333352"/>
    <n v="1234"/>
    <s v="승인거래"/>
    <s v="소비자소득공제용"/>
    <s v="일반거래"/>
    <n v="1669"/>
    <x v="48"/>
    <s v="rung"/>
    <n v="0"/>
  </r>
  <r>
    <s v="가상계좌"/>
    <s v="2024-04-03 15:24:47"/>
    <n v="10273"/>
    <n v="1027"/>
    <x v="50"/>
    <n v="20700"/>
    <n v="160490519"/>
    <n v="1234"/>
    <s v="승인거래"/>
    <s v="소비자소득공제용"/>
    <s v="일반거래"/>
    <n v="2135"/>
    <x v="21"/>
    <s v="fie"/>
    <n v="0"/>
  </r>
  <r>
    <s v="가상계좌"/>
    <s v="2024-04-04 08:50:13"/>
    <n v="11555"/>
    <n v="1155"/>
    <x v="51"/>
    <n v="20900"/>
    <n v="160235175"/>
    <n v="1234"/>
    <s v="승인거래"/>
    <s v="소비자소득공제용"/>
    <s v="일반거래"/>
    <n v="1711"/>
    <x v="21"/>
    <s v="fie"/>
    <n v="0"/>
  </r>
  <r>
    <s v="가상계좌"/>
    <s v="2024-04-01 08:38:38"/>
    <n v="5455"/>
    <n v="545"/>
    <x v="52"/>
    <n v="20900"/>
    <n v="160251424"/>
    <n v="1234"/>
    <s v="승인거래"/>
    <s v="소비자소득공제용"/>
    <s v="일반거래"/>
    <n v="3000000408"/>
    <x v="33"/>
    <s v="hung"/>
    <n v="0"/>
  </r>
  <r>
    <s v="가상계좌"/>
    <s v="2024-04-16 09:51:51"/>
    <n v="19091"/>
    <n v="1909"/>
    <x v="1"/>
    <n v="21000"/>
    <n v="160263669"/>
    <n v="1234"/>
    <s v="승인거래"/>
    <s v="소비자소득공제용"/>
    <s v="일반거래"/>
    <n v="2181"/>
    <x v="48"/>
    <s v="rung"/>
    <n v="0"/>
  </r>
  <r>
    <s v="가상계좌"/>
    <s v="2024-04-29 21:05:55"/>
    <n v="7773"/>
    <n v="777"/>
    <x v="53"/>
    <n v="21150"/>
    <n v="160927680"/>
    <n v="1234"/>
    <s v="승인거래"/>
    <s v="소비자소득공제용"/>
    <s v="일반거래"/>
    <n v="2862"/>
    <x v="26"/>
    <s v="tip"/>
    <n v="0"/>
  </r>
  <r>
    <s v="가상계좌"/>
    <s v="2024-04-03 00:58:54"/>
    <n v="7828"/>
    <n v="782"/>
    <x v="54"/>
    <n v="21200"/>
    <n v="160034651"/>
    <n v="1234"/>
    <s v="승인거래"/>
    <s v="소비자소득공제용"/>
    <s v="일반거래"/>
    <n v="1620"/>
    <x v="29"/>
    <s v="rung"/>
    <n v="0"/>
  </r>
  <r>
    <s v="가상계좌"/>
    <s v="2024-04-12 10:54:04"/>
    <n v="19455"/>
    <n v="1945"/>
    <x v="1"/>
    <n v="21400"/>
    <n v="160355144"/>
    <n v="1234"/>
    <s v="승인거래"/>
    <s v="소비자소득공제용"/>
    <s v="일반거래"/>
    <n v="2041"/>
    <x v="29"/>
    <s v="rung"/>
    <n v="0"/>
  </r>
  <r>
    <s v="가상계좌"/>
    <s v="2024-04-08 16:01:27"/>
    <n v="13091"/>
    <n v="1309"/>
    <x v="55"/>
    <n v="21400"/>
    <n v="160685106"/>
    <n v="1234"/>
    <s v="승인거래"/>
    <s v="소비자소득공제용"/>
    <s v="일반거래"/>
    <n v="1872"/>
    <x v="26"/>
    <s v="tip"/>
    <n v="0"/>
  </r>
  <r>
    <s v="가상계좌"/>
    <s v="2024-04-28 15:19:50"/>
    <n v="19727"/>
    <n v="1973"/>
    <x v="1"/>
    <n v="21700"/>
    <n v="160529784"/>
    <n v="1234"/>
    <s v="승인거래"/>
    <s v="소비자소득공제용"/>
    <s v="일반거래"/>
    <n v="2813"/>
    <x v="8"/>
    <s v="tip"/>
    <n v="0"/>
  </r>
  <r>
    <s v="가상계좌"/>
    <s v="2024-04-25 06:44:05"/>
    <n v="20000"/>
    <n v="2000"/>
    <x v="1"/>
    <n v="22000"/>
    <n v="160137286"/>
    <n v="1234"/>
    <s v="승인거래"/>
    <s v="소비자소득공제용"/>
    <s v="일반거래"/>
    <n v="2572"/>
    <x v="55"/>
    <s v="fie"/>
    <n v="1168177711"/>
  </r>
  <r>
    <s v="신용카드"/>
    <s v="2024-04-01 09:29:46"/>
    <n v="20455"/>
    <n v="2045"/>
    <x v="1"/>
    <n v="22500"/>
    <n v="16703300"/>
    <m/>
    <s v="일반"/>
    <m/>
    <m/>
    <n v="1546"/>
    <x v="56"/>
    <s v="fie"/>
    <n v="8340702754"/>
  </r>
  <r>
    <s v="가상계좌"/>
    <s v="2024-04-21 10:03:27"/>
    <n v="20545"/>
    <n v="2055"/>
    <x v="1"/>
    <n v="22600"/>
    <n v="160248821"/>
    <n v="1234"/>
    <s v="승인거래"/>
    <s v="소비자소득공제용"/>
    <s v="일반거래"/>
    <n v="2442"/>
    <x v="39"/>
    <s v="fie"/>
    <n v="0"/>
  </r>
  <r>
    <s v="가상계좌"/>
    <s v="2024-04-21 22:05:13"/>
    <n v="14919"/>
    <n v="1491"/>
    <x v="32"/>
    <n v="22900"/>
    <n v="160859163"/>
    <n v="1234"/>
    <s v="승인거래"/>
    <s v="소비자소득공제용"/>
    <s v="일반거래"/>
    <n v="2436"/>
    <x v="29"/>
    <s v="rung"/>
    <n v="0"/>
  </r>
  <r>
    <s v="가상계좌"/>
    <s v="2024-04-15 21:48:28"/>
    <n v="20909"/>
    <n v="2091"/>
    <x v="1"/>
    <n v="23000"/>
    <n v="160947795"/>
    <n v="1234"/>
    <s v="승인거래"/>
    <s v="소비자소득공제용"/>
    <s v="일반거래"/>
    <n v="2167"/>
    <x v="8"/>
    <s v="tip"/>
    <n v="0"/>
  </r>
  <r>
    <s v="가상계좌"/>
    <s v="2024-04-03 10:14:13"/>
    <n v="20909"/>
    <n v="2091"/>
    <x v="1"/>
    <n v="23000"/>
    <n v="160274801"/>
    <n v="1234"/>
    <s v="승인거래"/>
    <s v="소비자소득공제용"/>
    <s v="일반거래"/>
    <n v="1654"/>
    <x v="57"/>
    <s v="fie"/>
    <n v="0"/>
  </r>
  <r>
    <s v="가상계좌"/>
    <s v="2024-04-05 12:10:03"/>
    <n v="21000"/>
    <n v="2100"/>
    <x v="1"/>
    <n v="23100"/>
    <n v="160383581"/>
    <n v="1234"/>
    <s v="승인거래"/>
    <s v="소비자소득공제용"/>
    <s v="일반거래"/>
    <n v="1761"/>
    <x v="52"/>
    <s v="fie"/>
    <n v="0"/>
  </r>
  <r>
    <s v="가상계좌"/>
    <s v="2024-04-22 11:24:03"/>
    <n v="0"/>
    <n v="0"/>
    <x v="56"/>
    <n v="23200"/>
    <n v="160397466"/>
    <n v="1234"/>
    <s v="승인거래"/>
    <s v="소비자소득공제용"/>
    <s v="일반거래"/>
    <n v="2502"/>
    <x v="58"/>
    <s v="rung"/>
    <n v="1136000727"/>
  </r>
  <r>
    <s v="가상계좌"/>
    <s v="2024-04-25 11:23:26"/>
    <n v="21091"/>
    <n v="2109"/>
    <x v="1"/>
    <n v="23200"/>
    <n v="160402012"/>
    <n v="1234"/>
    <s v="승인거래"/>
    <s v="소비자소득공제용"/>
    <s v="일반거래"/>
    <n v="2697"/>
    <x v="48"/>
    <s v="rung"/>
    <n v="0"/>
  </r>
  <r>
    <s v="가상계좌"/>
    <s v="2024-04-04 13:11:57"/>
    <n v="21091"/>
    <n v="2109"/>
    <x v="1"/>
    <n v="23200"/>
    <n v="160434627"/>
    <n v="1234"/>
    <s v="승인거래"/>
    <s v="소비자소득공제용"/>
    <s v="일반거래"/>
    <n v="1732"/>
    <x v="48"/>
    <s v="rung"/>
    <n v="0"/>
  </r>
  <r>
    <s v="가상계좌"/>
    <s v="2024-04-22 10:36:02"/>
    <n v="21091"/>
    <n v="2109"/>
    <x v="1"/>
    <n v="23200"/>
    <n v="160356102"/>
    <n v="1234"/>
    <s v="승인거래"/>
    <s v="소비자소득공제용"/>
    <s v="일반거래"/>
    <n v="2475"/>
    <x v="21"/>
    <s v="fie"/>
    <n v="0"/>
  </r>
  <r>
    <s v="가상계좌"/>
    <s v="2024-04-03 17:28:51"/>
    <n v="12000"/>
    <n v="1200"/>
    <x v="57"/>
    <n v="23700"/>
    <n v="160587870"/>
    <n v="1234"/>
    <s v="승인거래"/>
    <s v="소비자소득공제용"/>
    <s v="일반거래"/>
    <n v="1704"/>
    <x v="33"/>
    <s v="hung"/>
    <n v="0"/>
  </r>
  <r>
    <s v="가상계좌"/>
    <s v="2024-04-08 14:16:35"/>
    <n v="21636"/>
    <n v="2164"/>
    <x v="1"/>
    <n v="23800"/>
    <n v="160584151"/>
    <n v="1234"/>
    <s v="승인거래"/>
    <s v="소비자소득공제용"/>
    <s v="일반거래"/>
    <n v="1866"/>
    <x v="59"/>
    <s v="tip"/>
    <n v="0"/>
  </r>
  <r>
    <s v="가상계좌"/>
    <s v="2024-04-11 16:35:05"/>
    <n v="18273"/>
    <n v="1827"/>
    <x v="58"/>
    <n v="23800"/>
    <n v="160617634"/>
    <n v="1234"/>
    <s v="승인거래"/>
    <s v="소비자소득공제용"/>
    <s v="일반거래"/>
    <n v="2010"/>
    <x v="45"/>
    <s v="fie"/>
    <n v="0"/>
  </r>
  <r>
    <s v="가상계좌"/>
    <s v="2024-04-25 15:26:20"/>
    <n v="22273"/>
    <n v="2227"/>
    <x v="1"/>
    <n v="24500"/>
    <n v="160608603"/>
    <n v="1234"/>
    <s v="승인거래"/>
    <s v="소비자소득공제용"/>
    <s v="일반거래"/>
    <n v="2715"/>
    <x v="52"/>
    <s v="fie"/>
    <n v="0"/>
  </r>
  <r>
    <s v="가상계좌"/>
    <s v="2024-04-14 08:43:32"/>
    <n v="22364"/>
    <n v="2236"/>
    <x v="1"/>
    <n v="24600"/>
    <n v="160214150"/>
    <n v="1234"/>
    <s v="승인거래"/>
    <s v="소비자소득공제용"/>
    <s v="일반거래"/>
    <n v="2091"/>
    <x v="8"/>
    <s v="tip"/>
    <n v="0"/>
  </r>
  <r>
    <s v="가상계좌"/>
    <s v="2024-04-02 06:14:52"/>
    <n v="22636"/>
    <n v="2264"/>
    <x v="1"/>
    <n v="24900"/>
    <n v="160133986"/>
    <n v="1234"/>
    <s v="승인거래"/>
    <s v="소비자소득공제용"/>
    <s v="일반거래"/>
    <n v="1569"/>
    <x v="29"/>
    <s v="rung"/>
    <n v="0"/>
  </r>
  <r>
    <s v="가상계좌"/>
    <s v="2024-04-21 09:35:43"/>
    <n v="22727"/>
    <n v="2273"/>
    <x v="1"/>
    <n v="25000"/>
    <n v="160232578"/>
    <n v="1234"/>
    <s v="승인거래"/>
    <s v="소비자소득공제용"/>
    <s v="일반거래"/>
    <n v="2441"/>
    <x v="26"/>
    <s v="tip"/>
    <n v="0"/>
  </r>
  <r>
    <s v="가상계좌"/>
    <s v="2024-04-19 17:13:10"/>
    <n v="0"/>
    <n v="0"/>
    <x v="59"/>
    <n v="25300"/>
    <n v="160641194"/>
    <n v="1234"/>
    <s v="승인거래"/>
    <s v="소비자소득공제용"/>
    <s v="일반거래"/>
    <n v="2410"/>
    <x v="33"/>
    <s v="hung"/>
    <n v="0"/>
  </r>
  <r>
    <s v="가상계좌"/>
    <s v="2024-04-22 12:13:16"/>
    <n v="23182"/>
    <n v="2318"/>
    <x v="1"/>
    <n v="25500"/>
    <n v="160438917"/>
    <n v="1234"/>
    <s v="승인거래"/>
    <s v="소비자소득공제용"/>
    <s v="일반거래"/>
    <n v="2507"/>
    <x v="50"/>
    <s v="fie"/>
    <n v="0"/>
  </r>
  <r>
    <s v="가상계좌"/>
    <s v="2024-04-19 09:17:52"/>
    <n v="23273"/>
    <n v="2327"/>
    <x v="1"/>
    <n v="25600"/>
    <n v="160245817"/>
    <n v="1234"/>
    <s v="승인거래"/>
    <s v="소비자소득공제용"/>
    <s v="일반거래"/>
    <n v="2365"/>
    <x v="48"/>
    <s v="rung"/>
    <n v="0"/>
  </r>
  <r>
    <s v="가상계좌"/>
    <s v="2024-04-19 09:16:00"/>
    <n v="23273"/>
    <n v="2327"/>
    <x v="1"/>
    <n v="25600"/>
    <n v="160245628"/>
    <n v="1234"/>
    <s v="승인거래"/>
    <s v="소비자소득공제용"/>
    <s v="일반거래"/>
    <n v="2367"/>
    <x v="48"/>
    <s v="rung"/>
    <n v="0"/>
  </r>
  <r>
    <s v="가상계좌"/>
    <s v="2024-04-18 12:37:13"/>
    <n v="23273"/>
    <n v="2327"/>
    <x v="1"/>
    <n v="25600"/>
    <n v="160452426"/>
    <n v="1234"/>
    <s v="승인거래"/>
    <s v="소비자소득공제용"/>
    <s v="일반거래"/>
    <n v="2328"/>
    <x v="50"/>
    <s v="fie"/>
    <n v="0"/>
  </r>
  <r>
    <s v="신용카드"/>
    <s v="2024-04-17 18:31:26"/>
    <n v="23273"/>
    <n v="2327"/>
    <x v="1"/>
    <n v="25600"/>
    <n v="24705900"/>
    <m/>
    <s v="일반"/>
    <m/>
    <m/>
    <n v="3000000679"/>
    <x v="56"/>
    <s v="fie"/>
    <n v="8340702754"/>
  </r>
  <r>
    <s v="신용카드"/>
    <s v="2024-04-09 19:01:26"/>
    <n v="23273"/>
    <n v="2327"/>
    <x v="1"/>
    <n v="25600"/>
    <n v="75068369"/>
    <m/>
    <s v="일반"/>
    <m/>
    <m/>
    <n v="3000000570"/>
    <x v="60"/>
    <s v="hung"/>
    <n v="6181179089"/>
  </r>
  <r>
    <s v="가상계좌"/>
    <s v="2024-04-03 15:27:49"/>
    <n v="23364"/>
    <n v="2336"/>
    <x v="1"/>
    <n v="25700"/>
    <n v="160496065"/>
    <n v="1234"/>
    <s v="승인거래"/>
    <s v="소비자소득공제용"/>
    <s v="일반거래"/>
    <n v="1686"/>
    <x v="52"/>
    <s v="fie"/>
    <n v="0"/>
  </r>
  <r>
    <s v="가상계좌"/>
    <s v="2024-04-11 11:59:12"/>
    <n v="23455"/>
    <n v="2345"/>
    <x v="1"/>
    <n v="25800"/>
    <n v="160405836"/>
    <n v="1234"/>
    <s v="승인거래"/>
    <s v="소비자소득공제용"/>
    <s v="일반거래"/>
    <n v="1979"/>
    <x v="53"/>
    <s v="rung"/>
    <n v="5500202491"/>
  </r>
  <r>
    <s v="가상계좌"/>
    <s v="2024-04-22 13:55:06"/>
    <n v="23455"/>
    <n v="2345"/>
    <x v="1"/>
    <n v="25800"/>
    <n v="160517733"/>
    <n v="1234"/>
    <s v="승인거래"/>
    <s v="소비자소득공제용"/>
    <s v="일반거래"/>
    <n v="2514"/>
    <x v="51"/>
    <s v="rung"/>
    <n v="0"/>
  </r>
  <r>
    <s v="가상계좌"/>
    <s v="2024-04-04 12:16:27"/>
    <n v="18955"/>
    <n v="1895"/>
    <x v="60"/>
    <n v="25850"/>
    <n v="160400410"/>
    <n v="1234"/>
    <s v="승인거래"/>
    <s v="소비자소득공제용"/>
    <s v="일반거래"/>
    <n v="1727"/>
    <x v="61"/>
    <s v="tip"/>
    <n v="0"/>
  </r>
  <r>
    <s v="가상계좌"/>
    <s v="2024-04-22 10:35:59"/>
    <n v="23636"/>
    <n v="2364"/>
    <x v="1"/>
    <n v="26000"/>
    <n v="160353282"/>
    <n v="1234"/>
    <s v="승인거래"/>
    <s v="소비자소득공제용"/>
    <s v="일반거래"/>
    <n v="2489"/>
    <x v="21"/>
    <s v="fie"/>
    <n v="0"/>
  </r>
  <r>
    <s v="가상계좌"/>
    <s v="2024-04-18 06:11:57"/>
    <n v="10737"/>
    <n v="1073"/>
    <x v="61"/>
    <n v="26400"/>
    <n v="160137381"/>
    <n v="1234"/>
    <s v="승인거래"/>
    <s v="소비자소득공제용"/>
    <s v="일반거래"/>
    <n v="2323"/>
    <x v="8"/>
    <s v="tip"/>
    <n v="0"/>
  </r>
  <r>
    <s v="가상계좌"/>
    <s v="2024-04-16 13:03:49"/>
    <n v="3646"/>
    <n v="364"/>
    <x v="62"/>
    <n v="26400"/>
    <n v="160558766"/>
    <n v="1234"/>
    <s v="승인거래"/>
    <s v="소비자소득공제용"/>
    <s v="일반거래"/>
    <n v="2203"/>
    <x v="21"/>
    <s v="fie"/>
    <n v="0"/>
  </r>
  <r>
    <s v="가상계좌"/>
    <s v="2024-04-08 19:20:15"/>
    <n v="24364"/>
    <n v="2436"/>
    <x v="1"/>
    <n v="26800"/>
    <n v="160859229"/>
    <n v="1234"/>
    <s v="승인거래"/>
    <s v="소비자소득공제용"/>
    <s v="일반거래"/>
    <n v="3000000542"/>
    <x v="62"/>
    <s v="hung"/>
    <n v="3768800472"/>
  </r>
  <r>
    <s v="가상계좌"/>
    <s v="2024-04-08 10:36:34"/>
    <n v="24364"/>
    <n v="2436"/>
    <x v="1"/>
    <n v="26800"/>
    <n v="160338051"/>
    <n v="1234"/>
    <s v="승인거래"/>
    <s v="소비자소득공제용"/>
    <s v="일반거래"/>
    <n v="3000000551"/>
    <x v="63"/>
    <s v="hung"/>
    <n v="6613000888"/>
  </r>
  <r>
    <s v="가상계좌"/>
    <s v="2024-04-30 10:31:13"/>
    <n v="24364"/>
    <n v="2436"/>
    <x v="1"/>
    <n v="26800"/>
    <n v="160314679"/>
    <n v="1234"/>
    <s v="승인거래"/>
    <s v="소비자소득공제용"/>
    <s v="일반거래"/>
    <n v="2892"/>
    <x v="48"/>
    <s v="rung"/>
    <n v="0"/>
  </r>
  <r>
    <s v="가상계좌"/>
    <s v="2024-04-19 11:40:18"/>
    <n v="4000"/>
    <n v="400"/>
    <x v="63"/>
    <n v="26900"/>
    <n v="160372622"/>
    <n v="1234"/>
    <s v="승인거래"/>
    <s v="소비자소득공제용"/>
    <s v="일반거래"/>
    <n v="2357"/>
    <x v="33"/>
    <s v="hung"/>
    <n v="0"/>
  </r>
  <r>
    <s v="가상계좌"/>
    <s v="2024-04-08 14:47:11"/>
    <n v="0"/>
    <n v="0"/>
    <x v="64"/>
    <n v="27000"/>
    <n v="160626305"/>
    <n v="1234"/>
    <s v="승인거래"/>
    <s v="소비자소득공제용"/>
    <s v="일반거래"/>
    <n v="1871"/>
    <x v="29"/>
    <s v="rung"/>
    <n v="0"/>
  </r>
  <r>
    <s v="가상계좌"/>
    <s v="2024-04-16 15:42:10"/>
    <n v="15091"/>
    <n v="1509"/>
    <x v="65"/>
    <n v="27000"/>
    <n v="160775428"/>
    <n v="1234"/>
    <s v="승인거래"/>
    <s v="소비자소득공제용"/>
    <s v="일반거래"/>
    <n v="2225"/>
    <x v="52"/>
    <s v="fie"/>
    <n v="0"/>
  </r>
  <r>
    <s v="가상계좌"/>
    <s v="2024-04-02 11:15:18"/>
    <n v="16182"/>
    <n v="1618"/>
    <x v="50"/>
    <n v="27200"/>
    <n v="160338666"/>
    <n v="1234"/>
    <s v="승인거래"/>
    <s v="소비자소득공제용"/>
    <s v="일반거래"/>
    <n v="1606"/>
    <x v="48"/>
    <s v="rung"/>
    <n v="0"/>
  </r>
  <r>
    <s v="가상계좌"/>
    <s v="2024-04-19 15:27:14"/>
    <n v="25000"/>
    <n v="2500"/>
    <x v="1"/>
    <n v="27500"/>
    <n v="160538991"/>
    <n v="1234"/>
    <s v="승인거래"/>
    <s v="소비자소득공제용"/>
    <s v="일반거래"/>
    <n v="3000000706"/>
    <x v="34"/>
    <s v="hung"/>
    <n v="8132301189"/>
  </r>
  <r>
    <s v="가상계좌"/>
    <s v="2024-04-03 13:26:14"/>
    <n v="25000"/>
    <n v="2500"/>
    <x v="1"/>
    <n v="27500"/>
    <n v="160416020"/>
    <n v="1234"/>
    <s v="승인거래"/>
    <s v="소비자소득공제용"/>
    <s v="일반거래"/>
    <n v="3000000512"/>
    <x v="34"/>
    <s v="hung"/>
    <n v="8132301189"/>
  </r>
  <r>
    <s v="가상계좌"/>
    <s v="2024-04-12 11:12:22"/>
    <n v="25000"/>
    <n v="2500"/>
    <x v="1"/>
    <n v="27500"/>
    <n v="160365893"/>
    <n v="1234"/>
    <s v="승인거래"/>
    <s v="소비자소득공제용"/>
    <s v="일반거래"/>
    <n v="2044"/>
    <x v="48"/>
    <s v="rung"/>
    <n v="0"/>
  </r>
  <r>
    <s v="가상계좌"/>
    <s v="2024-04-16 12:33:02"/>
    <n v="25455"/>
    <n v="2545"/>
    <x v="1"/>
    <n v="28000"/>
    <n v="160518894"/>
    <n v="1234"/>
    <s v="승인거래"/>
    <s v="소비자소득공제용"/>
    <s v="일반거래"/>
    <n v="3000000652"/>
    <x v="64"/>
    <s v="hung"/>
    <n v="7576400506"/>
  </r>
  <r>
    <s v="가상계좌"/>
    <s v="2024-04-12 13:18:06"/>
    <n v="25455"/>
    <n v="2545"/>
    <x v="1"/>
    <n v="28000"/>
    <n v="160465299"/>
    <n v="1234"/>
    <s v="승인거래"/>
    <s v="소비자소득공제용"/>
    <s v="일반거래"/>
    <n v="2057"/>
    <x v="65"/>
    <s v="rung"/>
    <n v="0"/>
  </r>
  <r>
    <s v="가상계좌"/>
    <s v="2024-04-06 08:35:37"/>
    <n v="0"/>
    <n v="0"/>
    <x v="66"/>
    <n v="28000"/>
    <n v="160204602"/>
    <n v="1234"/>
    <s v="승인거래"/>
    <s v="소비자소득공제용"/>
    <s v="일반거래"/>
    <n v="1790"/>
    <x v="45"/>
    <s v="fie"/>
    <n v="0"/>
  </r>
  <r>
    <s v="가상계좌"/>
    <s v="2024-04-15 12:52:44"/>
    <n v="25545"/>
    <n v="2555"/>
    <x v="1"/>
    <n v="28100"/>
    <n v="160449331"/>
    <n v="1234"/>
    <s v="승인거래"/>
    <s v="소비자소득공제용"/>
    <s v="일반거래"/>
    <n v="2127"/>
    <x v="8"/>
    <s v="tip"/>
    <n v="0"/>
  </r>
  <r>
    <s v="가상계좌"/>
    <s v="2024-04-12 06:48:06"/>
    <n v="23237"/>
    <n v="2323"/>
    <x v="67"/>
    <n v="28550"/>
    <n v="160141683"/>
    <n v="1234"/>
    <s v="승인거래"/>
    <s v="소비자소득공제용"/>
    <s v="일반거래"/>
    <n v="2033"/>
    <x v="8"/>
    <s v="tip"/>
    <n v="0"/>
  </r>
  <r>
    <s v="가상계좌"/>
    <s v="2024-04-23 15:18:50"/>
    <n v="26000"/>
    <n v="2600"/>
    <x v="1"/>
    <n v="28600"/>
    <n v="160556556"/>
    <n v="1234"/>
    <s v="승인거래"/>
    <s v="소비자소득공제용"/>
    <s v="일반거래"/>
    <n v="3000000735"/>
    <x v="34"/>
    <s v="hung"/>
    <n v="8132301189"/>
  </r>
  <r>
    <s v="가상계좌"/>
    <s v="2024-04-16 15:47:47"/>
    <n v="26000"/>
    <n v="2600"/>
    <x v="1"/>
    <n v="28600"/>
    <n v="160778317"/>
    <n v="1234"/>
    <s v="승인거래"/>
    <s v="소비자소득공제용"/>
    <s v="일반거래"/>
    <n v="3000000655"/>
    <x v="34"/>
    <s v="hung"/>
    <n v="8132301189"/>
  </r>
  <r>
    <s v="가상계좌"/>
    <s v="2024-04-02 14:06:06"/>
    <n v="26000"/>
    <n v="2600"/>
    <x v="1"/>
    <n v="28600"/>
    <n v="160461003"/>
    <n v="1234"/>
    <s v="승인거래"/>
    <s v="소비자소득공제용"/>
    <s v="일반거래"/>
    <n v="3000000503"/>
    <x v="34"/>
    <s v="hung"/>
    <n v="8132301189"/>
  </r>
  <r>
    <s v="가상계좌"/>
    <s v="2024-04-01 12:58:39"/>
    <n v="26000"/>
    <n v="2600"/>
    <x v="1"/>
    <n v="28600"/>
    <n v="160487798"/>
    <n v="1234"/>
    <s v="승인거래"/>
    <s v="소비자소득공제용"/>
    <s v="일반거래"/>
    <n v="3000000488"/>
    <x v="34"/>
    <s v="hung"/>
    <n v="8132301189"/>
  </r>
  <r>
    <s v="가상계좌"/>
    <s v="2024-04-12 11:48:34"/>
    <n v="26000"/>
    <n v="2600"/>
    <x v="1"/>
    <n v="28600"/>
    <n v="160397618"/>
    <n v="1234"/>
    <s v="승인거래"/>
    <s v="소비자소득공제용"/>
    <s v="일반거래"/>
    <n v="2039"/>
    <x v="26"/>
    <s v="tip"/>
    <n v="0"/>
  </r>
  <r>
    <s v="가상계좌"/>
    <s v="2024-04-25 01:33:53"/>
    <n v="26091"/>
    <n v="2609"/>
    <x v="1"/>
    <n v="28700"/>
    <n v="160048067"/>
    <n v="1234"/>
    <s v="승인거래"/>
    <s v="소비자소득공제용"/>
    <s v="일반거래"/>
    <n v="2687"/>
    <x v="21"/>
    <s v="fie"/>
    <n v="0"/>
  </r>
  <r>
    <s v="가상계좌"/>
    <s v="2024-04-30 10:30:12"/>
    <n v="3646"/>
    <n v="364"/>
    <x v="68"/>
    <n v="29000"/>
    <n v="160314572"/>
    <n v="1234"/>
    <s v="승인거래"/>
    <s v="소비자소득공제용"/>
    <s v="일반거래"/>
    <n v="2895"/>
    <x v="48"/>
    <s v="rung"/>
    <n v="0"/>
  </r>
  <r>
    <s v="가상계좌"/>
    <s v="2024-04-29 09:31:29"/>
    <n v="3646"/>
    <n v="364"/>
    <x v="68"/>
    <n v="29000"/>
    <n v="160282549"/>
    <n v="1234"/>
    <s v="승인거래"/>
    <s v="소비자소득공제용"/>
    <s v="일반거래"/>
    <n v="2832"/>
    <x v="48"/>
    <s v="rung"/>
    <n v="0"/>
  </r>
  <r>
    <s v="가상계좌"/>
    <s v="2024-04-05 15:29:05"/>
    <n v="3646"/>
    <n v="364"/>
    <x v="68"/>
    <n v="29000"/>
    <n v="160528176"/>
    <n v="1234"/>
    <s v="승인거래"/>
    <s v="소비자소득공제용"/>
    <s v="일반거래"/>
    <n v="1797"/>
    <x v="48"/>
    <s v="rung"/>
    <n v="0"/>
  </r>
  <r>
    <s v="가상계좌"/>
    <s v="2024-04-18 20:29:03"/>
    <n v="3646"/>
    <n v="364"/>
    <x v="68"/>
    <n v="29000"/>
    <n v="160850481"/>
    <n v="1234"/>
    <s v="승인거래"/>
    <s v="소비자소득공제용"/>
    <s v="일반거래"/>
    <n v="2352"/>
    <x v="66"/>
    <s v="tip"/>
    <n v="0"/>
  </r>
  <r>
    <s v="가상계좌"/>
    <s v="2024-04-19 09:37:57"/>
    <n v="3646"/>
    <n v="364"/>
    <x v="68"/>
    <n v="29000"/>
    <n v="160263325"/>
    <n v="1234"/>
    <s v="승인거래"/>
    <s v="소비자소득공제용"/>
    <s v="일반거래"/>
    <n v="2369"/>
    <x v="67"/>
    <s v="rung"/>
    <n v="0"/>
  </r>
  <r>
    <s v="가상계좌"/>
    <s v="2024-04-23 09:59:44"/>
    <n v="26545"/>
    <n v="2655"/>
    <x v="1"/>
    <n v="29200"/>
    <n v="160267610"/>
    <n v="1234"/>
    <s v="승인거래"/>
    <s v="소비자소득공제용"/>
    <s v="일반거래"/>
    <n v="2555"/>
    <x v="55"/>
    <s v="fie"/>
    <n v="1168177711"/>
  </r>
  <r>
    <s v="가상계좌"/>
    <s v="2024-04-26 06:32:22"/>
    <n v="26545"/>
    <n v="2655"/>
    <x v="1"/>
    <n v="29200"/>
    <n v="160144036"/>
    <n v="1234"/>
    <s v="승인거래"/>
    <s v="소비자소득공제용"/>
    <s v="일반거래"/>
    <n v="2744"/>
    <x v="8"/>
    <s v="tip"/>
    <n v="0"/>
  </r>
  <r>
    <s v="가상계좌"/>
    <s v="2024-04-24 18:57:28"/>
    <n v="21328"/>
    <n v="2132"/>
    <x v="26"/>
    <n v="29250"/>
    <n v="160786473"/>
    <n v="1234"/>
    <s v="승인거래"/>
    <s v="소비자소득공제용"/>
    <s v="일반거래"/>
    <n v="2612"/>
    <x v="26"/>
    <s v="tip"/>
    <n v="0"/>
  </r>
  <r>
    <s v="가상계좌"/>
    <s v="2024-04-15 09:13:44"/>
    <n v="16091"/>
    <n v="1609"/>
    <x v="69"/>
    <n v="29300"/>
    <n v="160259038"/>
    <n v="1234"/>
    <s v="승인거래"/>
    <s v="소비자소득공제용"/>
    <s v="일반거래"/>
    <n v="2092"/>
    <x v="21"/>
    <s v="fie"/>
    <n v="0"/>
  </r>
  <r>
    <s v="가상계좌"/>
    <s v="2024-04-26 15:44:18"/>
    <n v="9555"/>
    <n v="955"/>
    <x v="70"/>
    <n v="29600"/>
    <n v="160602597"/>
    <n v="1234"/>
    <s v="승인거래"/>
    <s v="소비자소득공제용"/>
    <s v="일반거래"/>
    <n v="2781"/>
    <x v="21"/>
    <s v="fie"/>
    <n v="0"/>
  </r>
  <r>
    <s v="가상계좌"/>
    <s v="2024-04-23 19:05:47"/>
    <n v="22919"/>
    <n v="2291"/>
    <x v="24"/>
    <n v="29700"/>
    <n v="160748404"/>
    <n v="1234"/>
    <s v="승인거래"/>
    <s v="소비자소득공제용"/>
    <s v="일반거래"/>
    <n v="2607"/>
    <x v="26"/>
    <s v="tip"/>
    <n v="0"/>
  </r>
  <r>
    <s v="가상계좌"/>
    <s v="2024-04-26 15:08:23"/>
    <n v="27091"/>
    <n v="2709"/>
    <x v="1"/>
    <n v="29800"/>
    <n v="160570350"/>
    <n v="1234"/>
    <s v="승인거래"/>
    <s v="소비자소득공제용"/>
    <s v="일반거래"/>
    <n v="2788"/>
    <x v="52"/>
    <s v="fie"/>
    <n v="0"/>
  </r>
  <r>
    <s v="가상계좌"/>
    <s v="2024-04-30 13:51:06"/>
    <n v="3646"/>
    <n v="364"/>
    <x v="71"/>
    <n v="30000"/>
    <n v="160495618"/>
    <n v="1234"/>
    <s v="승인거래"/>
    <s v="소비자소득공제용"/>
    <s v="일반거래"/>
    <n v="3000000817"/>
    <x v="34"/>
    <s v="hung"/>
    <n v="8132301189"/>
  </r>
  <r>
    <s v="가상계좌"/>
    <s v="2024-04-01 12:57:46"/>
    <n v="3646"/>
    <n v="364"/>
    <x v="71"/>
    <n v="30000"/>
    <n v="160485552"/>
    <n v="1234"/>
    <s v="승인거래"/>
    <s v="소비자소득공제용"/>
    <s v="일반거래"/>
    <n v="3000000487"/>
    <x v="34"/>
    <s v="hung"/>
    <n v="8132301189"/>
  </r>
  <r>
    <s v="가상계좌"/>
    <s v="2024-04-18 01:26:33"/>
    <n v="27364"/>
    <n v="2736"/>
    <x v="1"/>
    <n v="30100"/>
    <n v="160047296"/>
    <n v="1234"/>
    <s v="승인거래"/>
    <s v="소비자소득공제용"/>
    <s v="일반거래"/>
    <n v="2322"/>
    <x v="29"/>
    <s v="rung"/>
    <n v="0"/>
  </r>
  <r>
    <s v="가상계좌"/>
    <s v="2024-04-04 14:57:29"/>
    <n v="27545"/>
    <n v="2755"/>
    <x v="1"/>
    <n v="30300"/>
    <n v="160504754"/>
    <n v="1234"/>
    <s v="승인거래"/>
    <s v="소비자소득공제용"/>
    <s v="일반거래"/>
    <n v="1730"/>
    <x v="29"/>
    <s v="rung"/>
    <n v="0"/>
  </r>
  <r>
    <s v="가상계좌"/>
    <s v="2024-04-04 10:14:30"/>
    <n v="27727"/>
    <n v="2773"/>
    <x v="1"/>
    <n v="30500"/>
    <n v="160306746"/>
    <n v="1234"/>
    <s v="승인거래"/>
    <s v="소비자소득공제용"/>
    <s v="일반거래"/>
    <n v="1710"/>
    <x v="39"/>
    <s v="fie"/>
    <n v="0"/>
  </r>
  <r>
    <s v="가상계좌"/>
    <s v="2024-04-08 09:03:47"/>
    <n v="8182"/>
    <n v="818"/>
    <x v="72"/>
    <n v="30600"/>
    <n v="160253128"/>
    <n v="1234"/>
    <s v="승인거래"/>
    <s v="소비자소득공제용"/>
    <s v="일반거래"/>
    <n v="1818"/>
    <x v="29"/>
    <s v="rung"/>
    <n v="0"/>
  </r>
  <r>
    <s v="가상계좌"/>
    <s v="2024-04-02 15:08:59"/>
    <n v="27818"/>
    <n v="2782"/>
    <x v="1"/>
    <n v="30600"/>
    <n v="160496759"/>
    <n v="1234"/>
    <s v="승인거래"/>
    <s v="소비자소득공제용"/>
    <s v="일반거래"/>
    <n v="1627"/>
    <x v="43"/>
    <s v="fie"/>
    <n v="0"/>
  </r>
  <r>
    <s v="가상계좌"/>
    <s v="2024-04-29 04:53:58"/>
    <n v="16737"/>
    <n v="1673"/>
    <x v="73"/>
    <n v="30700"/>
    <n v="160126541"/>
    <n v="1234"/>
    <s v="승인거래"/>
    <s v="소비자소득공제용"/>
    <s v="일반거래"/>
    <n v="2829"/>
    <x v="21"/>
    <s v="fie"/>
    <n v="0"/>
  </r>
  <r>
    <s v="가상계좌"/>
    <s v="2024-04-23 11:04:54"/>
    <n v="3646"/>
    <n v="364"/>
    <x v="74"/>
    <n v="31000"/>
    <n v="160356891"/>
    <n v="1234"/>
    <s v="승인거래"/>
    <s v="소비자소득공제용"/>
    <s v="일반거래"/>
    <n v="2560"/>
    <x v="48"/>
    <s v="rung"/>
    <n v="0"/>
  </r>
  <r>
    <s v="가상계좌"/>
    <s v="2024-04-22 13:15:37"/>
    <n v="28182"/>
    <n v="2818"/>
    <x v="1"/>
    <n v="31000"/>
    <n v="160489244"/>
    <n v="1234"/>
    <s v="승인거래"/>
    <s v="소비자소득공제용"/>
    <s v="일반거래"/>
    <n v="2484"/>
    <x v="48"/>
    <s v="rung"/>
    <n v="0"/>
  </r>
  <r>
    <s v="가상계좌"/>
    <s v="2024-04-15 14:36:20"/>
    <n v="3646"/>
    <n v="364"/>
    <x v="74"/>
    <n v="31000"/>
    <n v="160531691"/>
    <n v="1234"/>
    <s v="승인거래"/>
    <s v="소비자소득공제용"/>
    <s v="일반거래"/>
    <n v="2147"/>
    <x v="48"/>
    <s v="rung"/>
    <n v="0"/>
  </r>
  <r>
    <s v="가상계좌"/>
    <s v="2024-04-09 08:55:49"/>
    <n v="28182"/>
    <n v="2818"/>
    <x v="1"/>
    <n v="31000"/>
    <n v="160214136"/>
    <n v="1234"/>
    <s v="승인거래"/>
    <s v="소비자소득공제용"/>
    <s v="일반거래"/>
    <n v="1893"/>
    <x v="48"/>
    <s v="rung"/>
    <n v="0"/>
  </r>
  <r>
    <s v="가상계좌"/>
    <s v="2024-04-02 12:30:34"/>
    <n v="3646"/>
    <n v="364"/>
    <x v="74"/>
    <n v="31000"/>
    <n v="160393715"/>
    <n v="1234"/>
    <s v="승인거래"/>
    <s v="소비자소득공제용"/>
    <s v="일반거래"/>
    <n v="1607"/>
    <x v="48"/>
    <s v="rung"/>
    <n v="0"/>
  </r>
  <r>
    <s v="가상계좌"/>
    <s v="2024-04-10 21:29:37"/>
    <n v="3646"/>
    <n v="364"/>
    <x v="74"/>
    <n v="31000"/>
    <n v="160839547"/>
    <n v="1234"/>
    <s v="승인거래"/>
    <s v="소비자소득공제용"/>
    <s v="일반거래"/>
    <n v="1932"/>
    <x v="68"/>
    <s v="fie"/>
    <n v="0"/>
  </r>
  <r>
    <s v="가상계좌"/>
    <s v="2024-04-02 16:16:20"/>
    <n v="22273"/>
    <n v="2227"/>
    <x v="29"/>
    <n v="31000"/>
    <n v="160544527"/>
    <n v="1234"/>
    <s v="승인거래"/>
    <s v="소비자소득공제용"/>
    <s v="일반거래"/>
    <n v="3000000507"/>
    <x v="33"/>
    <s v="hung"/>
    <n v="0"/>
  </r>
  <r>
    <s v="가상계좌"/>
    <s v="2024-04-16 16:27:37"/>
    <n v="28182"/>
    <n v="2818"/>
    <x v="1"/>
    <n v="31000"/>
    <n v="160814557"/>
    <n v="1234"/>
    <s v="승인거래"/>
    <s v="소비자소득공제용"/>
    <s v="일반거래"/>
    <n v="2236"/>
    <x v="69"/>
    <s v="tip"/>
    <n v="0"/>
  </r>
  <r>
    <s v="가상계좌"/>
    <s v="2024-04-25 10:12:27"/>
    <n v="28182"/>
    <n v="2818"/>
    <x v="1"/>
    <n v="31000"/>
    <n v="160330431"/>
    <n v="1234"/>
    <s v="승인거래"/>
    <s v="소비자소득공제용"/>
    <s v="일반거래"/>
    <n v="2693"/>
    <x v="70"/>
    <s v="tip"/>
    <n v="0"/>
  </r>
  <r>
    <s v="신용카드"/>
    <s v="2024-04-05 10:23:43"/>
    <n v="28182"/>
    <n v="2818"/>
    <x v="1"/>
    <n v="31000"/>
    <n v="258729"/>
    <m/>
    <s v="일반"/>
    <m/>
    <m/>
    <n v="3000000531"/>
    <x v="71"/>
    <s v="hung"/>
    <n v="2250597899"/>
  </r>
  <r>
    <s v="가상계좌"/>
    <s v="2024-04-22 07:09:32"/>
    <n v="28273"/>
    <n v="2827"/>
    <x v="1"/>
    <n v="31100"/>
    <n v="160165591"/>
    <n v="1234"/>
    <s v="승인거래"/>
    <s v="소비자소득공제용"/>
    <s v="일반거래"/>
    <n v="2477"/>
    <x v="8"/>
    <s v="tip"/>
    <n v="0"/>
  </r>
  <r>
    <s v="가상계좌"/>
    <s v="2024-04-26 07:08:32"/>
    <n v="28545"/>
    <n v="2855"/>
    <x v="1"/>
    <n v="31400"/>
    <n v="160158551"/>
    <n v="1234"/>
    <s v="승인거래"/>
    <s v="소비자소득공제용"/>
    <s v="일반거래"/>
    <n v="2750"/>
    <x v="8"/>
    <s v="tip"/>
    <n v="0"/>
  </r>
  <r>
    <s v="가상계좌"/>
    <s v="2024-04-23 21:02:06"/>
    <n v="24455"/>
    <n v="2445"/>
    <x v="19"/>
    <n v="31400"/>
    <n v="160848184"/>
    <n v="1234"/>
    <s v="승인거래"/>
    <s v="소비자소득공제용"/>
    <s v="일반거래"/>
    <n v="2610"/>
    <x v="8"/>
    <s v="tip"/>
    <n v="0"/>
  </r>
  <r>
    <s v="가상계좌"/>
    <s v="2024-04-16 13:32:38"/>
    <n v="28773"/>
    <n v="2877"/>
    <x v="1"/>
    <n v="31650"/>
    <n v="160596393"/>
    <n v="1234"/>
    <s v="승인거래"/>
    <s v="소비자소득공제용"/>
    <s v="일반거래"/>
    <n v="2210"/>
    <x v="53"/>
    <s v="rung"/>
    <n v="5500202491"/>
  </r>
  <r>
    <s v="가상계좌"/>
    <s v="2024-04-12 08:27:02"/>
    <n v="28773"/>
    <n v="2877"/>
    <x v="1"/>
    <n v="31650"/>
    <n v="160228460"/>
    <n v="1234"/>
    <s v="승인거래"/>
    <s v="소비자소득공제용"/>
    <s v="일반거래"/>
    <n v="2023"/>
    <x v="29"/>
    <s v="rung"/>
    <n v="0"/>
  </r>
  <r>
    <s v="가상계좌"/>
    <s v="2024-04-25 22:44:57"/>
    <n v="28909"/>
    <n v="2891"/>
    <x v="1"/>
    <n v="31800"/>
    <n v="161038239"/>
    <n v="1234"/>
    <s v="승인거래"/>
    <s v="소비자소득공제용"/>
    <s v="일반거래"/>
    <n v="2741"/>
    <x v="21"/>
    <s v="fie"/>
    <n v="0"/>
  </r>
  <r>
    <s v="가상계좌"/>
    <s v="2024-04-11 13:03:34"/>
    <n v="29273"/>
    <n v="2927"/>
    <x v="1"/>
    <n v="32200"/>
    <n v="160455267"/>
    <n v="1234"/>
    <s v="승인거래"/>
    <s v="소비자소득공제용"/>
    <s v="일반거래"/>
    <n v="3000000569"/>
    <x v="34"/>
    <s v="hung"/>
    <n v="8132301189"/>
  </r>
  <r>
    <s v="가상계좌"/>
    <s v="2024-04-11 19:12:40"/>
    <n v="14828"/>
    <n v="1482"/>
    <x v="75"/>
    <n v="32400"/>
    <n v="160769116"/>
    <n v="1234"/>
    <s v="승인거래"/>
    <s v="소비자소득공제용"/>
    <s v="일반거래"/>
    <n v="2021"/>
    <x v="28"/>
    <s v="rung"/>
    <n v="0"/>
  </r>
  <r>
    <s v="가상계좌"/>
    <s v="2024-04-11 07:49:45"/>
    <n v="29455"/>
    <n v="2945"/>
    <x v="1"/>
    <n v="32400"/>
    <n v="160164177"/>
    <n v="1234"/>
    <s v="승인거래"/>
    <s v="소비자소득공제용"/>
    <s v="일반거래"/>
    <n v="1951"/>
    <x v="21"/>
    <s v="fie"/>
    <n v="0"/>
  </r>
  <r>
    <s v="가상계좌"/>
    <s v="2024-04-02 05:58:52"/>
    <n v="29727"/>
    <n v="2973"/>
    <x v="1"/>
    <n v="32700"/>
    <n v="160135465"/>
    <n v="1234"/>
    <s v="승인거래"/>
    <s v="소비자소득공제용"/>
    <s v="일반거래"/>
    <n v="1588"/>
    <x v="8"/>
    <s v="tip"/>
    <n v="0"/>
  </r>
  <r>
    <s v="가상계좌"/>
    <s v="2024-04-23 21:08:06"/>
    <n v="15828"/>
    <n v="1582"/>
    <x v="76"/>
    <n v="32800"/>
    <n v="160850330"/>
    <n v="1234"/>
    <s v="승인거래"/>
    <s v="소비자소득공제용"/>
    <s v="일반거래"/>
    <n v="2589"/>
    <x v="8"/>
    <s v="tip"/>
    <n v="0"/>
  </r>
  <r>
    <s v="가상계좌"/>
    <s v="2024-04-15 11:52:39"/>
    <n v="29000"/>
    <n v="2900"/>
    <x v="77"/>
    <n v="33800"/>
    <n v="160404112"/>
    <n v="1234"/>
    <s v="승인거래"/>
    <s v="소비자소득공제용"/>
    <s v="일반거래"/>
    <n v="2121"/>
    <x v="39"/>
    <s v="fie"/>
    <n v="0"/>
  </r>
  <r>
    <s v="가상계좌"/>
    <s v="2024-04-11 12:58:29"/>
    <n v="25364"/>
    <n v="2536"/>
    <x v="78"/>
    <n v="33900"/>
    <n v="160447744"/>
    <n v="1234"/>
    <s v="승인거래"/>
    <s v="소비자소득공제용"/>
    <s v="일반거래"/>
    <n v="1981"/>
    <x v="53"/>
    <s v="rung"/>
    <n v="5500202491"/>
  </r>
  <r>
    <s v="가상계좌"/>
    <s v="2024-04-24 12:15:31"/>
    <n v="30818"/>
    <n v="3082"/>
    <x v="1"/>
    <n v="33900"/>
    <n v="160433107"/>
    <n v="1234"/>
    <s v="승인거래"/>
    <s v="소비자소득공제용"/>
    <s v="일반거래"/>
    <n v="2619"/>
    <x v="48"/>
    <s v="rung"/>
    <n v="0"/>
  </r>
  <r>
    <s v="가상계좌"/>
    <s v="2024-04-18 23:02:03"/>
    <n v="3646"/>
    <n v="364"/>
    <x v="79"/>
    <n v="33900"/>
    <n v="160976773"/>
    <n v="1234"/>
    <s v="승인거래"/>
    <s v="소비자소득공제용"/>
    <s v="일반거래"/>
    <n v="2340"/>
    <x v="48"/>
    <s v="rung"/>
    <n v="0"/>
  </r>
  <r>
    <s v="가상계좌"/>
    <s v="2024-04-29 15:15:42"/>
    <n v="18182"/>
    <n v="1818"/>
    <x v="80"/>
    <n v="33900"/>
    <n v="160591476"/>
    <n v="1234"/>
    <s v="승인거래"/>
    <s v="소비자소득공제용"/>
    <s v="일반거래"/>
    <n v="2874"/>
    <x v="72"/>
    <s v="tip"/>
    <n v="0"/>
  </r>
  <r>
    <s v="가상계좌"/>
    <s v="2024-04-11 11:04:48"/>
    <n v="3646"/>
    <n v="364"/>
    <x v="81"/>
    <n v="34000"/>
    <n v="160361226"/>
    <n v="1234"/>
    <s v="승인거래"/>
    <s v="소비자소득공제용"/>
    <s v="일반거래"/>
    <n v="1940"/>
    <x v="73"/>
    <s v="fie"/>
    <n v="3686100775"/>
  </r>
  <r>
    <s v="가상계좌"/>
    <s v="2024-04-26 14:22:41"/>
    <n v="30909"/>
    <n v="3091"/>
    <x v="1"/>
    <n v="34000"/>
    <n v="160530690"/>
    <n v="1234"/>
    <s v="승인거래"/>
    <s v="소비자소득공제용"/>
    <s v="일반거래"/>
    <n v="2780"/>
    <x v="74"/>
    <s v="fie"/>
    <n v="0"/>
  </r>
  <r>
    <s v="가상계좌"/>
    <s v="2024-04-22 13:05:43"/>
    <n v="30909"/>
    <n v="3091"/>
    <x v="1"/>
    <n v="34000"/>
    <n v="160477888"/>
    <n v="1234"/>
    <s v="승인거래"/>
    <s v="소비자소득공제용"/>
    <s v="일반거래"/>
    <n v="2505"/>
    <x v="74"/>
    <s v="fie"/>
    <n v="0"/>
  </r>
  <r>
    <s v="가상계좌"/>
    <s v="2024-04-05 16:40:27"/>
    <n v="30909"/>
    <n v="3091"/>
    <x v="1"/>
    <n v="34000"/>
    <n v="160583812"/>
    <n v="1234"/>
    <s v="승인거래"/>
    <s v="소비자소득공제용"/>
    <s v="일반거래"/>
    <n v="1799"/>
    <x v="75"/>
    <s v="fie"/>
    <n v="0"/>
  </r>
  <r>
    <s v="가상계좌"/>
    <s v="2024-04-19 16:13:02"/>
    <n v="30909"/>
    <n v="3091"/>
    <x v="1"/>
    <n v="34000"/>
    <n v="160587827"/>
    <n v="1234"/>
    <s v="승인거래"/>
    <s v="소비자소득공제용"/>
    <s v="일반거래"/>
    <n v="2405"/>
    <x v="76"/>
    <s v="tip"/>
    <n v="0"/>
  </r>
  <r>
    <s v="가상계좌"/>
    <s v="2024-04-12 15:53:05"/>
    <n v="30909"/>
    <n v="3091"/>
    <x v="1"/>
    <n v="34000"/>
    <n v="160578946"/>
    <n v="1234"/>
    <s v="승인거래"/>
    <s v="소비자소득공제용"/>
    <s v="일반거래"/>
    <n v="2068"/>
    <x v="76"/>
    <s v="tip"/>
    <n v="0"/>
  </r>
  <r>
    <s v="가상계좌"/>
    <s v="2024-04-03 15:13:23"/>
    <n v="30909"/>
    <n v="3091"/>
    <x v="1"/>
    <n v="34000"/>
    <n v="160485983"/>
    <n v="1234"/>
    <s v="승인거래"/>
    <s v="소비자소득공제용"/>
    <s v="일반거래"/>
    <n v="1683"/>
    <x v="76"/>
    <s v="tip"/>
    <n v="0"/>
  </r>
  <r>
    <s v="신용카드"/>
    <s v="2024-04-01 00:16:05"/>
    <n v="30909"/>
    <n v="3091"/>
    <x v="1"/>
    <n v="34000"/>
    <n v="64649707"/>
    <m/>
    <s v="일반"/>
    <m/>
    <m/>
    <n v="3000000479"/>
    <x v="77"/>
    <s v="hung"/>
    <n v="1601601942"/>
  </r>
  <r>
    <s v="신용카드"/>
    <s v="2024-04-24 11:43:04"/>
    <n v="30909"/>
    <n v="3091"/>
    <x v="1"/>
    <n v="34000"/>
    <n v="37782480"/>
    <m/>
    <s v="일반"/>
    <m/>
    <m/>
    <n v="3000000750"/>
    <x v="78"/>
    <s v="rung"/>
    <n v="0"/>
  </r>
  <r>
    <s v="가상계좌"/>
    <s v="2024-04-11 07:49:42"/>
    <n v="26237"/>
    <n v="2623"/>
    <x v="82"/>
    <n v="34050"/>
    <n v="160160590"/>
    <n v="1234"/>
    <s v="승인거래"/>
    <s v="소비자소득공제용"/>
    <s v="일반거래"/>
    <n v="1926"/>
    <x v="21"/>
    <s v="fie"/>
    <n v="0"/>
  </r>
  <r>
    <s v="가상계좌"/>
    <s v="2024-04-09 16:38:01"/>
    <n v="26591"/>
    <n v="2659"/>
    <x v="83"/>
    <n v="34050"/>
    <n v="160570213"/>
    <n v="1234"/>
    <s v="승인거래"/>
    <s v="소비자소득공제용"/>
    <s v="일반거래"/>
    <n v="1908"/>
    <x v="33"/>
    <s v="hung"/>
    <n v="0"/>
  </r>
  <r>
    <s v="가상계좌"/>
    <s v="2024-04-16 22:54:25"/>
    <n v="31091"/>
    <n v="3109"/>
    <x v="1"/>
    <n v="34200"/>
    <n v="161179321"/>
    <n v="1234"/>
    <s v="승인거래"/>
    <s v="소비자소득공제용"/>
    <s v="일반거래"/>
    <n v="2257"/>
    <x v="79"/>
    <s v="tip"/>
    <n v="0"/>
  </r>
  <r>
    <s v="가상계좌"/>
    <s v="2024-04-26 02:32:22"/>
    <n v="22555"/>
    <n v="2255"/>
    <x v="84"/>
    <n v="34300"/>
    <n v="160070788"/>
    <n v="1234"/>
    <s v="승인거래"/>
    <s v="소비자소득공제용"/>
    <s v="일반거래"/>
    <n v="2748"/>
    <x v="80"/>
    <s v="none"/>
    <n v="0"/>
  </r>
  <r>
    <s v="가상계좌"/>
    <s v="2024-04-02 12:48:31"/>
    <n v="31636"/>
    <n v="3164"/>
    <x v="1"/>
    <n v="34800"/>
    <n v="160400874"/>
    <n v="1234"/>
    <s v="승인거래"/>
    <s v="소비자소득공제용"/>
    <s v="일반거래"/>
    <n v="1604"/>
    <x v="21"/>
    <s v="fie"/>
    <n v="0"/>
  </r>
  <r>
    <s v="가상계좌"/>
    <s v="2024-04-22 14:53:53"/>
    <n v="31727"/>
    <n v="3173"/>
    <x v="1"/>
    <n v="34900"/>
    <n v="160567849"/>
    <n v="1234"/>
    <s v="승인거래"/>
    <s v="소비자소득공제용"/>
    <s v="일반거래"/>
    <n v="2517"/>
    <x v="53"/>
    <s v="rung"/>
    <n v="5500202491"/>
  </r>
  <r>
    <s v="가상계좌"/>
    <s v="2024-04-15 21:50:01"/>
    <n v="31909"/>
    <n v="3191"/>
    <x v="1"/>
    <n v="35100"/>
    <n v="160951176"/>
    <n v="1234"/>
    <s v="승인거래"/>
    <s v="소비자소득공제용"/>
    <s v="일반거래"/>
    <n v="2114"/>
    <x v="8"/>
    <s v="tip"/>
    <n v="0"/>
  </r>
  <r>
    <s v="가상계좌"/>
    <s v="2024-04-17 13:08:44"/>
    <n v="31909"/>
    <n v="3191"/>
    <x v="1"/>
    <n v="35100"/>
    <n v="160684198"/>
    <n v="1234"/>
    <s v="승인거래"/>
    <s v="소비자소득공제용"/>
    <s v="일반거래"/>
    <n v="2263"/>
    <x v="52"/>
    <s v="fie"/>
    <n v="0"/>
  </r>
  <r>
    <s v="신용카드"/>
    <s v="2024-04-05 13:14:29"/>
    <n v="32000"/>
    <n v="3200"/>
    <x v="1"/>
    <n v="35200"/>
    <n v="421244"/>
    <m/>
    <s v="일반"/>
    <m/>
    <m/>
    <n v="3000000534"/>
    <x v="71"/>
    <s v="hung"/>
    <n v="2250597899"/>
  </r>
  <r>
    <s v="가상계좌"/>
    <s v="2024-04-26 16:05:42"/>
    <n v="32227"/>
    <n v="3223"/>
    <x v="1"/>
    <n v="35450"/>
    <n v="160619620"/>
    <n v="1234"/>
    <s v="승인거래"/>
    <s v="소비자소득공제용"/>
    <s v="일반거래"/>
    <n v="2797"/>
    <x v="21"/>
    <s v="fie"/>
    <n v="0"/>
  </r>
  <r>
    <s v="가상계좌"/>
    <s v="2024-04-15 00:18:16"/>
    <n v="28273"/>
    <n v="2827"/>
    <x v="19"/>
    <n v="35600"/>
    <n v="160010307"/>
    <n v="1234"/>
    <s v="승인거래"/>
    <s v="소비자소득공제용"/>
    <s v="일반거래"/>
    <n v="2104"/>
    <x v="8"/>
    <s v="tip"/>
    <n v="0"/>
  </r>
  <r>
    <s v="가상계좌"/>
    <s v="2024-04-30 13:17:56"/>
    <n v="11646"/>
    <n v="1164"/>
    <x v="85"/>
    <n v="35800"/>
    <n v="160464570"/>
    <n v="1234"/>
    <s v="승인거래"/>
    <s v="소비자소득공제용"/>
    <s v="일반거래"/>
    <n v="3000000816"/>
    <x v="33"/>
    <s v="hung"/>
    <n v="0"/>
  </r>
  <r>
    <s v="가상계좌"/>
    <s v="2024-04-01 18:25:20"/>
    <n v="19919"/>
    <n v="1991"/>
    <x v="86"/>
    <n v="36000"/>
    <n v="160776214"/>
    <n v="1234"/>
    <s v="승인거래"/>
    <s v="소비자소득공제용"/>
    <s v="일반거래"/>
    <n v="1585"/>
    <x v="26"/>
    <s v="tip"/>
    <n v="0"/>
  </r>
  <r>
    <s v="가상계좌"/>
    <s v="2024-04-12 20:21:13"/>
    <n v="2182"/>
    <n v="218"/>
    <x v="87"/>
    <n v="36100"/>
    <n v="160817854"/>
    <n v="1234"/>
    <s v="승인거래"/>
    <s v="소비자소득공제용"/>
    <s v="일반거래"/>
    <n v="2072"/>
    <x v="26"/>
    <s v="tip"/>
    <n v="0"/>
  </r>
  <r>
    <s v="가상계좌"/>
    <s v="2024-04-05 15:12:27"/>
    <n v="33091"/>
    <n v="3309"/>
    <x v="1"/>
    <n v="36400"/>
    <n v="160518008"/>
    <n v="1234"/>
    <s v="승인거래"/>
    <s v="소비자소득공제용"/>
    <s v="일반거래"/>
    <n v="1794"/>
    <x v="52"/>
    <s v="fie"/>
    <n v="0"/>
  </r>
  <r>
    <s v="가상계좌"/>
    <s v="2024-04-17 10:45:53"/>
    <n v="33182"/>
    <n v="3318"/>
    <x v="1"/>
    <n v="36500"/>
    <n v="160568781"/>
    <n v="1234"/>
    <s v="승인거래"/>
    <s v="소비자소득공제용"/>
    <s v="일반거래"/>
    <n v="2267"/>
    <x v="81"/>
    <s v="none"/>
    <n v="0"/>
  </r>
  <r>
    <s v="가상계좌"/>
    <s v="2024-04-17 13:10:54"/>
    <n v="19919"/>
    <n v="1991"/>
    <x v="88"/>
    <n v="36600"/>
    <n v="160686164"/>
    <n v="1234"/>
    <s v="승인거래"/>
    <s v="소비자소득공제용"/>
    <s v="일반거래"/>
    <n v="2282"/>
    <x v="26"/>
    <s v="tip"/>
    <n v="0"/>
  </r>
  <r>
    <s v="가상계좌"/>
    <s v="2024-04-16 22:41:55"/>
    <n v="12737"/>
    <n v="1273"/>
    <x v="89"/>
    <n v="36600"/>
    <n v="161163793"/>
    <n v="1234"/>
    <s v="승인거래"/>
    <s v="소비자소득공제용"/>
    <s v="일반거래"/>
    <n v="2256"/>
    <x v="8"/>
    <s v="tip"/>
    <n v="0"/>
  </r>
  <r>
    <s v="가상계좌"/>
    <s v="2024-04-02 14:07:37"/>
    <n v="33455"/>
    <n v="3345"/>
    <x v="1"/>
    <n v="36800"/>
    <n v="160456481"/>
    <n v="1234"/>
    <s v="승인거래"/>
    <s v="소비자소득공제용"/>
    <s v="일반거래"/>
    <n v="3000000502"/>
    <x v="34"/>
    <s v="hung"/>
    <n v="8132301189"/>
  </r>
  <r>
    <s v="가상계좌"/>
    <s v="2024-04-29 10:17:10"/>
    <n v="33818"/>
    <n v="3382"/>
    <x v="1"/>
    <n v="37200"/>
    <n v="160333374"/>
    <n v="1234"/>
    <s v="승인거래"/>
    <s v="소비자소득공제용"/>
    <s v="일반거래"/>
    <n v="2836"/>
    <x v="21"/>
    <s v="fie"/>
    <n v="0"/>
  </r>
  <r>
    <s v="가상계좌"/>
    <s v="2024-04-08 12:56:28"/>
    <n v="33909"/>
    <n v="3391"/>
    <x v="1"/>
    <n v="37300"/>
    <n v="160472179"/>
    <n v="1234"/>
    <s v="승인거래"/>
    <s v="소비자소득공제용"/>
    <s v="일반거래"/>
    <n v="1863"/>
    <x v="26"/>
    <s v="tip"/>
    <n v="0"/>
  </r>
  <r>
    <s v="가상계좌"/>
    <s v="2024-04-03 13:55:23"/>
    <n v="30919"/>
    <n v="3091"/>
    <x v="90"/>
    <n v="37300"/>
    <n v="160432684"/>
    <n v="1234"/>
    <s v="승인거래"/>
    <s v="소비자소득공제용"/>
    <s v="일반거래"/>
    <n v="1676"/>
    <x v="59"/>
    <s v="tip"/>
    <n v="0"/>
  </r>
  <r>
    <s v="가상계좌"/>
    <s v="2024-04-17 16:14:13"/>
    <n v="34091"/>
    <n v="3409"/>
    <x v="1"/>
    <n v="37500"/>
    <n v="160830894"/>
    <n v="1234"/>
    <s v="승인거래"/>
    <s v="소비자소득공제용"/>
    <s v="일반거래"/>
    <n v="2304"/>
    <x v="51"/>
    <s v="rung"/>
    <n v="0"/>
  </r>
  <r>
    <s v="가상계좌"/>
    <s v="2024-04-17 21:53:50"/>
    <n v="15455"/>
    <n v="1545"/>
    <x v="91"/>
    <n v="37500"/>
    <n v="161143131"/>
    <n v="1234"/>
    <s v="승인거래"/>
    <s v="소비자소득공제용"/>
    <s v="일반거래"/>
    <n v="2314"/>
    <x v="8"/>
    <s v="tip"/>
    <n v="0"/>
  </r>
  <r>
    <s v="가상계좌"/>
    <s v="2024-04-08 15:12:23"/>
    <n v="22737"/>
    <n v="2273"/>
    <x v="54"/>
    <n v="37600"/>
    <n v="160645449"/>
    <n v="1234"/>
    <s v="승인거래"/>
    <s v="소비자소득공제용"/>
    <s v="일반거래"/>
    <n v="1874"/>
    <x v="21"/>
    <s v="fie"/>
    <n v="0"/>
  </r>
  <r>
    <s v="가상계좌"/>
    <s v="2024-04-17 20:25:28"/>
    <n v="34273"/>
    <n v="3427"/>
    <x v="1"/>
    <n v="37700"/>
    <n v="161068448"/>
    <n v="1234"/>
    <s v="승인거래"/>
    <s v="소비자소득공제용"/>
    <s v="일반거래"/>
    <n v="2295"/>
    <x v="8"/>
    <s v="tip"/>
    <n v="0"/>
  </r>
  <r>
    <s v="가상계좌"/>
    <s v="2024-04-30 18:33:44"/>
    <n v="19273"/>
    <n v="1927"/>
    <x v="43"/>
    <n v="38000"/>
    <n v="160756462"/>
    <n v="1234"/>
    <s v="승인거래"/>
    <s v="소비자소득공제용"/>
    <s v="일반거래"/>
    <n v="2922"/>
    <x v="8"/>
    <s v="tip"/>
    <n v="0"/>
  </r>
  <r>
    <s v="가상계좌"/>
    <s v="2024-04-01 11:03:30"/>
    <n v="22646"/>
    <n v="2264"/>
    <x v="92"/>
    <n v="38000"/>
    <n v="160391411"/>
    <n v="1234"/>
    <s v="승인거래"/>
    <s v="소비자소득공제용"/>
    <s v="일반거래"/>
    <n v="1557"/>
    <x v="82"/>
    <s v="tip"/>
    <n v="0"/>
  </r>
  <r>
    <s v="가상계좌"/>
    <s v="2024-04-11 15:15:42"/>
    <n v="34818"/>
    <n v="3482"/>
    <x v="1"/>
    <n v="38300"/>
    <n v="160554523"/>
    <n v="1234"/>
    <s v="승인거래"/>
    <s v="소비자소득공제용"/>
    <s v="일반거래"/>
    <n v="1936"/>
    <x v="52"/>
    <s v="fie"/>
    <n v="0"/>
  </r>
  <r>
    <s v="가상계좌"/>
    <s v="2024-04-18 16:24:12"/>
    <n v="3646"/>
    <n v="364"/>
    <x v="93"/>
    <n v="38400"/>
    <n v="160631435"/>
    <n v="1234"/>
    <s v="승인거래"/>
    <s v="소비자소득공제용"/>
    <s v="일반거래"/>
    <n v="2353"/>
    <x v="49"/>
    <s v="tip"/>
    <n v="0"/>
  </r>
  <r>
    <s v="가상계좌"/>
    <s v="2024-04-16 14:06:56"/>
    <n v="22737"/>
    <n v="2273"/>
    <x v="94"/>
    <n v="38500"/>
    <n v="160635310"/>
    <n v="1234"/>
    <s v="승인거래"/>
    <s v="소비자소득공제용"/>
    <s v="일반거래"/>
    <n v="2211"/>
    <x v="83"/>
    <s v="fie"/>
    <n v="4132901093"/>
  </r>
  <r>
    <s v="가상계좌"/>
    <s v="2024-04-30 11:21:37"/>
    <n v="35455"/>
    <n v="3545"/>
    <x v="1"/>
    <n v="39000"/>
    <n v="160371151"/>
    <n v="1234"/>
    <s v="승인거래"/>
    <s v="소비자소득공제용"/>
    <s v="일반거래"/>
    <n v="3000000809"/>
    <x v="6"/>
    <s v="hung"/>
    <n v="3578802144"/>
  </r>
  <r>
    <s v="가상계좌"/>
    <s v="2024-04-25 15:57:32"/>
    <n v="35455"/>
    <n v="3545"/>
    <x v="1"/>
    <n v="39000"/>
    <n v="160632972"/>
    <n v="1234"/>
    <s v="승인거래"/>
    <s v="소비자소득공제용"/>
    <s v="일반거래"/>
    <n v="2721"/>
    <x v="50"/>
    <s v="fie"/>
    <n v="0"/>
  </r>
  <r>
    <s v="가상계좌"/>
    <s v="2024-04-19 14:33:03"/>
    <n v="35455"/>
    <n v="3545"/>
    <x v="1"/>
    <n v="39000"/>
    <n v="160497556"/>
    <n v="1234"/>
    <s v="승인거래"/>
    <s v="소비자소득공제용"/>
    <s v="일반거래"/>
    <n v="2399"/>
    <x v="50"/>
    <s v="fie"/>
    <n v="0"/>
  </r>
  <r>
    <s v="가상계좌"/>
    <s v="2024-04-08 11:13:04"/>
    <n v="35455"/>
    <n v="3545"/>
    <x v="1"/>
    <n v="39000"/>
    <n v="160368359"/>
    <n v="1234"/>
    <s v="승인거래"/>
    <s v="소비자소득공제용"/>
    <s v="일반거래"/>
    <n v="1849"/>
    <x v="50"/>
    <s v="fie"/>
    <n v="0"/>
  </r>
  <r>
    <s v="가상계좌"/>
    <s v="2024-04-29 14:25:43"/>
    <n v="35455"/>
    <n v="3545"/>
    <x v="1"/>
    <n v="39000"/>
    <n v="160545332"/>
    <n v="1234"/>
    <s v="승인거래"/>
    <s v="소비자소득공제용"/>
    <s v="일반거래"/>
    <n v="2841"/>
    <x v="84"/>
    <s v="fie"/>
    <n v="0"/>
  </r>
  <r>
    <s v="가상계좌"/>
    <s v="2024-04-26 11:47:05"/>
    <n v="35455"/>
    <n v="3545"/>
    <x v="1"/>
    <n v="39000"/>
    <n v="160410337"/>
    <n v="1234"/>
    <s v="승인거래"/>
    <s v="소비자소득공제용"/>
    <s v="일반거래"/>
    <n v="2765"/>
    <x v="14"/>
    <s v="tip"/>
    <n v="0"/>
  </r>
  <r>
    <s v="가상계좌"/>
    <s v="2024-04-27 23:03:11"/>
    <n v="35636"/>
    <n v="3564"/>
    <x v="1"/>
    <n v="39200"/>
    <n v="160983979"/>
    <n v="1234"/>
    <s v="승인거래"/>
    <s v="소비자소득공제용"/>
    <s v="일반거래"/>
    <n v="2809"/>
    <x v="28"/>
    <s v="rung"/>
    <n v="0"/>
  </r>
  <r>
    <s v="가상계좌"/>
    <s v="2024-04-11 15:27:43"/>
    <n v="35636"/>
    <n v="3564"/>
    <x v="1"/>
    <n v="39200"/>
    <n v="160565303"/>
    <n v="1234"/>
    <s v="승인거래"/>
    <s v="소비자소득공제용"/>
    <s v="일반거래"/>
    <n v="1985"/>
    <x v="26"/>
    <s v="tip"/>
    <n v="0"/>
  </r>
  <r>
    <s v="가상계좌"/>
    <s v="2024-04-17 00:16:31"/>
    <n v="32000"/>
    <n v="3200"/>
    <x v="34"/>
    <n v="39900"/>
    <n v="160004994"/>
    <n v="1234"/>
    <s v="승인거래"/>
    <s v="소비자소득공제용"/>
    <s v="일반거래"/>
    <n v="2260"/>
    <x v="8"/>
    <s v="tip"/>
    <n v="0"/>
  </r>
  <r>
    <s v="가상계좌"/>
    <s v="2024-04-02 13:46:35"/>
    <n v="36364"/>
    <n v="3636"/>
    <x v="1"/>
    <n v="40000"/>
    <n v="160447289"/>
    <n v="1234"/>
    <s v="승인거래"/>
    <s v="소비자소득공제용"/>
    <s v="일반거래"/>
    <n v="1612"/>
    <x v="46"/>
    <s v="rung"/>
    <n v="0"/>
  </r>
  <r>
    <s v="가상계좌"/>
    <s v="2024-04-01 11:31:13"/>
    <n v="36545"/>
    <n v="3655"/>
    <x v="1"/>
    <n v="40200"/>
    <n v="160414756"/>
    <n v="1234"/>
    <s v="승인거래"/>
    <s v="소비자소득공제용"/>
    <s v="일반거래"/>
    <n v="1556"/>
    <x v="48"/>
    <s v="rung"/>
    <n v="0"/>
  </r>
  <r>
    <s v="가상계좌"/>
    <s v="2024-04-02 06:10:07"/>
    <n v="30182"/>
    <n v="3018"/>
    <x v="95"/>
    <n v="40400"/>
    <n v="160137177"/>
    <n v="1234"/>
    <s v="승인거래"/>
    <s v="소비자소득공제용"/>
    <s v="일반거래"/>
    <n v="1589"/>
    <x v="29"/>
    <s v="rung"/>
    <n v="0"/>
  </r>
  <r>
    <s v="가상계좌"/>
    <s v="2024-04-08 09:16:02"/>
    <n v="34419"/>
    <n v="3441"/>
    <x v="96"/>
    <n v="40550"/>
    <n v="160259964"/>
    <n v="1234"/>
    <s v="승인거래"/>
    <s v="소비자소득공제용"/>
    <s v="일반거래"/>
    <n v="1837"/>
    <x v="26"/>
    <s v="tip"/>
    <n v="0"/>
  </r>
  <r>
    <s v="가상계좌"/>
    <s v="2024-04-24 18:11:30"/>
    <n v="36909"/>
    <n v="3691"/>
    <x v="1"/>
    <n v="40600"/>
    <n v="160740499"/>
    <n v="1234"/>
    <s v="승인거래"/>
    <s v="소비자소득공제용"/>
    <s v="일반거래"/>
    <n v="2676"/>
    <x v="85"/>
    <s v="fie"/>
    <n v="0"/>
  </r>
  <r>
    <s v="가상계좌"/>
    <s v="2024-04-22 14:48:17"/>
    <n v="24864"/>
    <n v="2486"/>
    <x v="97"/>
    <n v="40750"/>
    <n v="160561656"/>
    <n v="1234"/>
    <s v="승인거래"/>
    <s v="소비자소득공제용"/>
    <s v="일반거래"/>
    <n v="2499"/>
    <x v="53"/>
    <s v="rung"/>
    <n v="5500202491"/>
  </r>
  <r>
    <s v="가상계좌"/>
    <s v="2024-04-22 21:15:29"/>
    <n v="32364"/>
    <n v="3236"/>
    <x v="98"/>
    <n v="40900"/>
    <n v="160922128"/>
    <n v="1234"/>
    <s v="승인거래"/>
    <s v="소비자소득공제용"/>
    <s v="일반거래"/>
    <n v="2544"/>
    <x v="8"/>
    <s v="tip"/>
    <n v="0"/>
  </r>
  <r>
    <s v="가상계좌"/>
    <s v="2024-04-02 10:07:40"/>
    <n v="37273"/>
    <n v="3727"/>
    <x v="1"/>
    <n v="41000"/>
    <n v="160279035"/>
    <n v="1234"/>
    <s v="승인거래"/>
    <s v="소비자소득공제용"/>
    <s v="일반거래"/>
    <n v="1600"/>
    <x v="48"/>
    <s v="rung"/>
    <n v="0"/>
  </r>
  <r>
    <s v="가상계좌"/>
    <s v="2024-04-26 12:12:25"/>
    <n v="7091"/>
    <n v="709"/>
    <x v="99"/>
    <n v="41200"/>
    <n v="160431592"/>
    <n v="1234"/>
    <s v="승인거래"/>
    <s v="소비자소득공제용"/>
    <s v="일반거래"/>
    <n v="2764"/>
    <x v="8"/>
    <s v="tip"/>
    <n v="0"/>
  </r>
  <r>
    <s v="가상계좌"/>
    <s v="2024-04-10 22:17:22"/>
    <n v="37682"/>
    <n v="3768"/>
    <x v="1"/>
    <n v="41450"/>
    <n v="160880694"/>
    <n v="1234"/>
    <s v="승인거래"/>
    <s v="소비자소득공제용"/>
    <s v="일반거래"/>
    <n v="1931"/>
    <x v="26"/>
    <s v="tip"/>
    <n v="0"/>
  </r>
  <r>
    <s v="가상계좌"/>
    <s v="2024-04-24 14:42:18"/>
    <n v="0"/>
    <n v="0"/>
    <x v="100"/>
    <n v="41500"/>
    <n v="160543789"/>
    <n v="1234"/>
    <s v="승인거래"/>
    <s v="소비자소득공제용"/>
    <s v="일반거래"/>
    <n v="2664"/>
    <x v="8"/>
    <s v="tip"/>
    <n v="0"/>
  </r>
  <r>
    <s v="가상계좌"/>
    <s v="2024-04-05 14:34:58"/>
    <n v="37818"/>
    <n v="3782"/>
    <x v="1"/>
    <n v="41600"/>
    <n v="160483428"/>
    <n v="1234"/>
    <s v="승인거래"/>
    <s v="소비자소득공제용"/>
    <s v="일반거래"/>
    <n v="3000000537"/>
    <x v="34"/>
    <s v="hung"/>
    <n v="8132301189"/>
  </r>
  <r>
    <s v="가상계좌"/>
    <s v="2024-04-22 15:37:45"/>
    <n v="25000"/>
    <n v="2500"/>
    <x v="101"/>
    <n v="41700"/>
    <n v="160607237"/>
    <n v="1234"/>
    <s v="승인거래"/>
    <s v="소비자소득공제용"/>
    <s v="일반거래"/>
    <n v="2528"/>
    <x v="48"/>
    <s v="rung"/>
    <n v="0"/>
  </r>
  <r>
    <s v="가상계좌"/>
    <s v="2024-04-29 15:22:57"/>
    <n v="38000"/>
    <n v="3800"/>
    <x v="1"/>
    <n v="41800"/>
    <n v="160599112"/>
    <n v="1234"/>
    <s v="승인거래"/>
    <s v="소비자소득공제용"/>
    <s v="일반거래"/>
    <n v="2865"/>
    <x v="86"/>
    <s v="rung"/>
    <n v="6500102061"/>
  </r>
  <r>
    <s v="가상계좌"/>
    <s v="2024-04-09 21:29:56"/>
    <n v="23646"/>
    <n v="2364"/>
    <x v="102"/>
    <n v="41800"/>
    <n v="160823849"/>
    <n v="1234"/>
    <s v="승인거래"/>
    <s v="소비자소득공제용"/>
    <s v="일반거래"/>
    <n v="1909"/>
    <x v="26"/>
    <s v="tip"/>
    <n v="0"/>
  </r>
  <r>
    <s v="가상계좌"/>
    <s v="2024-04-02 12:48:32"/>
    <n v="33828"/>
    <n v="3382"/>
    <x v="103"/>
    <n v="41900"/>
    <n v="160407538"/>
    <n v="1234"/>
    <s v="승인거래"/>
    <s v="소비자소득공제용"/>
    <s v="일반거래"/>
    <n v="1605"/>
    <x v="21"/>
    <s v="fie"/>
    <n v="0"/>
  </r>
  <r>
    <s v="가상계좌"/>
    <s v="2024-04-16 21:55:07"/>
    <n v="27091"/>
    <n v="2709"/>
    <x v="104"/>
    <n v="42000"/>
    <n v="161124346"/>
    <n v="1234"/>
    <s v="승인거래"/>
    <s v="소비자소득공제용"/>
    <s v="일반거래"/>
    <n v="2251"/>
    <x v="8"/>
    <s v="tip"/>
    <n v="0"/>
  </r>
  <r>
    <s v="가상계좌"/>
    <s v="2024-04-25 17:19:43"/>
    <n v="0"/>
    <n v="0"/>
    <x v="105"/>
    <n v="42000"/>
    <n v="160714231"/>
    <n v="1234"/>
    <s v="승인거래"/>
    <s v="소비자소득공제용"/>
    <s v="일반거래"/>
    <n v="2412"/>
    <x v="33"/>
    <s v="hung"/>
    <n v="0"/>
  </r>
  <r>
    <s v="가상계좌"/>
    <s v="2024-04-11 00:08:09"/>
    <n v="3646"/>
    <n v="364"/>
    <x v="106"/>
    <n v="42000"/>
    <n v="160003568"/>
    <n v="1234"/>
    <s v="승인거래"/>
    <s v="소비자소득공제용"/>
    <s v="일반거래"/>
    <n v="3000000577"/>
    <x v="87"/>
    <s v="hung"/>
    <n v="0"/>
  </r>
  <r>
    <s v="가상계좌"/>
    <s v="2024-04-06 00:25:57"/>
    <n v="3646"/>
    <n v="364"/>
    <x v="106"/>
    <n v="42000"/>
    <n v="160012604"/>
    <n v="1234"/>
    <s v="승인거래"/>
    <s v="소비자소득공제용"/>
    <s v="일반거래"/>
    <n v="3000000543"/>
    <x v="87"/>
    <s v="hung"/>
    <n v="0"/>
  </r>
  <r>
    <s v="신용카드"/>
    <s v="2024-04-04 14:57:02"/>
    <n v="38182"/>
    <n v="3818"/>
    <x v="1"/>
    <n v="42000"/>
    <n v="479460"/>
    <m/>
    <s v="일반"/>
    <m/>
    <m/>
    <n v="3000000526"/>
    <x v="13"/>
    <s v="hung"/>
    <n v="1304146260"/>
  </r>
  <r>
    <s v="가상계좌"/>
    <s v="2024-04-13 20:44:50"/>
    <n v="28737"/>
    <n v="2873"/>
    <x v="107"/>
    <n v="42100"/>
    <n v="161427612"/>
    <n v="1234"/>
    <s v="승인거래"/>
    <s v="소비자소득공제용"/>
    <s v="일반거래"/>
    <n v="2087"/>
    <x v="8"/>
    <s v="tip"/>
    <n v="0"/>
  </r>
  <r>
    <s v="가상계좌"/>
    <s v="2024-04-29 20:27:25"/>
    <n v="38364"/>
    <n v="3836"/>
    <x v="1"/>
    <n v="42200"/>
    <n v="160892482"/>
    <n v="1234"/>
    <s v="승인거래"/>
    <s v="소비자소득공제용"/>
    <s v="일반거래"/>
    <n v="2883"/>
    <x v="8"/>
    <s v="tip"/>
    <n v="0"/>
  </r>
  <r>
    <s v="가상계좌"/>
    <s v="2024-04-22 19:54:12"/>
    <n v="30182"/>
    <n v="3018"/>
    <x v="50"/>
    <n v="42600"/>
    <n v="160841876"/>
    <n v="1234"/>
    <s v="승인거래"/>
    <s v="소비자소득공제용"/>
    <s v="일반거래"/>
    <n v="2509"/>
    <x v="8"/>
    <s v="tip"/>
    <n v="0"/>
  </r>
  <r>
    <s v="신용카드"/>
    <s v="2024-04-29 10:53:57"/>
    <n v="38727"/>
    <n v="3873"/>
    <x v="1"/>
    <n v="42600"/>
    <n v="807936"/>
    <m/>
    <s v="일반"/>
    <m/>
    <m/>
    <n v="3000000792"/>
    <x v="71"/>
    <s v="hung"/>
    <n v="2250597899"/>
  </r>
  <r>
    <s v="가상계좌"/>
    <s v="2024-04-04 16:31:51"/>
    <n v="11364"/>
    <n v="1136"/>
    <x v="108"/>
    <n v="42700"/>
    <n v="160575726"/>
    <n v="1234"/>
    <s v="승인거래"/>
    <s v="소비자소득공제용"/>
    <s v="일반거래"/>
    <n v="1741"/>
    <x v="26"/>
    <s v="tip"/>
    <n v="0"/>
  </r>
  <r>
    <s v="가상계좌"/>
    <s v="2024-04-27 07:41:10"/>
    <n v="38818"/>
    <n v="3882"/>
    <x v="1"/>
    <n v="42700"/>
    <n v="160203050"/>
    <n v="1234"/>
    <s v="승인거래"/>
    <s v="소비자소득공제용"/>
    <s v="일반거래"/>
    <n v="2787"/>
    <x v="8"/>
    <s v="tip"/>
    <n v="0"/>
  </r>
  <r>
    <s v="가상계좌"/>
    <s v="2024-04-22 10:04:48"/>
    <n v="38818"/>
    <n v="3882"/>
    <x v="1"/>
    <n v="42700"/>
    <n v="160315874"/>
    <n v="1234"/>
    <s v="승인거래"/>
    <s v="소비자소득공제용"/>
    <s v="일반거래"/>
    <n v="2470"/>
    <x v="88"/>
    <s v="fie"/>
    <n v="0"/>
  </r>
  <r>
    <s v="가상계좌"/>
    <s v="2024-04-02 17:26:50"/>
    <n v="3646"/>
    <n v="364"/>
    <x v="109"/>
    <n v="42800"/>
    <n v="160605691"/>
    <n v="1234"/>
    <s v="승인거래"/>
    <s v="소비자소득공제용"/>
    <s v="일반거래"/>
    <n v="1639"/>
    <x v="48"/>
    <s v="rung"/>
    <n v="0"/>
  </r>
  <r>
    <s v="가상계좌"/>
    <s v="2024-04-24 10:59:58"/>
    <n v="39000"/>
    <n v="3900"/>
    <x v="1"/>
    <n v="42900"/>
    <n v="160370808"/>
    <n v="1234"/>
    <s v="승인거래"/>
    <s v="소비자소득공제용"/>
    <s v="일반거래"/>
    <n v="2631"/>
    <x v="21"/>
    <s v="fie"/>
    <n v="0"/>
  </r>
  <r>
    <s v="가상계좌"/>
    <s v="2024-04-22 15:49:59"/>
    <n v="28455"/>
    <n v="2845"/>
    <x v="110"/>
    <n v="43000"/>
    <n v="160612636"/>
    <n v="1234"/>
    <s v="승인거래"/>
    <s v="소비자소득공제용"/>
    <s v="일반거래"/>
    <n v="2532"/>
    <x v="26"/>
    <s v="tip"/>
    <n v="0"/>
  </r>
  <r>
    <s v="가상계좌"/>
    <s v="2024-04-01 11:32:34"/>
    <n v="11455"/>
    <n v="1145"/>
    <x v="111"/>
    <n v="43600"/>
    <n v="160413781"/>
    <n v="1234"/>
    <s v="승인거래"/>
    <s v="소비자소득공제용"/>
    <s v="일반거래"/>
    <n v="1555"/>
    <x v="48"/>
    <s v="rung"/>
    <n v="0"/>
  </r>
  <r>
    <s v="가상계좌"/>
    <s v="2024-04-19 15:43:30"/>
    <n v="39727"/>
    <n v="3973"/>
    <x v="1"/>
    <n v="43700"/>
    <n v="160554678"/>
    <n v="1234"/>
    <s v="승인거래"/>
    <s v="소비자소득공제용"/>
    <s v="일반거래"/>
    <n v="2404"/>
    <x v="8"/>
    <s v="tip"/>
    <n v="0"/>
  </r>
  <r>
    <s v="가상계좌"/>
    <s v="2024-04-05 15:31:02"/>
    <n v="13737"/>
    <n v="1373"/>
    <x v="112"/>
    <n v="43900"/>
    <n v="160528350"/>
    <n v="1234"/>
    <s v="승인거래"/>
    <s v="소비자소득공제용"/>
    <s v="일반거래"/>
    <n v="1798"/>
    <x v="48"/>
    <s v="rung"/>
    <n v="0"/>
  </r>
  <r>
    <s v="가상계좌"/>
    <s v="2024-04-30 11:29:00"/>
    <n v="39909"/>
    <n v="3991"/>
    <x v="1"/>
    <n v="43900"/>
    <n v="160374830"/>
    <n v="1234"/>
    <s v="승인거래"/>
    <s v="소비자소득공제용"/>
    <s v="일반거래"/>
    <n v="2903"/>
    <x v="88"/>
    <s v="fie"/>
    <n v="0"/>
  </r>
  <r>
    <s v="가상계좌"/>
    <s v="2024-04-26 09:01:04"/>
    <n v="3646"/>
    <n v="364"/>
    <x v="113"/>
    <n v="44000"/>
    <n v="160268904"/>
    <n v="1234"/>
    <s v="승인거래"/>
    <s v="소비자소득공제용"/>
    <s v="일반거래"/>
    <n v="3000000776"/>
    <x v="10"/>
    <s v="hung"/>
    <n v="4760501332"/>
  </r>
  <r>
    <s v="가상계좌"/>
    <s v="2024-04-28 12:28:15"/>
    <n v="3646"/>
    <n v="364"/>
    <x v="113"/>
    <n v="44000"/>
    <n v="160384710"/>
    <n v="1234"/>
    <s v="승인거래"/>
    <s v="소비자소득공제용"/>
    <s v="일반거래"/>
    <n v="2812"/>
    <x v="89"/>
    <s v="fie"/>
    <n v="0"/>
  </r>
  <r>
    <s v="가상계좌"/>
    <s v="2024-04-26 09:21:55"/>
    <n v="3646"/>
    <n v="364"/>
    <x v="113"/>
    <n v="44000"/>
    <n v="160286380"/>
    <n v="1234"/>
    <s v="승인거래"/>
    <s v="소비자소득공제용"/>
    <s v="일반거래"/>
    <n v="2752"/>
    <x v="48"/>
    <s v="rung"/>
    <n v="0"/>
  </r>
  <r>
    <s v="가상계좌"/>
    <s v="2024-04-15 17:35:48"/>
    <n v="40091"/>
    <n v="4009"/>
    <x v="1"/>
    <n v="44100"/>
    <n v="160688517"/>
    <n v="1234"/>
    <s v="승인거래"/>
    <s v="소비자소득공제용"/>
    <s v="일반거래"/>
    <n v="2165"/>
    <x v="33"/>
    <s v="hung"/>
    <n v="0"/>
  </r>
  <r>
    <s v="가상계좌"/>
    <s v="2024-04-18 12:41:59"/>
    <n v="37455"/>
    <n v="3745"/>
    <x v="114"/>
    <n v="44200"/>
    <n v="160455886"/>
    <n v="1234"/>
    <s v="승인거래"/>
    <s v="소비자소득공제용"/>
    <s v="일반거래"/>
    <n v="2319"/>
    <x v="21"/>
    <s v="fie"/>
    <n v="0"/>
  </r>
  <r>
    <s v="가상계좌"/>
    <s v="2024-04-19 17:13:26"/>
    <n v="40364"/>
    <n v="4036"/>
    <x v="1"/>
    <n v="44400"/>
    <n v="160639894"/>
    <n v="1234"/>
    <s v="승인거래"/>
    <s v="소비자소득공제용"/>
    <s v="일반거래"/>
    <n v="3000000712"/>
    <x v="90"/>
    <s v="hung"/>
    <n v="4453000985"/>
  </r>
  <r>
    <s v="가상계좌"/>
    <s v="2024-04-19 07:50:11"/>
    <n v="18555"/>
    <n v="1855"/>
    <x v="115"/>
    <n v="44400"/>
    <n v="160178713"/>
    <n v="1234"/>
    <s v="승인거래"/>
    <s v="소비자소득공제용"/>
    <s v="일반거래"/>
    <n v="2364"/>
    <x v="91"/>
    <s v="none"/>
    <n v="0"/>
  </r>
  <r>
    <s v="가상계좌"/>
    <s v="2024-04-08 16:04:24"/>
    <n v="40364"/>
    <n v="4036"/>
    <x v="1"/>
    <n v="44400"/>
    <n v="160687310"/>
    <n v="1234"/>
    <s v="승인거래"/>
    <s v="소비자소득공제용"/>
    <s v="일반거래"/>
    <n v="1881"/>
    <x v="52"/>
    <s v="fie"/>
    <n v="0"/>
  </r>
  <r>
    <s v="가상계좌"/>
    <s v="2024-04-14 21:20:19"/>
    <n v="36328"/>
    <n v="3632"/>
    <x v="24"/>
    <n v="44450"/>
    <n v="160811384"/>
    <n v="1234"/>
    <s v="승인거래"/>
    <s v="소비자소득공제용"/>
    <s v="일반거래"/>
    <n v="2099"/>
    <x v="8"/>
    <s v="tip"/>
    <n v="0"/>
  </r>
  <r>
    <s v="가상계좌"/>
    <s v="2024-04-24 10:22:04"/>
    <n v="24273"/>
    <n v="2427"/>
    <x v="116"/>
    <n v="44500"/>
    <n v="160343009"/>
    <n v="1234"/>
    <s v="승인거래"/>
    <s v="소비자소득공제용"/>
    <s v="일반거래"/>
    <n v="2606"/>
    <x v="29"/>
    <s v="rung"/>
    <n v="0"/>
  </r>
  <r>
    <s v="가상계좌"/>
    <s v="2024-04-25 07:30:10"/>
    <n v="35364"/>
    <n v="3536"/>
    <x v="117"/>
    <n v="44700"/>
    <n v="160161071"/>
    <n v="1234"/>
    <s v="승인거래"/>
    <s v="소비자소득공제용"/>
    <s v="일반거래"/>
    <n v="2689"/>
    <x v="8"/>
    <s v="tip"/>
    <n v="0"/>
  </r>
  <r>
    <s v="가상계좌"/>
    <s v="2024-04-21 13:40:04"/>
    <n v="40727"/>
    <n v="4073"/>
    <x v="1"/>
    <n v="44800"/>
    <n v="160426971"/>
    <n v="1234"/>
    <s v="승인거래"/>
    <s v="소비자소득공제용"/>
    <s v="일반거래"/>
    <n v="2447"/>
    <x v="48"/>
    <s v="rung"/>
    <n v="0"/>
  </r>
  <r>
    <s v="가상계좌"/>
    <s v="2024-04-23 09:59:08"/>
    <n v="26000"/>
    <n v="2600"/>
    <x v="118"/>
    <n v="44900"/>
    <n v="160267505"/>
    <n v="1234"/>
    <s v="승인거래"/>
    <s v="소비자소득공제용"/>
    <s v="일반거래"/>
    <n v="2554"/>
    <x v="8"/>
    <s v="tip"/>
    <n v="0"/>
  </r>
  <r>
    <s v="가상계좌"/>
    <s v="2024-04-17 21:07:04"/>
    <n v="35364"/>
    <n v="3536"/>
    <x v="78"/>
    <n v="44900"/>
    <n v="161098851"/>
    <n v="1234"/>
    <s v="승인거래"/>
    <s v="소비자소득공제용"/>
    <s v="일반거래"/>
    <n v="2310"/>
    <x v="8"/>
    <s v="tip"/>
    <n v="0"/>
  </r>
  <r>
    <s v="가상계좌"/>
    <s v="2024-04-29 12:39:32"/>
    <n v="3646"/>
    <n v="364"/>
    <x v="119"/>
    <n v="45000"/>
    <n v="160453877"/>
    <n v="1234"/>
    <s v="승인거래"/>
    <s v="소비자소득공제용"/>
    <s v="일반거래"/>
    <n v="2848"/>
    <x v="89"/>
    <s v="fie"/>
    <n v="0"/>
  </r>
  <r>
    <s v="가상계좌"/>
    <s v="2024-04-16 21:50:05"/>
    <n v="40909"/>
    <n v="4091"/>
    <x v="1"/>
    <n v="45000"/>
    <n v="161117460"/>
    <n v="1234"/>
    <s v="승인거래"/>
    <s v="소비자소득공제용"/>
    <s v="일반거래"/>
    <n v="2242"/>
    <x v="8"/>
    <s v="tip"/>
    <n v="0"/>
  </r>
  <r>
    <s v="가상계좌"/>
    <s v="2024-04-22 13:02:08"/>
    <n v="3646"/>
    <n v="364"/>
    <x v="119"/>
    <n v="45000"/>
    <n v="160479491"/>
    <n v="1234"/>
    <s v="승인거래"/>
    <s v="소비자소득공제용"/>
    <s v="일반거래"/>
    <n v="3000000718"/>
    <x v="87"/>
    <s v="hung"/>
    <n v="0"/>
  </r>
  <r>
    <s v="가상계좌"/>
    <s v="2024-04-19 23:01:58"/>
    <n v="41000"/>
    <n v="4100"/>
    <x v="1"/>
    <n v="45100"/>
    <n v="160942225"/>
    <n v="1234"/>
    <s v="승인거래"/>
    <s v="소비자소득공제용"/>
    <s v="일반거래"/>
    <n v="2408"/>
    <x v="8"/>
    <s v="tip"/>
    <n v="0"/>
  </r>
  <r>
    <s v="가상계좌"/>
    <s v="2024-04-21 17:54:14"/>
    <n v="41000"/>
    <n v="4100"/>
    <x v="1"/>
    <n v="45100"/>
    <n v="160632477"/>
    <n v="1234"/>
    <s v="승인거래"/>
    <s v="소비자소득공제용"/>
    <s v="일반거래"/>
    <n v="2453"/>
    <x v="39"/>
    <s v="fie"/>
    <n v="0"/>
  </r>
  <r>
    <s v="가상계좌"/>
    <s v="2024-04-24 11:35:09"/>
    <n v="41182"/>
    <n v="4118"/>
    <x v="1"/>
    <n v="45300"/>
    <n v="160400551"/>
    <n v="1234"/>
    <s v="승인거래"/>
    <s v="소비자소득공제용"/>
    <s v="일반거래"/>
    <n v="2637"/>
    <x v="29"/>
    <s v="rung"/>
    <n v="0"/>
  </r>
  <r>
    <s v="가상계좌"/>
    <s v="2024-04-29 21:30:45"/>
    <n v="29828"/>
    <n v="2982"/>
    <x v="54"/>
    <n v="45400"/>
    <n v="160950404"/>
    <n v="1234"/>
    <s v="승인거래"/>
    <s v="소비자소득공제용"/>
    <s v="일반거래"/>
    <n v="2885"/>
    <x v="8"/>
    <s v="tip"/>
    <n v="0"/>
  </r>
  <r>
    <s v="가상계좌"/>
    <s v="2024-04-22 07:08:07"/>
    <n v="29455"/>
    <n v="2945"/>
    <x v="120"/>
    <n v="45600"/>
    <n v="160160774"/>
    <n v="1234"/>
    <s v="승인거래"/>
    <s v="소비자소득공제용"/>
    <s v="일반거래"/>
    <n v="2479"/>
    <x v="8"/>
    <s v="tip"/>
    <n v="0"/>
  </r>
  <r>
    <s v="가상계좌"/>
    <s v="2024-04-16 20:32:23"/>
    <n v="36364"/>
    <n v="3636"/>
    <x v="117"/>
    <n v="45800"/>
    <n v="161049081"/>
    <n v="1234"/>
    <s v="승인거래"/>
    <s v="소비자소득공제용"/>
    <s v="일반거래"/>
    <n v="2243"/>
    <x v="29"/>
    <s v="rung"/>
    <n v="0"/>
  </r>
  <r>
    <s v="가상계좌"/>
    <s v="2024-04-17 00:15:44"/>
    <n v="32091"/>
    <n v="3209"/>
    <x v="57"/>
    <n v="45800"/>
    <n v="160004881"/>
    <n v="1234"/>
    <s v="승인거래"/>
    <s v="소비자소득공제용"/>
    <s v="일반거래"/>
    <n v="2204"/>
    <x v="8"/>
    <s v="tip"/>
    <n v="0"/>
  </r>
  <r>
    <s v="가상계좌"/>
    <s v="2024-04-05 13:48:59"/>
    <n v="41727"/>
    <n v="4173"/>
    <x v="1"/>
    <n v="45900"/>
    <n v="160445950"/>
    <n v="1234"/>
    <s v="승인거래"/>
    <s v="소비자소득공제용"/>
    <s v="일반거래"/>
    <n v="1772"/>
    <x v="21"/>
    <s v="fie"/>
    <n v="0"/>
  </r>
  <r>
    <s v="가상계좌"/>
    <s v="2024-04-02 13:30:31"/>
    <n v="3646"/>
    <n v="364"/>
    <x v="121"/>
    <n v="46000"/>
    <n v="160435347"/>
    <n v="1234"/>
    <s v="승인거래"/>
    <s v="소비자소득공제용"/>
    <s v="일반거래"/>
    <n v="3000000501"/>
    <x v="10"/>
    <s v="hung"/>
    <n v="4760501332"/>
  </r>
  <r>
    <s v="가상계좌"/>
    <s v="2024-04-11 19:22:53"/>
    <n v="3646"/>
    <n v="364"/>
    <x v="121"/>
    <n v="46000"/>
    <n v="160778421"/>
    <n v="1234"/>
    <s v="승인거래"/>
    <s v="소비자소득공제용"/>
    <s v="일반거래"/>
    <n v="2022"/>
    <x v="89"/>
    <s v="fie"/>
    <n v="0"/>
  </r>
  <r>
    <s v="가상계좌"/>
    <s v="2024-04-30 13:41:55"/>
    <n v="3646"/>
    <n v="364"/>
    <x v="121"/>
    <n v="46000"/>
    <n v="160487895"/>
    <n v="1234"/>
    <s v="승인거래"/>
    <s v="소비자소득공제용"/>
    <s v="일반거래"/>
    <n v="2912"/>
    <x v="48"/>
    <s v="rung"/>
    <n v="0"/>
  </r>
  <r>
    <s v="가상계좌"/>
    <s v="2024-04-12 16:52:11"/>
    <n v="3646"/>
    <n v="364"/>
    <x v="121"/>
    <n v="46000"/>
    <n v="160633065"/>
    <n v="1234"/>
    <s v="승인거래"/>
    <s v="소비자소득공제용"/>
    <s v="일반거래"/>
    <n v="2073"/>
    <x v="48"/>
    <s v="rung"/>
    <n v="0"/>
  </r>
  <r>
    <s v="가상계좌"/>
    <s v="2024-04-02 14:00:28"/>
    <n v="3646"/>
    <n v="364"/>
    <x v="121"/>
    <n v="46000"/>
    <n v="160453510"/>
    <n v="1234"/>
    <s v="승인거래"/>
    <s v="소비자소득공제용"/>
    <s v="일반거래"/>
    <n v="1615"/>
    <x v="48"/>
    <s v="rung"/>
    <n v="0"/>
  </r>
  <r>
    <s v="가상계좌"/>
    <s v="2024-04-24 14:09:50"/>
    <n v="3646"/>
    <n v="364"/>
    <x v="121"/>
    <n v="46000"/>
    <n v="160519221"/>
    <n v="1234"/>
    <s v="승인거래"/>
    <s v="소비자소득공제용"/>
    <s v="일반거래"/>
    <n v="2657"/>
    <x v="50"/>
    <s v="fie"/>
    <n v="0"/>
  </r>
  <r>
    <s v="가상계좌"/>
    <s v="2024-04-05 17:20:29"/>
    <n v="36828"/>
    <n v="3682"/>
    <x v="122"/>
    <n v="46000"/>
    <n v="160617499"/>
    <n v="1234"/>
    <s v="승인거래"/>
    <s v="소비자소득공제용"/>
    <s v="일반거래"/>
    <n v="1758"/>
    <x v="92"/>
    <s v="tip"/>
    <n v="0"/>
  </r>
  <r>
    <s v="신용카드"/>
    <s v="2024-04-11 19:09:26"/>
    <n v="3636"/>
    <n v="364"/>
    <x v="105"/>
    <n v="46000"/>
    <n v="45757098"/>
    <m/>
    <s v="일반"/>
    <m/>
    <m/>
    <n v="3000000607"/>
    <x v="10"/>
    <s v="hung"/>
    <n v="4760501332"/>
  </r>
  <r>
    <s v="가상계좌"/>
    <s v="2024-04-02 17:16:11"/>
    <n v="24646"/>
    <n v="2464"/>
    <x v="123"/>
    <n v="46100"/>
    <n v="160595311"/>
    <n v="1234"/>
    <s v="승인거래"/>
    <s v="소비자소득공제용"/>
    <s v="일반거래"/>
    <n v="1633"/>
    <x v="26"/>
    <s v="tip"/>
    <n v="0"/>
  </r>
  <r>
    <s v="가상계좌"/>
    <s v="2024-04-12 15:51:51"/>
    <n v="42182"/>
    <n v="4218"/>
    <x v="1"/>
    <n v="46400"/>
    <n v="160574935"/>
    <n v="1234"/>
    <s v="승인거래"/>
    <s v="소비자소득공제용"/>
    <s v="일반거래"/>
    <n v="2066"/>
    <x v="93"/>
    <s v="tip"/>
    <n v="4413201666"/>
  </r>
  <r>
    <s v="가상계좌"/>
    <s v="2024-04-18 00:58:38"/>
    <n v="32000"/>
    <n v="3200"/>
    <x v="124"/>
    <n v="46400"/>
    <n v="160033156"/>
    <n v="1234"/>
    <s v="승인거래"/>
    <s v="소비자소득공제용"/>
    <s v="일반거래"/>
    <n v="2280"/>
    <x v="29"/>
    <s v="rung"/>
    <n v="0"/>
  </r>
  <r>
    <s v="가상계좌"/>
    <s v="2024-04-15 07:47:59"/>
    <n v="39737"/>
    <n v="3973"/>
    <x v="96"/>
    <n v="46400"/>
    <n v="160169776"/>
    <n v="1234"/>
    <s v="승인거래"/>
    <s v="소비자소득공제용"/>
    <s v="일반거래"/>
    <n v="2107"/>
    <x v="8"/>
    <s v="tip"/>
    <n v="0"/>
  </r>
  <r>
    <s v="가상계좌"/>
    <s v="2024-04-06 21:18:39"/>
    <n v="42273"/>
    <n v="4227"/>
    <x v="1"/>
    <n v="46500"/>
    <n v="160764151"/>
    <n v="1234"/>
    <s v="승인거래"/>
    <s v="소비자소득공제용"/>
    <s v="일반거래"/>
    <n v="1813"/>
    <x v="8"/>
    <s v="tip"/>
    <n v="0"/>
  </r>
  <r>
    <s v="가상계좌"/>
    <s v="2024-04-21 22:25:31"/>
    <n v="18364"/>
    <n v="1836"/>
    <x v="125"/>
    <n v="46600"/>
    <n v="160874424"/>
    <n v="1234"/>
    <s v="승인거래"/>
    <s v="소비자소득공제용"/>
    <s v="일반거래"/>
    <n v="2469"/>
    <x v="8"/>
    <s v="tip"/>
    <n v="0"/>
  </r>
  <r>
    <s v="가상계좌"/>
    <s v="2024-04-14 08:45:10"/>
    <n v="38182"/>
    <n v="3818"/>
    <x v="34"/>
    <n v="46700"/>
    <n v="160214317"/>
    <n v="1234"/>
    <s v="승인거래"/>
    <s v="소비자소득공제용"/>
    <s v="일반거래"/>
    <n v="2090"/>
    <x v="8"/>
    <s v="tip"/>
    <n v="0"/>
  </r>
  <r>
    <s v="가상계좌"/>
    <s v="2024-04-22 21:33:21"/>
    <n v="35182"/>
    <n v="3518"/>
    <x v="126"/>
    <n v="46900"/>
    <n v="160937387"/>
    <n v="1234"/>
    <s v="승인거래"/>
    <s v="소비자소득공제용"/>
    <s v="일반거래"/>
    <n v="2545"/>
    <x v="8"/>
    <s v="tip"/>
    <n v="0"/>
  </r>
  <r>
    <s v="가상계좌"/>
    <s v="2024-04-15 13:45:54"/>
    <n v="32555"/>
    <n v="3255"/>
    <x v="127"/>
    <n v="47000"/>
    <n v="160492892"/>
    <n v="1234"/>
    <s v="승인거래"/>
    <s v="소비자소득공제용"/>
    <s v="일반거래"/>
    <n v="2109"/>
    <x v="21"/>
    <s v="fie"/>
    <n v="0"/>
  </r>
  <r>
    <s v="가상계좌"/>
    <s v="2024-04-05 15:27:50"/>
    <n v="37182"/>
    <n v="3718"/>
    <x v="37"/>
    <n v="47100"/>
    <n v="160526816"/>
    <n v="1234"/>
    <s v="승인거래"/>
    <s v="소비자소득공제용"/>
    <s v="일반거래"/>
    <n v="1796"/>
    <x v="48"/>
    <s v="rung"/>
    <n v="0"/>
  </r>
  <r>
    <s v="가상계좌"/>
    <s v="2024-04-28 22:17:29"/>
    <n v="36919"/>
    <n v="3691"/>
    <x v="32"/>
    <n v="47100"/>
    <n v="160915014"/>
    <n v="1234"/>
    <s v="승인거래"/>
    <s v="소비자소득공제용"/>
    <s v="일반거래"/>
    <n v="2827"/>
    <x v="8"/>
    <s v="tip"/>
    <n v="0"/>
  </r>
  <r>
    <s v="가상계좌"/>
    <s v="2024-04-15 23:10:30"/>
    <n v="38419"/>
    <n v="3841"/>
    <x v="128"/>
    <n v="47150"/>
    <n v="161027634"/>
    <n v="1234"/>
    <s v="승인거래"/>
    <s v="소비자소득공제용"/>
    <s v="일반거래"/>
    <n v="2172"/>
    <x v="8"/>
    <s v="tip"/>
    <n v="0"/>
  </r>
  <r>
    <s v="가상계좌"/>
    <s v="2024-04-17 13:26:08"/>
    <n v="42909"/>
    <n v="4291"/>
    <x v="1"/>
    <n v="47200"/>
    <n v="160693936"/>
    <n v="1234"/>
    <s v="승인거래"/>
    <s v="소비자소득공제용"/>
    <s v="일반거래"/>
    <n v="2279"/>
    <x v="50"/>
    <s v="fie"/>
    <n v="0"/>
  </r>
  <r>
    <s v="가상계좌"/>
    <s v="2024-04-21 17:58:30"/>
    <n v="42909"/>
    <n v="4291"/>
    <x v="1"/>
    <n v="47200"/>
    <n v="160639350"/>
    <n v="1234"/>
    <s v="승인거래"/>
    <s v="소비자소득공제용"/>
    <s v="일반거래"/>
    <n v="2454"/>
    <x v="39"/>
    <s v="fie"/>
    <n v="0"/>
  </r>
  <r>
    <s v="가상계좌"/>
    <s v="2024-04-20 08:46:20"/>
    <n v="43000"/>
    <n v="4300"/>
    <x v="1"/>
    <n v="47300"/>
    <n v="160222851"/>
    <n v="1234"/>
    <s v="승인거래"/>
    <s v="소비자소득공제용"/>
    <s v="일반거래"/>
    <n v="2426"/>
    <x v="8"/>
    <s v="tip"/>
    <n v="0"/>
  </r>
  <r>
    <s v="가상계좌"/>
    <s v="2024-04-29 20:04:49"/>
    <n v="38828"/>
    <n v="3882"/>
    <x v="103"/>
    <n v="47400"/>
    <n v="160866675"/>
    <n v="1234"/>
    <s v="승인거래"/>
    <s v="소비자소득공제용"/>
    <s v="일반거래"/>
    <n v="2868"/>
    <x v="8"/>
    <s v="tip"/>
    <n v="0"/>
  </r>
  <r>
    <s v="가상계좌"/>
    <s v="2024-04-24 13:14:37"/>
    <n v="43273"/>
    <n v="4327"/>
    <x v="1"/>
    <n v="47600"/>
    <n v="160479029"/>
    <n v="1234"/>
    <s v="승인거래"/>
    <s v="소비자소득공제용"/>
    <s v="일반거래"/>
    <n v="2632"/>
    <x v="52"/>
    <s v="fie"/>
    <n v="0"/>
  </r>
  <r>
    <s v="신용카드"/>
    <s v="2024-04-26 14:13:34"/>
    <n v="24091"/>
    <n v="2409"/>
    <x v="129"/>
    <n v="47600"/>
    <n v="5806662"/>
    <m/>
    <s v="일반"/>
    <m/>
    <m/>
    <n v="3000000782"/>
    <x v="94"/>
    <s v="hung"/>
    <n v="0"/>
  </r>
  <r>
    <s v="가상계좌"/>
    <s v="2024-04-30 23:25:41"/>
    <n v="37555"/>
    <n v="3755"/>
    <x v="49"/>
    <n v="47700"/>
    <n v="161032234"/>
    <n v="1234"/>
    <s v="승인거래"/>
    <s v="소비자소득공제용"/>
    <s v="일반거래"/>
    <n v="2933"/>
    <x v="8"/>
    <s v="tip"/>
    <n v="0"/>
  </r>
  <r>
    <s v="가상계좌"/>
    <s v="2024-04-14 12:37:32"/>
    <n v="30000"/>
    <n v="3000"/>
    <x v="130"/>
    <n v="47700"/>
    <n v="160382783"/>
    <n v="1234"/>
    <s v="승인거래"/>
    <s v="소비자소득공제용"/>
    <s v="일반거래"/>
    <n v="2094"/>
    <x v="8"/>
    <s v="tip"/>
    <n v="0"/>
  </r>
  <r>
    <s v="가상계좌"/>
    <s v="2024-04-12 20:35:23"/>
    <n v="43364"/>
    <n v="4336"/>
    <x v="1"/>
    <n v="47700"/>
    <n v="160830070"/>
    <n v="1234"/>
    <s v="승인거래"/>
    <s v="소비자소득공제용"/>
    <s v="일반거래"/>
    <n v="2081"/>
    <x v="8"/>
    <s v="tip"/>
    <n v="0"/>
  </r>
  <r>
    <s v="가상계좌"/>
    <s v="2024-04-28 23:15:56"/>
    <n v="43455"/>
    <n v="4345"/>
    <x v="1"/>
    <n v="47800"/>
    <n v="160966112"/>
    <n v="1234"/>
    <s v="승인거래"/>
    <s v="소비자소득공제용"/>
    <s v="일반거래"/>
    <n v="2824"/>
    <x v="29"/>
    <s v="rung"/>
    <n v="0"/>
  </r>
  <r>
    <s v="가상계좌"/>
    <s v="2024-04-29 12:41:10"/>
    <n v="43455"/>
    <n v="4345"/>
    <x v="1"/>
    <n v="47800"/>
    <n v="160456305"/>
    <n v="1234"/>
    <s v="승인거래"/>
    <s v="소비자소득공제용"/>
    <s v="일반거래"/>
    <n v="2846"/>
    <x v="8"/>
    <s v="tip"/>
    <n v="0"/>
  </r>
  <r>
    <s v="가상계좌"/>
    <s v="2024-04-08 08:58:14"/>
    <n v="37737"/>
    <n v="3773"/>
    <x v="49"/>
    <n v="47900"/>
    <n v="160246594"/>
    <n v="1234"/>
    <s v="승인거래"/>
    <s v="소비자소득공제용"/>
    <s v="일반거래"/>
    <n v="1829"/>
    <x v="29"/>
    <s v="rung"/>
    <n v="0"/>
  </r>
  <r>
    <s v="가상계좌"/>
    <s v="2024-04-16 21:43:50"/>
    <n v="43636"/>
    <n v="4364"/>
    <x v="1"/>
    <n v="48000"/>
    <n v="161113254"/>
    <n v="1234"/>
    <s v="승인거래"/>
    <s v="소비자소득공제용"/>
    <s v="일반거래"/>
    <n v="2180"/>
    <x v="8"/>
    <s v="tip"/>
    <n v="0"/>
  </r>
  <r>
    <s v="가상계좌"/>
    <s v="2024-04-03 01:08:09"/>
    <n v="43818"/>
    <n v="4382"/>
    <x v="1"/>
    <n v="48200"/>
    <n v="160039691"/>
    <n v="1234"/>
    <s v="승인거래"/>
    <s v="소비자소득공제용"/>
    <s v="일반거래"/>
    <n v="1645"/>
    <x v="29"/>
    <s v="rung"/>
    <n v="0"/>
  </r>
  <r>
    <s v="가상계좌"/>
    <s v="2024-04-12 13:48:06"/>
    <n v="29737"/>
    <n v="2973"/>
    <x v="131"/>
    <n v="48200"/>
    <n v="160487279"/>
    <n v="1234"/>
    <s v="승인거래"/>
    <s v="소비자소득공제용"/>
    <s v="일반거래"/>
    <n v="2059"/>
    <x v="8"/>
    <s v="tip"/>
    <n v="0"/>
  </r>
  <r>
    <s v="가상계좌"/>
    <s v="2024-04-29 20:03:49"/>
    <n v="43864"/>
    <n v="4386"/>
    <x v="1"/>
    <n v="48250"/>
    <n v="160868173"/>
    <n v="1234"/>
    <s v="승인거래"/>
    <s v="소비자소득공제용"/>
    <s v="일반거래"/>
    <n v="2881"/>
    <x v="8"/>
    <s v="tip"/>
    <n v="0"/>
  </r>
  <r>
    <s v="가상계좌"/>
    <s v="2024-04-24 22:19:58"/>
    <n v="32828"/>
    <n v="3282"/>
    <x v="132"/>
    <n v="48300"/>
    <n v="160977853"/>
    <n v="1234"/>
    <s v="승인거래"/>
    <s v="소비자소득공제용"/>
    <s v="일반거래"/>
    <n v="2683"/>
    <x v="8"/>
    <s v="tip"/>
    <n v="0"/>
  </r>
  <r>
    <s v="가상계좌"/>
    <s v="2024-04-22 07:41:41"/>
    <n v="43909"/>
    <n v="4391"/>
    <x v="1"/>
    <n v="48300"/>
    <n v="160180645"/>
    <n v="1234"/>
    <s v="승인거래"/>
    <s v="소비자소득공제용"/>
    <s v="일반거래"/>
    <n v="2482"/>
    <x v="8"/>
    <s v="tip"/>
    <n v="0"/>
  </r>
  <r>
    <s v="가상계좌"/>
    <s v="2024-04-16 22:34:36"/>
    <n v="21146"/>
    <n v="2114"/>
    <x v="133"/>
    <n v="48350"/>
    <n v="161154966"/>
    <n v="1234"/>
    <s v="승인거래"/>
    <s v="소비자소득공제용"/>
    <s v="일반거래"/>
    <n v="2254"/>
    <x v="8"/>
    <s v="tip"/>
    <n v="0"/>
  </r>
  <r>
    <s v="가상계좌"/>
    <s v="2024-04-05 15:59:25"/>
    <n v="39919"/>
    <n v="3991"/>
    <x v="24"/>
    <n v="48400"/>
    <n v="160550867"/>
    <n v="1234"/>
    <s v="승인거래"/>
    <s v="소비자소득공제용"/>
    <s v="일반거래"/>
    <n v="1803"/>
    <x v="26"/>
    <s v="tip"/>
    <n v="0"/>
  </r>
  <r>
    <s v="가상계좌"/>
    <s v="2024-04-23 13:43:07"/>
    <n v="38737"/>
    <n v="3873"/>
    <x v="26"/>
    <n v="48400"/>
    <n v="160483138"/>
    <n v="1234"/>
    <s v="승인거래"/>
    <s v="소비자소득공제용"/>
    <s v="일반거래"/>
    <n v="2586"/>
    <x v="48"/>
    <s v="rung"/>
    <n v="0"/>
  </r>
  <r>
    <s v="가상계좌"/>
    <s v="2024-04-29 20:12:43"/>
    <n v="44045"/>
    <n v="4405"/>
    <x v="1"/>
    <n v="48450"/>
    <n v="160874929"/>
    <n v="1234"/>
    <s v="승인거래"/>
    <s v="소비자소득공제용"/>
    <s v="일반거래"/>
    <n v="2882"/>
    <x v="8"/>
    <s v="tip"/>
    <n v="0"/>
  </r>
  <r>
    <s v="가상계좌"/>
    <s v="2024-04-26 06:33:14"/>
    <n v="39364"/>
    <n v="3936"/>
    <x v="134"/>
    <n v="48500"/>
    <n v="160141564"/>
    <n v="1234"/>
    <s v="승인거래"/>
    <s v="소비자소득공제용"/>
    <s v="일반거래"/>
    <n v="2747"/>
    <x v="8"/>
    <s v="tip"/>
    <n v="0"/>
  </r>
  <r>
    <s v="가상계좌"/>
    <s v="2024-04-10 08:54:33"/>
    <n v="34328"/>
    <n v="3432"/>
    <x v="39"/>
    <n v="48550"/>
    <n v="160219832"/>
    <n v="1234"/>
    <s v="승인거래"/>
    <s v="소비자소득공제용"/>
    <s v="일반거래"/>
    <n v="1916"/>
    <x v="8"/>
    <s v="tip"/>
    <n v="0"/>
  </r>
  <r>
    <s v="가상계좌"/>
    <s v="2024-04-19 17:48:17"/>
    <n v="39828"/>
    <n v="3982"/>
    <x v="128"/>
    <n v="48700"/>
    <n v="160674066"/>
    <n v="1234"/>
    <s v="승인거래"/>
    <s v="소비자소득공제용"/>
    <s v="일반거래"/>
    <n v="2416"/>
    <x v="8"/>
    <s v="tip"/>
    <n v="0"/>
  </r>
  <r>
    <s v="가상계좌"/>
    <s v="2024-04-15 08:42:47"/>
    <n v="31555"/>
    <n v="3155"/>
    <x v="86"/>
    <n v="48800"/>
    <n v="160235340"/>
    <n v="1234"/>
    <s v="승인거래"/>
    <s v="소비자소득공제용"/>
    <s v="일반거래"/>
    <n v="2108"/>
    <x v="8"/>
    <s v="tip"/>
    <n v="0"/>
  </r>
  <r>
    <s v="가상계좌"/>
    <s v="2024-04-17 08:34:08"/>
    <n v="44455"/>
    <n v="4445"/>
    <x v="1"/>
    <n v="48900"/>
    <n v="160445977"/>
    <n v="1234"/>
    <s v="승인거래"/>
    <s v="소비자소득공제용"/>
    <s v="일반거래"/>
    <n v="2253"/>
    <x v="29"/>
    <s v="rung"/>
    <n v="0"/>
  </r>
  <r>
    <s v="가상계좌"/>
    <s v="2024-04-11 10:36:45"/>
    <n v="24364"/>
    <n v="2436"/>
    <x v="135"/>
    <n v="48900"/>
    <n v="160335023"/>
    <n v="1234"/>
    <s v="승인거래"/>
    <s v="소비자소득공제용"/>
    <s v="일반거래"/>
    <n v="1954"/>
    <x v="26"/>
    <s v="tip"/>
    <n v="0"/>
  </r>
  <r>
    <s v="가상계좌"/>
    <s v="2024-04-06 09:52:07"/>
    <n v="39237"/>
    <n v="3923"/>
    <x v="26"/>
    <n v="48950"/>
    <n v="160250497"/>
    <n v="1234"/>
    <s v="승인거래"/>
    <s v="소비자소득공제용"/>
    <s v="일반거래"/>
    <n v="1811"/>
    <x v="8"/>
    <s v="tip"/>
    <n v="0"/>
  </r>
  <r>
    <s v="가상계좌"/>
    <s v="2024-04-18 20:52:28"/>
    <n v="6364"/>
    <n v="636"/>
    <x v="105"/>
    <n v="49000"/>
    <n v="160867512"/>
    <n v="1234"/>
    <s v="승인거래"/>
    <s v="소비자소득공제용"/>
    <s v="일반거래"/>
    <n v="2333"/>
    <x v="8"/>
    <s v="tip"/>
    <n v="0"/>
  </r>
  <r>
    <s v="가상계좌"/>
    <s v="2024-04-16 15:05:33"/>
    <n v="0"/>
    <n v="0"/>
    <x v="136"/>
    <n v="49000"/>
    <n v="160738671"/>
    <n v="1234"/>
    <s v="승인거래"/>
    <s v="소비자소득공제용"/>
    <s v="일반거래"/>
    <n v="2213"/>
    <x v="8"/>
    <s v="tip"/>
    <n v="0"/>
  </r>
  <r>
    <s v="가상계좌"/>
    <s v="2024-04-26 06:42:31"/>
    <n v="41646"/>
    <n v="4164"/>
    <x v="137"/>
    <n v="49050"/>
    <n v="160146254"/>
    <n v="1234"/>
    <s v="승인거래"/>
    <s v="소비자소득공제용"/>
    <s v="일반거래"/>
    <n v="2740"/>
    <x v="8"/>
    <s v="tip"/>
    <n v="0"/>
  </r>
  <r>
    <s v="가상계좌"/>
    <s v="2024-04-21 21:08:55"/>
    <n v="39091"/>
    <n v="3909"/>
    <x v="37"/>
    <n v="49200"/>
    <n v="160807463"/>
    <n v="1234"/>
    <s v="승인거래"/>
    <s v="소비자소득공제용"/>
    <s v="일반거래"/>
    <n v="2465"/>
    <x v="8"/>
    <s v="tip"/>
    <n v="0"/>
  </r>
  <r>
    <s v="가상계좌"/>
    <s v="2024-04-16 04:11:15"/>
    <n v="6000"/>
    <n v="600"/>
    <x v="138"/>
    <n v="49300"/>
    <n v="160101505"/>
    <n v="1234"/>
    <s v="승인거래"/>
    <s v="소비자소득공제용"/>
    <s v="일반거래"/>
    <n v="2174"/>
    <x v="41"/>
    <s v="fie"/>
    <n v="0"/>
  </r>
  <r>
    <s v="가상계좌"/>
    <s v="2024-04-30 14:35:58"/>
    <n v="42364"/>
    <n v="4236"/>
    <x v="139"/>
    <n v="49300"/>
    <n v="160531611"/>
    <n v="1234"/>
    <s v="승인거래"/>
    <s v="소비자소득공제용"/>
    <s v="일반거래"/>
    <n v="2914"/>
    <x v="29"/>
    <s v="rung"/>
    <n v="0"/>
  </r>
  <r>
    <s v="가상계좌"/>
    <s v="2024-04-25 21:52:16"/>
    <n v="44818"/>
    <n v="4482"/>
    <x v="1"/>
    <n v="49300"/>
    <n v="160988202"/>
    <n v="1234"/>
    <s v="승인거래"/>
    <s v="소비자소득공제용"/>
    <s v="일반거래"/>
    <n v="2734"/>
    <x v="8"/>
    <s v="tip"/>
    <n v="0"/>
  </r>
  <r>
    <s v="가상계좌"/>
    <s v="2024-04-21 19:07:21"/>
    <n v="36737"/>
    <n v="3673"/>
    <x v="140"/>
    <n v="49400"/>
    <n v="160698378"/>
    <n v="1234"/>
    <s v="승인거래"/>
    <s v="소비자소득공제용"/>
    <s v="일반거래"/>
    <n v="2458"/>
    <x v="8"/>
    <s v="tip"/>
    <n v="0"/>
  </r>
  <r>
    <s v="가상계좌"/>
    <s v="2024-04-27 18:42:17"/>
    <n v="31828"/>
    <n v="3182"/>
    <x v="141"/>
    <n v="49500"/>
    <n v="160767439"/>
    <n v="1234"/>
    <s v="승인거래"/>
    <s v="소비자소득공제용"/>
    <s v="일반거래"/>
    <n v="2805"/>
    <x v="8"/>
    <s v="tip"/>
    <n v="0"/>
  </r>
  <r>
    <s v="가상계좌"/>
    <s v="2024-04-11 20:54:58"/>
    <n v="35919"/>
    <n v="3591"/>
    <x v="142"/>
    <n v="49500"/>
    <n v="160868065"/>
    <n v="1234"/>
    <s v="승인거래"/>
    <s v="소비자소득공제용"/>
    <s v="일반거래"/>
    <n v="2025"/>
    <x v="8"/>
    <s v="tip"/>
    <n v="0"/>
  </r>
  <r>
    <s v="가상계좌"/>
    <s v="2024-04-24 12:35:39"/>
    <n v="39773"/>
    <n v="3977"/>
    <x v="117"/>
    <n v="49550"/>
    <n v="160445578"/>
    <n v="1234"/>
    <s v="승인거래"/>
    <s v="소비자소득공제용"/>
    <s v="일반거래"/>
    <n v="2647"/>
    <x v="8"/>
    <s v="tip"/>
    <n v="0"/>
  </r>
  <r>
    <s v="가상계좌"/>
    <s v="2024-04-03 17:15:34"/>
    <n v="45091"/>
    <n v="4509"/>
    <x v="1"/>
    <n v="49600"/>
    <n v="160572765"/>
    <n v="1234"/>
    <s v="승인거래"/>
    <s v="소비자소득공제용"/>
    <s v="일반거래"/>
    <n v="1703"/>
    <x v="7"/>
    <s v="tip"/>
    <n v="4991501727"/>
  </r>
  <r>
    <s v="가상계좌"/>
    <s v="2024-04-08 08:57:20"/>
    <n v="45091"/>
    <n v="4509"/>
    <x v="1"/>
    <n v="49600"/>
    <n v="160247280"/>
    <n v="1234"/>
    <s v="승인거래"/>
    <s v="소비자소득공제용"/>
    <s v="일반거래"/>
    <n v="1835"/>
    <x v="29"/>
    <s v="rung"/>
    <n v="0"/>
  </r>
  <r>
    <s v="가상계좌"/>
    <s v="2024-04-23 21:06:44"/>
    <n v="30182"/>
    <n v="3018"/>
    <x v="143"/>
    <n v="49600"/>
    <n v="160851211"/>
    <n v="1234"/>
    <s v="승인거래"/>
    <s v="소비자소득공제용"/>
    <s v="일반거래"/>
    <n v="2609"/>
    <x v="8"/>
    <s v="tip"/>
    <n v="0"/>
  </r>
  <r>
    <s v="가상계좌"/>
    <s v="2024-04-22 14:08:18"/>
    <n v="45091"/>
    <n v="4509"/>
    <x v="1"/>
    <n v="49600"/>
    <n v="160533075"/>
    <n v="1234"/>
    <s v="승인거래"/>
    <s v="소비자소득공제용"/>
    <s v="일반거래"/>
    <n v="2516"/>
    <x v="50"/>
    <s v="fie"/>
    <n v="0"/>
  </r>
  <r>
    <s v="가상계좌"/>
    <s v="2024-04-11 17:10:37"/>
    <n v="45091"/>
    <n v="4509"/>
    <x v="1"/>
    <n v="49600"/>
    <n v="160649402"/>
    <n v="1234"/>
    <s v="승인거래"/>
    <s v="소비자소득공제용"/>
    <s v="일반거래"/>
    <n v="1998"/>
    <x v="50"/>
    <s v="fie"/>
    <n v="0"/>
  </r>
  <r>
    <s v="가상계좌"/>
    <s v="2024-04-10 23:28:47"/>
    <n v="45091"/>
    <n v="4509"/>
    <x v="1"/>
    <n v="49600"/>
    <n v="160935984"/>
    <n v="1234"/>
    <s v="승인거래"/>
    <s v="소비자소득공제용"/>
    <s v="일반거래"/>
    <n v="1935"/>
    <x v="50"/>
    <s v="fie"/>
    <n v="0"/>
  </r>
  <r>
    <s v="가상계좌"/>
    <s v="2024-04-25 15:58:57"/>
    <n v="45091"/>
    <n v="4509"/>
    <x v="1"/>
    <n v="49600"/>
    <n v="160634288"/>
    <n v="1234"/>
    <s v="승인거래"/>
    <s v="소비자소득공제용"/>
    <s v="일반거래"/>
    <n v="2724"/>
    <x v="46"/>
    <s v="rung"/>
    <n v="0"/>
  </r>
  <r>
    <s v="가상계좌"/>
    <s v="2024-04-26 17:12:13"/>
    <n v="45091"/>
    <n v="4509"/>
    <x v="1"/>
    <n v="49600"/>
    <n v="160682714"/>
    <n v="1234"/>
    <s v="승인거래"/>
    <s v="소비자소득공제용"/>
    <s v="일반거래"/>
    <n v="2794"/>
    <x v="69"/>
    <s v="tip"/>
    <n v="0"/>
  </r>
  <r>
    <s v="가상계좌"/>
    <s v="2024-04-15 17:57:26"/>
    <n v="45091"/>
    <n v="4509"/>
    <x v="1"/>
    <n v="49600"/>
    <n v="160711485"/>
    <n v="1234"/>
    <s v="승인거래"/>
    <s v="소비자소득공제용"/>
    <s v="일반거래"/>
    <n v="2164"/>
    <x v="69"/>
    <s v="tip"/>
    <n v="0"/>
  </r>
  <r>
    <s v="가상계좌"/>
    <s v="2024-04-22 15:41:40"/>
    <n v="45091"/>
    <n v="4509"/>
    <x v="1"/>
    <n v="49600"/>
    <n v="160610197"/>
    <n v="1234"/>
    <s v="승인거래"/>
    <s v="소비자소득공제용"/>
    <s v="일반거래"/>
    <n v="2492"/>
    <x v="95"/>
    <s v="tip"/>
    <n v="0"/>
  </r>
  <r>
    <s v="가상계좌"/>
    <s v="2024-04-22 14:52:37"/>
    <n v="45182"/>
    <n v="4518"/>
    <x v="1"/>
    <n v="49700"/>
    <n v="160560982"/>
    <n v="1234"/>
    <s v="승인거래"/>
    <s v="소비자소득공제용"/>
    <s v="일반거래"/>
    <n v="2515"/>
    <x v="53"/>
    <s v="rung"/>
    <n v="5500202491"/>
  </r>
  <r>
    <s v="가상계좌"/>
    <s v="2024-04-15 22:00:58"/>
    <n v="45182"/>
    <n v="4518"/>
    <x v="1"/>
    <n v="49700"/>
    <n v="160956908"/>
    <n v="1234"/>
    <s v="승인거래"/>
    <s v="소비자소득공제용"/>
    <s v="일반거래"/>
    <n v="2168"/>
    <x v="26"/>
    <s v="tip"/>
    <n v="0"/>
  </r>
  <r>
    <s v="가상계좌"/>
    <s v="2024-04-21 12:41:37"/>
    <n v="45273"/>
    <n v="4527"/>
    <x v="1"/>
    <n v="49800"/>
    <n v="160385953"/>
    <n v="1234"/>
    <s v="승인거래"/>
    <s v="소비자소득공제용"/>
    <s v="일반거래"/>
    <n v="2444"/>
    <x v="8"/>
    <s v="tip"/>
    <n v="0"/>
  </r>
  <r>
    <s v="가상계좌"/>
    <s v="2024-04-25 21:13:42"/>
    <n v="38146"/>
    <n v="3814"/>
    <x v="144"/>
    <n v="49850"/>
    <n v="160952021"/>
    <n v="1234"/>
    <s v="승인거래"/>
    <s v="소비자소득공제용"/>
    <s v="일반거래"/>
    <n v="2737"/>
    <x v="8"/>
    <s v="tip"/>
    <n v="0"/>
  </r>
  <r>
    <s v="가상계좌"/>
    <s v="2024-04-11 16:00:44"/>
    <n v="16055"/>
    <n v="1605"/>
    <x v="145"/>
    <n v="49950"/>
    <n v="160587527"/>
    <n v="1234"/>
    <s v="승인거래"/>
    <s v="소비자소득공제용"/>
    <s v="일반거래"/>
    <n v="2009"/>
    <x v="24"/>
    <s v="tip"/>
    <n v="0"/>
  </r>
  <r>
    <s v="가상계좌"/>
    <s v="2024-04-11 12:42:07"/>
    <n v="45455"/>
    <n v="4545"/>
    <x v="1"/>
    <n v="50000"/>
    <n v="160441120"/>
    <n v="1234"/>
    <s v="승인거래"/>
    <s v="소비자소득공제용"/>
    <s v="일반거래"/>
    <n v="3000000593"/>
    <x v="96"/>
    <s v="fie"/>
    <n v="3100978994"/>
  </r>
  <r>
    <s v="가상계좌"/>
    <s v="2024-04-07 19:14:16"/>
    <n v="3646"/>
    <n v="364"/>
    <x v="146"/>
    <n v="50000"/>
    <n v="160668297"/>
    <n v="1234"/>
    <s v="승인거래"/>
    <s v="소비자소득공제용"/>
    <s v="일반거래"/>
    <n v="3000000546"/>
    <x v="97"/>
    <s v="hung"/>
    <n v="3089405136"/>
  </r>
  <r>
    <s v="가상계좌"/>
    <s v="2024-04-08 15:20:14"/>
    <n v="3646"/>
    <n v="364"/>
    <x v="146"/>
    <n v="50000"/>
    <n v="160648453"/>
    <n v="1234"/>
    <s v="승인거래"/>
    <s v="소비자소득공제용"/>
    <s v="일반거래"/>
    <n v="1868"/>
    <x v="98"/>
    <s v="fie"/>
    <n v="0"/>
  </r>
  <r>
    <s v="가상계좌"/>
    <s v="2024-04-22 22:01:43"/>
    <n v="45455"/>
    <n v="4545"/>
    <x v="1"/>
    <n v="50000"/>
    <n v="160963439"/>
    <n v="1234"/>
    <s v="승인거래"/>
    <s v="소비자소득공제용"/>
    <s v="일반거래"/>
    <n v="2541"/>
    <x v="26"/>
    <s v="tip"/>
    <n v="0"/>
  </r>
  <r>
    <s v="가상계좌"/>
    <s v="2024-04-02 00:59:43"/>
    <n v="40646"/>
    <n v="4064"/>
    <x v="147"/>
    <n v="50000"/>
    <n v="160038969"/>
    <n v="1234"/>
    <s v="승인거래"/>
    <s v="소비자소득공제용"/>
    <s v="일반거래"/>
    <n v="1594"/>
    <x v="26"/>
    <s v="tip"/>
    <n v="0"/>
  </r>
  <r>
    <s v="가상계좌"/>
    <s v="2024-04-27 22:13:53"/>
    <n v="45455"/>
    <n v="4545"/>
    <x v="1"/>
    <n v="50000"/>
    <n v="160945509"/>
    <n v="1234"/>
    <s v="승인거래"/>
    <s v="소비자소득공제용"/>
    <s v="일반거래"/>
    <n v="2808"/>
    <x v="8"/>
    <s v="tip"/>
    <n v="0"/>
  </r>
  <r>
    <s v="가상계좌"/>
    <s v="2024-04-24 06:20:15"/>
    <n v="45455"/>
    <n v="4545"/>
    <x v="1"/>
    <n v="50000"/>
    <n v="160167481"/>
    <n v="1234"/>
    <s v="승인거래"/>
    <s v="소비자소득공제용"/>
    <s v="일반거래"/>
    <n v="2617"/>
    <x v="8"/>
    <s v="tip"/>
    <n v="0"/>
  </r>
  <r>
    <s v="가상계좌"/>
    <s v="2024-04-07 16:22:09"/>
    <n v="45455"/>
    <n v="4545"/>
    <x v="1"/>
    <n v="50000"/>
    <n v="160532332"/>
    <n v="1234"/>
    <s v="승인거래"/>
    <s v="소비자소득공제용"/>
    <s v="일반거래"/>
    <n v="1815"/>
    <x v="8"/>
    <s v="tip"/>
    <n v="0"/>
  </r>
  <r>
    <s v="가상계좌"/>
    <s v="2024-04-05 12:28:54"/>
    <n v="45455"/>
    <n v="4545"/>
    <x v="1"/>
    <n v="50000"/>
    <n v="160395816"/>
    <n v="1234"/>
    <s v="승인거래"/>
    <s v="소비자소득공제용"/>
    <s v="일반거래"/>
    <n v="1768"/>
    <x v="99"/>
    <s v="rung"/>
    <n v="0"/>
  </r>
  <r>
    <s v="신용카드"/>
    <s v="2024-04-03 14:29:07"/>
    <n v="0"/>
    <n v="0"/>
    <x v="148"/>
    <n v="50000"/>
    <n v="814951"/>
    <m/>
    <s v="일반"/>
    <m/>
    <m/>
    <n v="3000000514"/>
    <x v="71"/>
    <s v="hung"/>
    <n v="2250597899"/>
  </r>
  <r>
    <s v="가상계좌"/>
    <s v="2024-04-11 00:16:32"/>
    <n v="41237"/>
    <n v="4123"/>
    <x v="103"/>
    <n v="50050"/>
    <n v="160006912"/>
    <n v="1234"/>
    <s v="승인거래"/>
    <s v="소비자소득공제용"/>
    <s v="일반거래"/>
    <n v="1947"/>
    <x v="26"/>
    <s v="tip"/>
    <n v="0"/>
  </r>
  <r>
    <s v="가상계좌"/>
    <s v="2024-04-12 16:45:55"/>
    <n v="45545"/>
    <n v="4555"/>
    <x v="1"/>
    <n v="50100"/>
    <n v="160622649"/>
    <n v="1234"/>
    <s v="승인거래"/>
    <s v="소비자소득공제용"/>
    <s v="일반거래"/>
    <n v="3000000634"/>
    <x v="100"/>
    <s v="hung"/>
    <n v="1061475335"/>
  </r>
  <r>
    <s v="가상계좌"/>
    <s v="2024-04-11 00:14:12"/>
    <n v="45545"/>
    <n v="4555"/>
    <x v="1"/>
    <n v="50100"/>
    <n v="160005676"/>
    <n v="1234"/>
    <s v="승인거래"/>
    <s v="소비자소득공제용"/>
    <s v="일반거래"/>
    <n v="1946"/>
    <x v="26"/>
    <s v="tip"/>
    <n v="0"/>
  </r>
  <r>
    <s v="가상계좌"/>
    <s v="2024-04-22 10:36:00"/>
    <n v="45545"/>
    <n v="4555"/>
    <x v="1"/>
    <n v="50100"/>
    <n v="160356098"/>
    <n v="1234"/>
    <s v="승인거래"/>
    <s v="소비자소득공제용"/>
    <s v="일반거래"/>
    <n v="2478"/>
    <x v="21"/>
    <s v="fie"/>
    <n v="0"/>
  </r>
  <r>
    <s v="가상계좌"/>
    <s v="2024-04-26 15:06:59"/>
    <n v="42864"/>
    <n v="4286"/>
    <x v="114"/>
    <n v="50150"/>
    <n v="160568549"/>
    <n v="1234"/>
    <s v="승인거래"/>
    <s v="소비자소득공제용"/>
    <s v="일반거래"/>
    <n v="2777"/>
    <x v="26"/>
    <s v="tip"/>
    <n v="0"/>
  </r>
  <r>
    <s v="가상계좌"/>
    <s v="2024-04-01 12:56:56"/>
    <n v="45636"/>
    <n v="4564"/>
    <x v="1"/>
    <n v="50200"/>
    <n v="160487478"/>
    <n v="1234"/>
    <s v="승인거래"/>
    <s v="소비자소득공제용"/>
    <s v="일반거래"/>
    <n v="3000000486"/>
    <x v="34"/>
    <s v="hung"/>
    <n v="8132301189"/>
  </r>
  <r>
    <s v="가상계좌"/>
    <s v="2024-04-18 06:10:58"/>
    <n v="32737"/>
    <n v="3273"/>
    <x v="149"/>
    <n v="50300"/>
    <n v="160139200"/>
    <n v="1234"/>
    <s v="승인거래"/>
    <s v="소비자소득공제용"/>
    <s v="일반거래"/>
    <n v="2316"/>
    <x v="8"/>
    <s v="tip"/>
    <n v="0"/>
  </r>
  <r>
    <s v="가상계좌"/>
    <s v="2024-04-23 19:42:09"/>
    <n v="31273"/>
    <n v="3127"/>
    <x v="150"/>
    <n v="50400"/>
    <n v="160777754"/>
    <n v="1234"/>
    <s v="승인거래"/>
    <s v="소비자소득공제용"/>
    <s v="일반거래"/>
    <n v="2611"/>
    <x v="101"/>
    <s v="rung"/>
    <n v="0"/>
  </r>
  <r>
    <s v="신용카드"/>
    <s v="2024-04-17 18:17:11"/>
    <n v="45818"/>
    <n v="4582"/>
    <x v="1"/>
    <n v="50400"/>
    <n v="32583823"/>
    <m/>
    <s v="일반"/>
    <m/>
    <m/>
    <n v="3000000677"/>
    <x v="102"/>
    <s v="hung"/>
    <n v="0"/>
  </r>
  <r>
    <s v="가상계좌"/>
    <s v="2024-04-25 09:13:34"/>
    <n v="27273"/>
    <n v="2727"/>
    <x v="91"/>
    <n v="50500"/>
    <n v="160272799"/>
    <n v="1234"/>
    <s v="승인거래"/>
    <s v="소비자소득공제용"/>
    <s v="일반거래"/>
    <n v="2653"/>
    <x v="29"/>
    <s v="rung"/>
    <n v="0"/>
  </r>
  <r>
    <s v="가상계좌"/>
    <s v="2024-04-17 15:50:08"/>
    <n v="26828"/>
    <n v="2682"/>
    <x v="151"/>
    <n v="50600"/>
    <n v="160813120"/>
    <n v="1234"/>
    <s v="승인거래"/>
    <s v="소비자소득공제용"/>
    <s v="일반거래"/>
    <n v="2302"/>
    <x v="103"/>
    <s v="fie"/>
    <n v="0"/>
  </r>
  <r>
    <s v="가상계좌"/>
    <s v="2024-04-24 14:50:22"/>
    <n v="2000"/>
    <n v="200"/>
    <x v="152"/>
    <n v="50600"/>
    <n v="160551287"/>
    <n v="1234"/>
    <s v="승인거래"/>
    <s v="소비자소득공제용"/>
    <s v="일반거래"/>
    <n v="2667"/>
    <x v="38"/>
    <s v="tip"/>
    <n v="0"/>
  </r>
  <r>
    <s v="신용카드"/>
    <s v="2024-04-11 13:27:07"/>
    <n v="46000"/>
    <n v="4600"/>
    <x v="1"/>
    <n v="50600"/>
    <n v="59107392"/>
    <m/>
    <s v="일반"/>
    <m/>
    <m/>
    <n v="3000000595"/>
    <x v="104"/>
    <s v="hung"/>
    <n v="4396500212"/>
  </r>
  <r>
    <s v="가상계좌"/>
    <s v="2024-04-29 04:53:58"/>
    <n v="42919"/>
    <n v="4291"/>
    <x v="153"/>
    <n v="50650"/>
    <n v="160126542"/>
    <n v="1234"/>
    <s v="승인거래"/>
    <s v="소비자소득공제용"/>
    <s v="일반거래"/>
    <n v="2830"/>
    <x v="21"/>
    <s v="fie"/>
    <n v="0"/>
  </r>
  <r>
    <s v="가상계좌"/>
    <s v="2024-04-26 14:27:59"/>
    <n v="43328"/>
    <n v="4332"/>
    <x v="67"/>
    <n v="50650"/>
    <n v="160538170"/>
    <n v="1234"/>
    <s v="승인거래"/>
    <s v="소비자소득공제용"/>
    <s v="일반거래"/>
    <n v="2778"/>
    <x v="21"/>
    <s v="fie"/>
    <n v="0"/>
  </r>
  <r>
    <s v="가상계좌"/>
    <s v="2024-04-17 15:36:47"/>
    <n v="37555"/>
    <n v="3755"/>
    <x v="84"/>
    <n v="50800"/>
    <n v="160795788"/>
    <n v="1234"/>
    <s v="승인거래"/>
    <s v="소비자소득공제용"/>
    <s v="일반거래"/>
    <n v="2299"/>
    <x v="8"/>
    <s v="tip"/>
    <n v="0"/>
  </r>
  <r>
    <s v="가상계좌"/>
    <s v="2024-04-19 14:24:12"/>
    <n v="46182"/>
    <n v="4618"/>
    <x v="1"/>
    <n v="50800"/>
    <n v="160494616"/>
    <n v="1234"/>
    <s v="승인거래"/>
    <s v="소비자소득공제용"/>
    <s v="일반거래"/>
    <n v="2390"/>
    <x v="105"/>
    <s v="rung"/>
    <n v="0"/>
  </r>
  <r>
    <s v="신용카드"/>
    <s v="2024-04-22 09:09:25"/>
    <n v="46182"/>
    <n v="4618"/>
    <x v="1"/>
    <n v="50800"/>
    <n v="596477"/>
    <m/>
    <s v="일반"/>
    <m/>
    <m/>
    <n v="2488"/>
    <x v="58"/>
    <s v="rung"/>
    <n v="1136000727"/>
  </r>
  <r>
    <s v="가상계좌"/>
    <s v="2024-04-20 07:13:44"/>
    <n v="20828"/>
    <n v="2082"/>
    <x v="154"/>
    <n v="50900"/>
    <n v="160157992"/>
    <n v="1234"/>
    <s v="승인거래"/>
    <s v="소비자소득공제용"/>
    <s v="일반거래"/>
    <n v="2423"/>
    <x v="8"/>
    <s v="tip"/>
    <n v="0"/>
  </r>
  <r>
    <s v="가상계좌"/>
    <s v="2024-04-19 10:08:47"/>
    <n v="46500"/>
    <n v="4650"/>
    <x v="1"/>
    <n v="51150"/>
    <n v="160293127"/>
    <n v="1234"/>
    <s v="승인거래"/>
    <s v="소비자소득공제용"/>
    <s v="일반거래"/>
    <n v="2372"/>
    <x v="29"/>
    <s v="rung"/>
    <n v="0"/>
  </r>
  <r>
    <s v="가상계좌"/>
    <s v="2024-04-22 16:47:30"/>
    <n v="46545"/>
    <n v="4655"/>
    <x v="1"/>
    <n v="51200"/>
    <n v="160665676"/>
    <n v="1234"/>
    <s v="승인거래"/>
    <s v="소비자소득공제용"/>
    <s v="일반거래"/>
    <n v="3000000723"/>
    <x v="60"/>
    <s v="hung"/>
    <n v="6181179089"/>
  </r>
  <r>
    <s v="가상계좌"/>
    <s v="2024-04-19 09:16:53"/>
    <n v="46545"/>
    <n v="4655"/>
    <x v="1"/>
    <n v="51200"/>
    <n v="160246563"/>
    <n v="1234"/>
    <s v="승인거래"/>
    <s v="소비자소득공제용"/>
    <s v="일반거래"/>
    <n v="2366"/>
    <x v="48"/>
    <s v="rung"/>
    <n v="0"/>
  </r>
  <r>
    <s v="가상계좌"/>
    <s v="2024-04-29 12:55:12"/>
    <n v="40682"/>
    <n v="4068"/>
    <x v="155"/>
    <n v="51200"/>
    <n v="160465776"/>
    <n v="1234"/>
    <s v="승인거래"/>
    <s v="소비자소득공제용"/>
    <s v="일반거래"/>
    <n v="2851"/>
    <x v="106"/>
    <s v="tip"/>
    <n v="0"/>
  </r>
  <r>
    <s v="가상계좌"/>
    <s v="2024-04-05 16:00:15"/>
    <n v="46545"/>
    <n v="4655"/>
    <x v="1"/>
    <n v="51200"/>
    <n v="160551717"/>
    <n v="1234"/>
    <s v="승인거래"/>
    <s v="소비자소득공제용"/>
    <s v="일반거래"/>
    <n v="1789"/>
    <x v="46"/>
    <s v="rung"/>
    <n v="0"/>
  </r>
  <r>
    <s v="신용카드"/>
    <s v="2024-04-05 14:43:27"/>
    <n v="46545"/>
    <n v="4655"/>
    <x v="1"/>
    <n v="51200"/>
    <n v="19324374"/>
    <m/>
    <s v="일반"/>
    <m/>
    <m/>
    <n v="3000000538"/>
    <x v="107"/>
    <s v="hung"/>
    <n v="0"/>
  </r>
  <r>
    <s v="가상계좌"/>
    <s v="2024-04-10 10:10:10"/>
    <n v="32091"/>
    <n v="3209"/>
    <x v="150"/>
    <n v="51300"/>
    <n v="160273775"/>
    <n v="1234"/>
    <s v="승인거래"/>
    <s v="소비자소득공제용"/>
    <s v="일반거래"/>
    <n v="1920"/>
    <x v="48"/>
    <s v="rung"/>
    <n v="0"/>
  </r>
  <r>
    <s v="가상계좌"/>
    <s v="2024-04-29 14:20:05"/>
    <n v="46818"/>
    <n v="4682"/>
    <x v="1"/>
    <n v="51500"/>
    <n v="160539690"/>
    <n v="1234"/>
    <s v="승인거래"/>
    <s v="소비자소득공제용"/>
    <s v="일반거래"/>
    <n v="2860"/>
    <x v="50"/>
    <s v="fie"/>
    <n v="0"/>
  </r>
  <r>
    <s v="가상계좌"/>
    <s v="2024-04-16 14:17:25"/>
    <n v="46818"/>
    <n v="4682"/>
    <x v="1"/>
    <n v="51500"/>
    <n v="160651533"/>
    <n v="1234"/>
    <s v="승인거래"/>
    <s v="소비자소득공제용"/>
    <s v="일반거래"/>
    <n v="2214"/>
    <x v="50"/>
    <s v="fie"/>
    <n v="0"/>
  </r>
  <r>
    <s v="가상계좌"/>
    <s v="2024-04-08 09:00:19"/>
    <n v="35828"/>
    <n v="3582"/>
    <x v="132"/>
    <n v="51600"/>
    <n v="160247795"/>
    <n v="1234"/>
    <s v="승인거래"/>
    <s v="소비자소득공제용"/>
    <s v="일반거래"/>
    <n v="1809"/>
    <x v="29"/>
    <s v="rung"/>
    <n v="0"/>
  </r>
  <r>
    <s v="가상계좌"/>
    <s v="2024-04-16 15:09:06"/>
    <n v="46909"/>
    <n v="4691"/>
    <x v="1"/>
    <n v="51600"/>
    <n v="160744243"/>
    <n v="1234"/>
    <s v="승인거래"/>
    <s v="소비자소득공제용"/>
    <s v="일반거래"/>
    <n v="2226"/>
    <x v="21"/>
    <s v="fie"/>
    <n v="0"/>
  </r>
  <r>
    <s v="가상계좌"/>
    <s v="2024-04-12 16:07:10"/>
    <n v="41237"/>
    <n v="4123"/>
    <x v="156"/>
    <n v="51600"/>
    <n v="160590516"/>
    <n v="1234"/>
    <s v="승인거래"/>
    <s v="소비자소득공제용"/>
    <s v="일반거래"/>
    <n v="2071"/>
    <x v="21"/>
    <s v="fie"/>
    <n v="0"/>
  </r>
  <r>
    <s v="가상계좌"/>
    <s v="2024-04-20 20:43:27"/>
    <n v="38182"/>
    <n v="3818"/>
    <x v="157"/>
    <n v="51700"/>
    <n v="160744004"/>
    <n v="1234"/>
    <s v="승인거래"/>
    <s v="소비자소득공제용"/>
    <s v="일반거래"/>
    <n v="2439"/>
    <x v="89"/>
    <s v="fie"/>
    <n v="0"/>
  </r>
  <r>
    <s v="가상계좌"/>
    <s v="2024-04-26 15:49:06"/>
    <n v="45737"/>
    <n v="4573"/>
    <x v="47"/>
    <n v="51700"/>
    <n v="160606520"/>
    <n v="1234"/>
    <s v="승인거래"/>
    <s v="소비자소득공제용"/>
    <s v="일반거래"/>
    <n v="2753"/>
    <x v="29"/>
    <s v="rung"/>
    <n v="0"/>
  </r>
  <r>
    <s v="가상계좌"/>
    <s v="2024-04-25 21:15:48"/>
    <n v="0"/>
    <n v="0"/>
    <x v="158"/>
    <n v="51800"/>
    <n v="160950661"/>
    <n v="1234"/>
    <s v="승인거래"/>
    <s v="소비자소득공제용"/>
    <s v="일반거래"/>
    <n v="2707"/>
    <x v="8"/>
    <s v="tip"/>
    <n v="0"/>
  </r>
  <r>
    <s v="가상계좌"/>
    <s v="2024-04-15 23:23:19"/>
    <n v="3646"/>
    <n v="364"/>
    <x v="159"/>
    <n v="51800"/>
    <n v="161038740"/>
    <n v="1234"/>
    <s v="승인거래"/>
    <s v="소비자소득공제용"/>
    <s v="일반거래"/>
    <n v="2173"/>
    <x v="8"/>
    <s v="tip"/>
    <n v="0"/>
  </r>
  <r>
    <s v="가상계좌"/>
    <s v="2024-04-05 14:10:50"/>
    <n v="47182"/>
    <n v="4718"/>
    <x v="1"/>
    <n v="51900"/>
    <n v="160463772"/>
    <n v="1234"/>
    <s v="승인거래"/>
    <s v="소비자소득공제용"/>
    <s v="일반거래"/>
    <n v="3000000536"/>
    <x v="108"/>
    <s v="hung"/>
    <n v="1981501407"/>
  </r>
  <r>
    <s v="가상계좌"/>
    <s v="2024-04-26 09:57:51"/>
    <n v="33237"/>
    <n v="3323"/>
    <x v="76"/>
    <n v="51950"/>
    <n v="160311589"/>
    <n v="1234"/>
    <s v="승인거래"/>
    <s v="소비자소득공제용"/>
    <s v="일반거래"/>
    <n v="2745"/>
    <x v="29"/>
    <s v="rung"/>
    <n v="0"/>
  </r>
  <r>
    <s v="가상계좌"/>
    <s v="2024-04-08 14:36:26"/>
    <n v="47273"/>
    <n v="4727"/>
    <x v="1"/>
    <n v="52000"/>
    <n v="160618176"/>
    <n v="1234"/>
    <s v="승인거래"/>
    <s v="소비자소득공제용"/>
    <s v="일반거래"/>
    <n v="1867"/>
    <x v="109"/>
    <s v="fie"/>
    <n v="6021497313"/>
  </r>
  <r>
    <s v="가상계좌"/>
    <s v="2024-04-21 17:08:34"/>
    <n v="47273"/>
    <n v="4727"/>
    <x v="1"/>
    <n v="52000"/>
    <n v="160596457"/>
    <n v="1234"/>
    <s v="승인거래"/>
    <s v="소비자소득공제용"/>
    <s v="일반거래"/>
    <n v="2452"/>
    <x v="26"/>
    <s v="tip"/>
    <n v="0"/>
  </r>
  <r>
    <s v="가상계좌"/>
    <s v="2024-04-18 12:41:57"/>
    <n v="47273"/>
    <n v="4727"/>
    <x v="1"/>
    <n v="52000"/>
    <n v="160458040"/>
    <n v="1234"/>
    <s v="승인거래"/>
    <s v="소비자소득공제용"/>
    <s v="일반거래"/>
    <n v="2318"/>
    <x v="21"/>
    <s v="fie"/>
    <n v="0"/>
  </r>
  <r>
    <s v="신용카드"/>
    <s v="2024-04-22 19:09:30"/>
    <n v="47273"/>
    <n v="4727"/>
    <x v="1"/>
    <n v="52000"/>
    <n v="33632215"/>
    <m/>
    <s v="일반"/>
    <m/>
    <m/>
    <n v="3000000724"/>
    <x v="104"/>
    <s v="hung"/>
    <n v="4396500212"/>
  </r>
  <r>
    <s v="가상계좌"/>
    <s v="2024-04-29 15:05:46"/>
    <n v="24182"/>
    <n v="2418"/>
    <x v="160"/>
    <n v="52100"/>
    <n v="160582560"/>
    <n v="1234"/>
    <s v="승인거래"/>
    <s v="소비자소득공제용"/>
    <s v="일반거래"/>
    <n v="2872"/>
    <x v="26"/>
    <s v="tip"/>
    <n v="0"/>
  </r>
  <r>
    <s v="가상계좌"/>
    <s v="2024-04-03 15:43:41"/>
    <n v="32273"/>
    <n v="3227"/>
    <x v="43"/>
    <n v="52300"/>
    <n v="160504984"/>
    <n v="1234"/>
    <s v="승인거래"/>
    <s v="소비자소득공제용"/>
    <s v="일반거래"/>
    <n v="1691"/>
    <x v="28"/>
    <s v="rung"/>
    <n v="0"/>
  </r>
  <r>
    <s v="가상계좌"/>
    <s v="2024-04-27 20:34:09"/>
    <n v="45091"/>
    <n v="4509"/>
    <x v="139"/>
    <n v="52300"/>
    <n v="160863418"/>
    <n v="1234"/>
    <s v="승인거래"/>
    <s v="소비자소득공제용"/>
    <s v="일반거래"/>
    <n v="2806"/>
    <x v="8"/>
    <s v="tip"/>
    <n v="0"/>
  </r>
  <r>
    <s v="가상계좌"/>
    <s v="2024-04-18 22:46:31"/>
    <n v="45828"/>
    <n v="4582"/>
    <x v="44"/>
    <n v="52300"/>
    <n v="160967784"/>
    <n v="1234"/>
    <s v="승인거래"/>
    <s v="소비자소득공제용"/>
    <s v="일반거래"/>
    <n v="2360"/>
    <x v="8"/>
    <s v="tip"/>
    <n v="0"/>
  </r>
  <r>
    <s v="가상계좌"/>
    <s v="2024-04-04 13:49:18"/>
    <n v="43146"/>
    <n v="4314"/>
    <x v="161"/>
    <n v="52450"/>
    <n v="160462697"/>
    <n v="1234"/>
    <s v="승인거래"/>
    <s v="소비자소득공제용"/>
    <s v="일반거래"/>
    <n v="1728"/>
    <x v="110"/>
    <s v="tip"/>
    <n v="0"/>
  </r>
  <r>
    <s v="가상계좌"/>
    <s v="2024-04-24 15:13:19"/>
    <n v="36364"/>
    <n v="3636"/>
    <x v="162"/>
    <n v="52500"/>
    <n v="160563853"/>
    <n v="1234"/>
    <s v="승인거래"/>
    <s v="소비자소득공제용"/>
    <s v="일반거래"/>
    <n v="2670"/>
    <x v="111"/>
    <s v="tip"/>
    <n v="0"/>
  </r>
  <r>
    <s v="가상계좌"/>
    <s v="2024-04-08 10:44:28"/>
    <n v="46646"/>
    <n v="4664"/>
    <x v="163"/>
    <n v="52600"/>
    <n v="160345071"/>
    <n v="1234"/>
    <s v="승인거래"/>
    <s v="소비자소득공제용"/>
    <s v="일반거래"/>
    <n v="1846"/>
    <x v="53"/>
    <s v="rung"/>
    <n v="5500202491"/>
  </r>
  <r>
    <s v="가상계좌"/>
    <s v="2024-04-28 21:26:19"/>
    <n v="42919"/>
    <n v="4291"/>
    <x v="164"/>
    <n v="52600"/>
    <n v="160866146"/>
    <n v="1234"/>
    <s v="승인거래"/>
    <s v="소비자소득공제용"/>
    <s v="일반거래"/>
    <n v="2822"/>
    <x v="112"/>
    <s v="fie"/>
    <n v="0"/>
  </r>
  <r>
    <s v="가상계좌"/>
    <s v="2024-04-16 20:19:28"/>
    <n v="33682"/>
    <n v="3368"/>
    <x v="165"/>
    <n v="52750"/>
    <n v="161034430"/>
    <n v="1234"/>
    <s v="승인거래"/>
    <s v="소비자소득공제용"/>
    <s v="일반거래"/>
    <n v="2244"/>
    <x v="26"/>
    <s v="tip"/>
    <n v="0"/>
  </r>
  <r>
    <s v="가상계좌"/>
    <s v="2024-04-17 20:19:31"/>
    <n v="39146"/>
    <n v="3914"/>
    <x v="166"/>
    <n v="52750"/>
    <n v="161061329"/>
    <n v="1234"/>
    <s v="승인거래"/>
    <s v="소비자소득공제용"/>
    <s v="일반거래"/>
    <n v="2307"/>
    <x v="8"/>
    <s v="tip"/>
    <n v="0"/>
  </r>
  <r>
    <s v="가상계좌"/>
    <s v="2024-04-27 22:56:50"/>
    <n v="48091"/>
    <n v="4809"/>
    <x v="1"/>
    <n v="52900"/>
    <n v="160977689"/>
    <n v="1234"/>
    <s v="승인거래"/>
    <s v="소비자소득공제용"/>
    <s v="일반거래"/>
    <n v="2804"/>
    <x v="26"/>
    <s v="tip"/>
    <n v="0"/>
  </r>
  <r>
    <s v="가상계좌"/>
    <s v="2024-04-15 21:54:32"/>
    <n v="36646"/>
    <n v="3664"/>
    <x v="167"/>
    <n v="53100"/>
    <n v="160951963"/>
    <n v="1234"/>
    <s v="승인거래"/>
    <s v="소비자소득공제용"/>
    <s v="일반거래"/>
    <n v="2170"/>
    <x v="8"/>
    <s v="tip"/>
    <n v="0"/>
  </r>
  <r>
    <s v="가상계좌"/>
    <s v="2024-04-22 15:37:58"/>
    <n v="43555"/>
    <n v="4355"/>
    <x v="147"/>
    <n v="53200"/>
    <n v="160606361"/>
    <n v="1234"/>
    <s v="승인거래"/>
    <s v="소비자소득공제용"/>
    <s v="일반거래"/>
    <n v="2527"/>
    <x v="8"/>
    <s v="tip"/>
    <n v="0"/>
  </r>
  <r>
    <s v="가상계좌"/>
    <s v="2024-04-05 13:49:01"/>
    <n v="33273"/>
    <n v="3327"/>
    <x v="168"/>
    <n v="53300"/>
    <n v="160449289"/>
    <n v="1234"/>
    <s v="승인거래"/>
    <s v="소비자소득공제용"/>
    <s v="일반거래"/>
    <n v="1774"/>
    <x v="21"/>
    <s v="fie"/>
    <n v="0"/>
  </r>
  <r>
    <s v="가상계좌"/>
    <s v="2024-04-29 04:52:17"/>
    <n v="28500"/>
    <n v="2850"/>
    <x v="135"/>
    <n v="53450"/>
    <n v="160121784"/>
    <n v="1234"/>
    <s v="승인거래"/>
    <s v="소비자소득공제용"/>
    <s v="일반거래"/>
    <n v="2823"/>
    <x v="21"/>
    <s v="fie"/>
    <n v="0"/>
  </r>
  <r>
    <s v="가상계좌"/>
    <s v="2024-04-17 20:43:56"/>
    <n v="48636"/>
    <n v="4864"/>
    <x v="1"/>
    <n v="53500"/>
    <n v="161081919"/>
    <n v="1234"/>
    <s v="승인거래"/>
    <s v="소비자소득공제용"/>
    <s v="일반거래"/>
    <n v="2309"/>
    <x v="51"/>
    <s v="rung"/>
    <n v="0"/>
  </r>
  <r>
    <s v="가상계좌"/>
    <s v="2024-04-24 12:17:41"/>
    <n v="7273"/>
    <n v="727"/>
    <x v="169"/>
    <n v="53500"/>
    <n v="160432700"/>
    <n v="1234"/>
    <s v="승인거래"/>
    <s v="소비자소득공제용"/>
    <s v="일반거래"/>
    <n v="2635"/>
    <x v="48"/>
    <s v="rung"/>
    <n v="0"/>
  </r>
  <r>
    <s v="가상계좌"/>
    <s v="2024-04-29 20:07:37"/>
    <n v="48636"/>
    <n v="4864"/>
    <x v="1"/>
    <n v="53500"/>
    <n v="160870275"/>
    <n v="1234"/>
    <s v="승인거래"/>
    <s v="소비자소득공제용"/>
    <s v="일반거래"/>
    <n v="2861"/>
    <x v="8"/>
    <s v="tip"/>
    <n v="0"/>
  </r>
  <r>
    <s v="신용카드"/>
    <s v="2024-04-17 15:06:18"/>
    <n v="48636"/>
    <n v="4864"/>
    <x v="1"/>
    <n v="53500"/>
    <n v="38417591"/>
    <m/>
    <s v="일반"/>
    <m/>
    <m/>
    <n v="3000000673"/>
    <x v="94"/>
    <s v="hung"/>
    <n v="0"/>
  </r>
  <r>
    <s v="가상계좌"/>
    <s v="2024-04-25 21:29:21"/>
    <n v="48727"/>
    <n v="4873"/>
    <x v="1"/>
    <n v="53600"/>
    <n v="160961757"/>
    <n v="1234"/>
    <s v="승인거래"/>
    <s v="소비자소득공제용"/>
    <s v="일반거래"/>
    <n v="3000000756"/>
    <x v="62"/>
    <s v="hung"/>
    <n v="3768800472"/>
  </r>
  <r>
    <s v="가상계좌"/>
    <s v="2024-04-02 13:01:23"/>
    <n v="48727"/>
    <n v="4873"/>
    <x v="1"/>
    <n v="53600"/>
    <n v="160414735"/>
    <n v="1234"/>
    <s v="승인거래"/>
    <s v="소비자소득공제용"/>
    <s v="일반거래"/>
    <n v="3000000496"/>
    <x v="62"/>
    <s v="hung"/>
    <n v="3768800472"/>
  </r>
  <r>
    <s v="가상계좌"/>
    <s v="2024-04-30 12:17:50"/>
    <n v="10555"/>
    <n v="1055"/>
    <x v="121"/>
    <n v="53600"/>
    <n v="160416377"/>
    <n v="1234"/>
    <s v="승인거래"/>
    <s v="소비자소득공제용"/>
    <s v="일반거래"/>
    <n v="2897"/>
    <x v="40"/>
    <s v="fie"/>
    <n v="0"/>
  </r>
  <r>
    <s v="가상계좌"/>
    <s v="2024-04-30 10:27:41"/>
    <n v="44273"/>
    <n v="4427"/>
    <x v="170"/>
    <n v="53600"/>
    <n v="160314337"/>
    <n v="1234"/>
    <s v="승인거래"/>
    <s v="소비자소득공제용"/>
    <s v="일반거래"/>
    <n v="2888"/>
    <x v="21"/>
    <s v="fie"/>
    <n v="0"/>
  </r>
  <r>
    <s v="가상계좌"/>
    <s v="2024-04-16 16:54:20"/>
    <n v="48909"/>
    <n v="4891"/>
    <x v="1"/>
    <n v="53800"/>
    <n v="160838910"/>
    <n v="1234"/>
    <s v="승인거래"/>
    <s v="소비자소득공제용"/>
    <s v="일반거래"/>
    <n v="2239"/>
    <x v="98"/>
    <s v="fie"/>
    <n v="0"/>
  </r>
  <r>
    <s v="가상계좌"/>
    <s v="2024-04-18 01:27:27"/>
    <n v="30919"/>
    <n v="3091"/>
    <x v="171"/>
    <n v="53900"/>
    <n v="160047383"/>
    <n v="1234"/>
    <s v="승인거래"/>
    <s v="소비자소득공제용"/>
    <s v="일반거래"/>
    <n v="2321"/>
    <x v="29"/>
    <s v="rung"/>
    <n v="0"/>
  </r>
  <r>
    <s v="가상계좌"/>
    <s v="2024-04-30 20:31:10"/>
    <n v="31182"/>
    <n v="3118"/>
    <x v="48"/>
    <n v="53900"/>
    <n v="160874109"/>
    <n v="1234"/>
    <s v="승인거래"/>
    <s v="소비자소득공제용"/>
    <s v="일반거래"/>
    <n v="2931"/>
    <x v="26"/>
    <s v="tip"/>
    <n v="0"/>
  </r>
  <r>
    <s v="가상계좌"/>
    <s v="2024-04-24 18:35:22"/>
    <n v="3646"/>
    <n v="364"/>
    <x v="172"/>
    <n v="54000"/>
    <n v="160763635"/>
    <n v="1234"/>
    <s v="승인거래"/>
    <s v="소비자소득공제용"/>
    <s v="일반거래"/>
    <n v="2677"/>
    <x v="113"/>
    <s v="fie"/>
    <n v="0"/>
  </r>
  <r>
    <s v="가상계좌"/>
    <s v="2024-04-22 15:43:56"/>
    <n v="49091"/>
    <n v="4909"/>
    <x v="1"/>
    <n v="54000"/>
    <n v="160612059"/>
    <n v="1234"/>
    <s v="승인거래"/>
    <s v="소비자소득공제용"/>
    <s v="일반거래"/>
    <n v="2531"/>
    <x v="43"/>
    <s v="fie"/>
    <n v="0"/>
  </r>
  <r>
    <s v="가상계좌"/>
    <s v="2024-04-08 14:25:24"/>
    <n v="49273"/>
    <n v="4927"/>
    <x v="1"/>
    <n v="54200"/>
    <n v="160605424"/>
    <n v="1234"/>
    <s v="승인거래"/>
    <s v="소비자소득공제용"/>
    <s v="일반거래"/>
    <n v="1816"/>
    <x v="82"/>
    <s v="tip"/>
    <n v="0"/>
  </r>
  <r>
    <s v="신용카드"/>
    <s v="2024-04-26 10:40:45"/>
    <n v="49273"/>
    <n v="4927"/>
    <x v="1"/>
    <n v="54200"/>
    <n v="477530"/>
    <m/>
    <s v="일반"/>
    <m/>
    <m/>
    <n v="3000000777"/>
    <x v="71"/>
    <s v="hung"/>
    <n v="2250597899"/>
  </r>
  <r>
    <s v="가상계좌"/>
    <s v="2024-04-26 15:44:19"/>
    <n v="49364"/>
    <n v="4936"/>
    <x v="1"/>
    <n v="54300"/>
    <n v="160602603"/>
    <n v="1234"/>
    <s v="승인거래"/>
    <s v="소비자소득공제용"/>
    <s v="일반거래"/>
    <n v="2789"/>
    <x v="21"/>
    <s v="fie"/>
    <n v="0"/>
  </r>
  <r>
    <s v="가상계좌"/>
    <s v="2024-04-24 21:19:51"/>
    <n v="46737"/>
    <n v="4673"/>
    <x v="67"/>
    <n v="54400"/>
    <n v="160924169"/>
    <n v="1234"/>
    <s v="승인거래"/>
    <s v="소비자소득공제용"/>
    <s v="일반거래"/>
    <n v="2680"/>
    <x v="8"/>
    <s v="tip"/>
    <n v="0"/>
  </r>
  <r>
    <s v="가상계좌"/>
    <s v="2024-04-25 15:12:02"/>
    <n v="49727"/>
    <n v="4973"/>
    <x v="1"/>
    <n v="54700"/>
    <n v="160597452"/>
    <n v="1234"/>
    <s v="승인거래"/>
    <s v="소비자소득공제용"/>
    <s v="일반거래"/>
    <n v="3000000773"/>
    <x v="34"/>
    <s v="hung"/>
    <n v="8132301189"/>
  </r>
  <r>
    <s v="가상계좌"/>
    <s v="2024-04-01 15:23:29"/>
    <n v="28364"/>
    <n v="2836"/>
    <x v="173"/>
    <n v="54700"/>
    <n v="160609196"/>
    <n v="1234"/>
    <s v="승인거래"/>
    <s v="소비자소득공제용"/>
    <s v="일반거래"/>
    <n v="1581"/>
    <x v="21"/>
    <s v="fie"/>
    <n v="0"/>
  </r>
  <r>
    <s v="가상계좌"/>
    <s v="2024-04-07 22:04:55"/>
    <n v="43182"/>
    <n v="4318"/>
    <x v="174"/>
    <n v="54900"/>
    <n v="160805684"/>
    <n v="1234"/>
    <s v="승인거래"/>
    <s v="소비자소득공제용"/>
    <s v="일반거래"/>
    <n v="3000000548"/>
    <x v="114"/>
    <s v="hung"/>
    <n v="1121114477"/>
  </r>
  <r>
    <s v="가상계좌"/>
    <s v="2024-04-11 07:49:44"/>
    <n v="49955"/>
    <n v="4995"/>
    <x v="1"/>
    <n v="54950"/>
    <n v="160162181"/>
    <n v="1234"/>
    <s v="승인거래"/>
    <s v="소비자소득공제용"/>
    <s v="일반거래"/>
    <n v="1949"/>
    <x v="21"/>
    <s v="fie"/>
    <n v="0"/>
  </r>
  <r>
    <s v="가상계좌"/>
    <s v="2024-04-09 02:17:27"/>
    <n v="38737"/>
    <n v="3873"/>
    <x v="175"/>
    <n v="55000"/>
    <n v="160055688"/>
    <n v="1234"/>
    <s v="승인거래"/>
    <s v="소비자소득공제용"/>
    <s v="일반거래"/>
    <n v="1891"/>
    <x v="28"/>
    <s v="rung"/>
    <n v="0"/>
  </r>
  <r>
    <s v="가상계좌"/>
    <s v="2024-04-28 17:40:08"/>
    <n v="50000"/>
    <n v="5000"/>
    <x v="1"/>
    <n v="55000"/>
    <n v="160655497"/>
    <n v="1234"/>
    <s v="승인거래"/>
    <s v="소비자소득공제용"/>
    <s v="일반거래"/>
    <n v="2816"/>
    <x v="26"/>
    <s v="tip"/>
    <n v="0"/>
  </r>
  <r>
    <s v="가상계좌"/>
    <s v="2024-04-22 15:57:58"/>
    <n v="50182"/>
    <n v="5018"/>
    <x v="1"/>
    <n v="55200"/>
    <n v="160619553"/>
    <n v="1234"/>
    <s v="승인거래"/>
    <s v="소비자소득공제용"/>
    <s v="일반거래"/>
    <n v="2536"/>
    <x v="115"/>
    <s v="rung"/>
    <n v="2031151666"/>
  </r>
  <r>
    <s v="가상계좌"/>
    <s v="2024-04-29 20:08:32"/>
    <n v="48555"/>
    <n v="4855"/>
    <x v="44"/>
    <n v="55300"/>
    <n v="160871188"/>
    <n v="1234"/>
    <s v="승인거래"/>
    <s v="소비자소득공제용"/>
    <s v="일반거래"/>
    <n v="2850"/>
    <x v="8"/>
    <s v="tip"/>
    <n v="0"/>
  </r>
  <r>
    <s v="가상계좌"/>
    <s v="2024-04-19 12:40:37"/>
    <n v="40737"/>
    <n v="4073"/>
    <x v="107"/>
    <n v="55300"/>
    <n v="160421120"/>
    <n v="1234"/>
    <s v="승인거래"/>
    <s v="소비자소득공제용"/>
    <s v="일반거래"/>
    <n v="2384"/>
    <x v="8"/>
    <s v="tip"/>
    <n v="0"/>
  </r>
  <r>
    <s v="가상계좌"/>
    <s v="2024-04-12 08:33:03"/>
    <n v="50500"/>
    <n v="5050"/>
    <x v="1"/>
    <n v="55550"/>
    <n v="160227819"/>
    <n v="1234"/>
    <s v="승인거래"/>
    <s v="소비자소득공제용"/>
    <s v="일반거래"/>
    <n v="2027"/>
    <x v="21"/>
    <s v="fie"/>
    <n v="0"/>
  </r>
  <r>
    <s v="가상계좌"/>
    <s v="2024-04-26 14:44:09"/>
    <n v="50545"/>
    <n v="5055"/>
    <x v="1"/>
    <n v="55600"/>
    <n v="160554086"/>
    <n v="1234"/>
    <s v="승인거래"/>
    <s v="소비자소득공제용"/>
    <s v="일반거래"/>
    <n v="3000000784"/>
    <x v="108"/>
    <s v="hung"/>
    <n v="1981501407"/>
  </r>
  <r>
    <s v="가상계좌"/>
    <s v="2024-04-24 12:36:47"/>
    <n v="42182"/>
    <n v="4218"/>
    <x v="176"/>
    <n v="55600"/>
    <n v="160443840"/>
    <n v="1234"/>
    <s v="승인거래"/>
    <s v="소비자소득공제용"/>
    <s v="일반거래"/>
    <n v="2646"/>
    <x v="26"/>
    <s v="tip"/>
    <n v="0"/>
  </r>
  <r>
    <s v="가상계좌"/>
    <s v="2024-04-16 07:39:41"/>
    <n v="40455"/>
    <n v="4045"/>
    <x v="177"/>
    <n v="55600"/>
    <n v="160172176"/>
    <n v="1234"/>
    <s v="승인거래"/>
    <s v="소비자소득공제용"/>
    <s v="일반거래"/>
    <n v="2177"/>
    <x v="8"/>
    <s v="tip"/>
    <n v="0"/>
  </r>
  <r>
    <s v="가상계좌"/>
    <s v="2024-04-16 13:05:28"/>
    <n v="43555"/>
    <n v="4355"/>
    <x v="178"/>
    <n v="55600"/>
    <n v="160563203"/>
    <n v="1234"/>
    <s v="승인거래"/>
    <s v="소비자소득공제용"/>
    <s v="일반거래"/>
    <n v="2205"/>
    <x v="21"/>
    <s v="fie"/>
    <n v="0"/>
  </r>
  <r>
    <s v="가상계좌"/>
    <s v="2024-04-09 08:07:39"/>
    <n v="50636"/>
    <n v="5064"/>
    <x v="1"/>
    <n v="55700"/>
    <n v="160183009"/>
    <n v="1234"/>
    <s v="승인거래"/>
    <s v="소비자소득공제용"/>
    <s v="일반거래"/>
    <n v="1888"/>
    <x v="26"/>
    <s v="tip"/>
    <n v="0"/>
  </r>
  <r>
    <s v="신용카드"/>
    <s v="2024-04-12 23:54:23"/>
    <n v="50727"/>
    <n v="5073"/>
    <x v="1"/>
    <n v="55800"/>
    <n v="21602816"/>
    <m/>
    <s v="일반"/>
    <m/>
    <m/>
    <n v="3000000636"/>
    <x v="102"/>
    <s v="hung"/>
    <n v="0"/>
  </r>
  <r>
    <s v="가상계좌"/>
    <s v="2024-04-24 20:58:11"/>
    <n v="4646"/>
    <n v="464"/>
    <x v="179"/>
    <n v="55900"/>
    <n v="160904235"/>
    <n v="1234"/>
    <s v="승인거래"/>
    <s v="소비자소득공제용"/>
    <s v="일반거래"/>
    <n v="2678"/>
    <x v="26"/>
    <s v="tip"/>
    <n v="0"/>
  </r>
  <r>
    <s v="가상계좌"/>
    <s v="2024-04-18 15:31:26"/>
    <n v="4182"/>
    <n v="418"/>
    <x v="180"/>
    <n v="55900"/>
    <n v="160590152"/>
    <n v="1234"/>
    <s v="승인거래"/>
    <s v="소비자소득공제용"/>
    <s v="일반거래"/>
    <n v="2345"/>
    <x v="8"/>
    <s v="tip"/>
    <n v="0"/>
  </r>
  <r>
    <s v="가상계좌"/>
    <s v="2024-04-12 11:50:52"/>
    <n v="50909"/>
    <n v="5091"/>
    <x v="1"/>
    <n v="56000"/>
    <n v="160401306"/>
    <n v="1234"/>
    <s v="승인거래"/>
    <s v="소비자소득공제용"/>
    <s v="일반거래"/>
    <n v="3000000614"/>
    <x v="63"/>
    <s v="hung"/>
    <n v="6613000888"/>
  </r>
  <r>
    <s v="가상계좌"/>
    <s v="2024-04-01 12:02:30"/>
    <n v="50909"/>
    <n v="5091"/>
    <x v="1"/>
    <n v="56000"/>
    <n v="160441269"/>
    <n v="1234"/>
    <s v="승인거래"/>
    <s v="소비자소득공제용"/>
    <s v="일반거래"/>
    <n v="3000000484"/>
    <x v="116"/>
    <s v="hung"/>
    <n v="0"/>
  </r>
  <r>
    <s v="가상계좌"/>
    <s v="2024-04-28 10:49:26"/>
    <n v="44091"/>
    <n v="4409"/>
    <x v="22"/>
    <n v="56000"/>
    <n v="160307997"/>
    <n v="1234"/>
    <s v="승인거래"/>
    <s v="소비자소득공제용"/>
    <s v="일반거래"/>
    <n v="2811"/>
    <x v="117"/>
    <s v="rung"/>
    <n v="0"/>
  </r>
  <r>
    <s v="가상계좌"/>
    <s v="2024-04-29 12:43:10"/>
    <n v="50909"/>
    <n v="5091"/>
    <x v="1"/>
    <n v="56000"/>
    <n v="160459772"/>
    <n v="1234"/>
    <s v="승인거래"/>
    <s v="소비자소득공제용"/>
    <s v="일반거래"/>
    <n v="2833"/>
    <x v="59"/>
    <s v="tip"/>
    <n v="0"/>
  </r>
  <r>
    <s v="가상계좌"/>
    <s v="2024-04-15 10:52:44"/>
    <n v="50909"/>
    <n v="5091"/>
    <x v="1"/>
    <n v="56000"/>
    <n v="160348617"/>
    <n v="1234"/>
    <s v="승인거래"/>
    <s v="소비자소득공제용"/>
    <s v="일반거래"/>
    <n v="2120"/>
    <x v="59"/>
    <s v="tip"/>
    <n v="0"/>
  </r>
  <r>
    <s v="가상계좌"/>
    <s v="2024-04-11 07:29:25"/>
    <n v="50909"/>
    <n v="5091"/>
    <x v="1"/>
    <n v="56000"/>
    <n v="160153333"/>
    <n v="1234"/>
    <s v="승인거래"/>
    <s v="소비자소득공제용"/>
    <s v="일반거래"/>
    <n v="1939"/>
    <x v="59"/>
    <s v="tip"/>
    <n v="0"/>
  </r>
  <r>
    <s v="가상계좌"/>
    <s v="2024-04-05 11:10:18"/>
    <n v="50909"/>
    <n v="5091"/>
    <x v="1"/>
    <n v="56000"/>
    <n v="160336703"/>
    <n v="1234"/>
    <s v="승인거래"/>
    <s v="소비자소득공제용"/>
    <s v="일반거래"/>
    <n v="1767"/>
    <x v="59"/>
    <s v="tip"/>
    <n v="0"/>
  </r>
  <r>
    <s v="가상계좌"/>
    <s v="2024-04-02 15:34:57"/>
    <n v="30646"/>
    <n v="3064"/>
    <x v="62"/>
    <n v="56100"/>
    <n v="160513910"/>
    <n v="1234"/>
    <s v="승인거래"/>
    <s v="소비자소득공제용"/>
    <s v="일반거래"/>
    <n v="1621"/>
    <x v="26"/>
    <s v="tip"/>
    <n v="0"/>
  </r>
  <r>
    <s v="가상계좌"/>
    <s v="2024-04-26 15:44:20"/>
    <n v="51182"/>
    <n v="5118"/>
    <x v="1"/>
    <n v="56300"/>
    <n v="160600500"/>
    <n v="1234"/>
    <s v="승인거래"/>
    <s v="소비자소득공제용"/>
    <s v="일반거래"/>
    <n v="2796"/>
    <x v="21"/>
    <s v="fie"/>
    <n v="0"/>
  </r>
  <r>
    <s v="가상계좌"/>
    <s v="2024-04-02 07:08:15"/>
    <n v="38273"/>
    <n v="3827"/>
    <x v="42"/>
    <n v="56400"/>
    <n v="160152392"/>
    <n v="1234"/>
    <s v="승인거래"/>
    <s v="소비자소득공제용"/>
    <s v="일반거래"/>
    <n v="1598"/>
    <x v="26"/>
    <s v="tip"/>
    <n v="0"/>
  </r>
  <r>
    <s v="가상계좌"/>
    <s v="2024-04-29 14:48:42"/>
    <n v="46000"/>
    <n v="4600"/>
    <x v="117"/>
    <n v="56400"/>
    <n v="160567077"/>
    <n v="1234"/>
    <s v="승인거래"/>
    <s v="소비자소득공제용"/>
    <s v="일반거래"/>
    <n v="2867"/>
    <x v="21"/>
    <s v="fie"/>
    <n v="0"/>
  </r>
  <r>
    <s v="가상계좌"/>
    <s v="2024-04-16 13:03:45"/>
    <n v="51273"/>
    <n v="5127"/>
    <x v="1"/>
    <n v="56400"/>
    <n v="160555936"/>
    <n v="1234"/>
    <s v="승인거래"/>
    <s v="소비자소득공제용"/>
    <s v="일반거래"/>
    <n v="2192"/>
    <x v="21"/>
    <s v="fie"/>
    <n v="0"/>
  </r>
  <r>
    <s v="가상계좌"/>
    <s v="2024-04-11 19:11:38"/>
    <n v="41646"/>
    <n v="4164"/>
    <x v="39"/>
    <n v="56600"/>
    <n v="160766851"/>
    <n v="1234"/>
    <s v="승인거래"/>
    <s v="소비자소득공제용"/>
    <s v="일반거래"/>
    <n v="2019"/>
    <x v="28"/>
    <s v="rung"/>
    <n v="0"/>
  </r>
  <r>
    <s v="가상계좌"/>
    <s v="2024-04-19 09:15:03"/>
    <n v="26919"/>
    <n v="2691"/>
    <x v="74"/>
    <n v="56600"/>
    <n v="160245541"/>
    <n v="1234"/>
    <s v="승인거래"/>
    <s v="소비자소득공제용"/>
    <s v="일반거래"/>
    <n v="2368"/>
    <x v="48"/>
    <s v="rung"/>
    <n v="0"/>
  </r>
  <r>
    <s v="가상계좌"/>
    <s v="2024-04-13 15:50:36"/>
    <n v="49328"/>
    <n v="4932"/>
    <x v="96"/>
    <n v="56950"/>
    <n v="161200515"/>
    <n v="1234"/>
    <s v="승인거래"/>
    <s v="소비자소득공제용"/>
    <s v="일반거래"/>
    <n v="2083"/>
    <x v="26"/>
    <s v="tip"/>
    <n v="0"/>
  </r>
  <r>
    <s v="가상계좌"/>
    <s v="2024-04-23 16:05:54"/>
    <n v="3646"/>
    <n v="364"/>
    <x v="181"/>
    <n v="57000"/>
    <n v="160584858"/>
    <n v="1234"/>
    <s v="승인거래"/>
    <s v="소비자소득공제용"/>
    <s v="일반거래"/>
    <n v="2593"/>
    <x v="118"/>
    <s v="tip"/>
    <n v="5311602084"/>
  </r>
  <r>
    <s v="가상계좌"/>
    <s v="2024-04-30 14:40:21"/>
    <n v="3646"/>
    <n v="364"/>
    <x v="181"/>
    <n v="57000"/>
    <n v="160535366"/>
    <n v="1234"/>
    <s v="승인거래"/>
    <s v="소비자소득공제용"/>
    <s v="일반거래"/>
    <n v="2913"/>
    <x v="93"/>
    <s v="tip"/>
    <n v="4413201666"/>
  </r>
  <r>
    <s v="가상계좌"/>
    <s v="2024-04-12 12:50:56"/>
    <n v="3646"/>
    <n v="364"/>
    <x v="181"/>
    <n v="57000"/>
    <n v="160447009"/>
    <n v="1234"/>
    <s v="승인거래"/>
    <s v="소비자소득공제용"/>
    <s v="일반거래"/>
    <n v="2042"/>
    <x v="119"/>
    <s v="tip"/>
    <n v="0"/>
  </r>
  <r>
    <s v="가상계좌"/>
    <s v="2024-04-15 10:45:57"/>
    <n v="3646"/>
    <n v="364"/>
    <x v="181"/>
    <n v="57000"/>
    <n v="160342839"/>
    <n v="1234"/>
    <s v="승인거래"/>
    <s v="소비자소득공제용"/>
    <s v="일반거래"/>
    <n v="2117"/>
    <x v="120"/>
    <s v="rung"/>
    <n v="0"/>
  </r>
  <r>
    <s v="신용카드"/>
    <s v="2024-04-11 15:10:18"/>
    <n v="3636"/>
    <n v="364"/>
    <x v="182"/>
    <n v="57000"/>
    <n v="662278"/>
    <m/>
    <s v="일반"/>
    <m/>
    <m/>
    <n v="3000000601"/>
    <x v="121"/>
    <s v="hung"/>
    <n v="6253501305"/>
  </r>
  <r>
    <s v="가상계좌"/>
    <s v="2024-04-12 12:58:01"/>
    <n v="41919"/>
    <n v="4191"/>
    <x v="183"/>
    <n v="57200"/>
    <n v="160452151"/>
    <n v="1234"/>
    <s v="승인거래"/>
    <s v="소비자소득공제용"/>
    <s v="일반거래"/>
    <n v="3000000615"/>
    <x v="108"/>
    <s v="hung"/>
    <n v="1981501407"/>
  </r>
  <r>
    <s v="가상계좌"/>
    <s v="2024-04-22 19:51:47"/>
    <n v="25273"/>
    <n v="2527"/>
    <x v="184"/>
    <n v="57200"/>
    <n v="160836665"/>
    <n v="1234"/>
    <s v="승인거래"/>
    <s v="소비자소득공제용"/>
    <s v="일반거래"/>
    <n v="2487"/>
    <x v="8"/>
    <s v="tip"/>
    <n v="0"/>
  </r>
  <r>
    <s v="가상계좌"/>
    <s v="2024-04-22 13:52:23"/>
    <n v="52000"/>
    <n v="5200"/>
    <x v="1"/>
    <n v="57200"/>
    <n v="160519511"/>
    <n v="1234"/>
    <s v="승인거래"/>
    <s v="소비자소득공제용"/>
    <s v="일반거래"/>
    <n v="2495"/>
    <x v="59"/>
    <s v="tip"/>
    <n v="0"/>
  </r>
  <r>
    <s v="가상계좌"/>
    <s v="2024-04-04 16:30:09"/>
    <n v="33646"/>
    <n v="3364"/>
    <x v="185"/>
    <n v="57300"/>
    <n v="160575268"/>
    <n v="1234"/>
    <s v="승인거래"/>
    <s v="소비자소득공제용"/>
    <s v="일반거래"/>
    <n v="1737"/>
    <x v="26"/>
    <s v="tip"/>
    <n v="0"/>
  </r>
  <r>
    <s v="가상계좌"/>
    <s v="2024-04-01 12:27:30"/>
    <n v="52182"/>
    <n v="5218"/>
    <x v="1"/>
    <n v="57400"/>
    <n v="160462428"/>
    <n v="1234"/>
    <s v="승인거래"/>
    <s v="소비자소득공제용"/>
    <s v="일반거래"/>
    <n v="1566"/>
    <x v="26"/>
    <s v="tip"/>
    <n v="0"/>
  </r>
  <r>
    <s v="가상계좌"/>
    <s v="2024-04-22 07:29:44"/>
    <n v="25364"/>
    <n v="2536"/>
    <x v="186"/>
    <n v="57400"/>
    <n v="160174428"/>
    <n v="1234"/>
    <s v="승인거래"/>
    <s v="소비자소득공제용"/>
    <s v="일반거래"/>
    <n v="2481"/>
    <x v="8"/>
    <s v="tip"/>
    <n v="0"/>
  </r>
  <r>
    <s v="가상계좌"/>
    <s v="2024-04-19 21:22:14"/>
    <n v="52273"/>
    <n v="5227"/>
    <x v="1"/>
    <n v="57500"/>
    <n v="160863054"/>
    <n v="1234"/>
    <s v="승인거래"/>
    <s v="소비자소득공제용"/>
    <s v="일반거래"/>
    <n v="2417"/>
    <x v="26"/>
    <s v="tip"/>
    <n v="0"/>
  </r>
  <r>
    <s v="가상계좌"/>
    <s v="2024-04-15 09:13:46"/>
    <n v="29737"/>
    <n v="2973"/>
    <x v="187"/>
    <n v="57500"/>
    <n v="160256349"/>
    <n v="1234"/>
    <s v="승인거래"/>
    <s v="소비자소득공제용"/>
    <s v="일반거래"/>
    <n v="2093"/>
    <x v="21"/>
    <s v="fie"/>
    <n v="0"/>
  </r>
  <r>
    <s v="신용카드"/>
    <s v="2024-04-23 16:03:42"/>
    <n v="46364"/>
    <n v="4636"/>
    <x v="29"/>
    <n v="57500"/>
    <n v="62827173"/>
    <m/>
    <s v="일반"/>
    <m/>
    <m/>
    <n v="2598"/>
    <x v="122"/>
    <s v="fie"/>
    <n v="3101562310"/>
  </r>
  <r>
    <s v="가상계좌"/>
    <s v="2024-04-02 12:48:30"/>
    <n v="43737"/>
    <n v="4373"/>
    <x v="84"/>
    <n v="57600"/>
    <n v="160403701"/>
    <n v="1234"/>
    <s v="승인거래"/>
    <s v="소비자소득공제용"/>
    <s v="일반거래"/>
    <n v="1603"/>
    <x v="21"/>
    <s v="fie"/>
    <n v="0"/>
  </r>
  <r>
    <s v="가상계좌"/>
    <s v="2024-04-29 10:31:43"/>
    <n v="29000"/>
    <n v="2900"/>
    <x v="188"/>
    <n v="57700"/>
    <n v="160349054"/>
    <n v="1234"/>
    <s v="승인거래"/>
    <s v="소비자소득공제용"/>
    <s v="일반거래"/>
    <n v="2837"/>
    <x v="8"/>
    <s v="tip"/>
    <n v="0"/>
  </r>
  <r>
    <s v="가상계좌"/>
    <s v="2024-04-23 21:00:23"/>
    <n v="52455"/>
    <n v="5245"/>
    <x v="1"/>
    <n v="57700"/>
    <n v="160842541"/>
    <n v="1234"/>
    <s v="승인거래"/>
    <s v="소비자소득공제용"/>
    <s v="일반거래"/>
    <n v="2613"/>
    <x v="8"/>
    <s v="tip"/>
    <n v="0"/>
  </r>
  <r>
    <s v="가상계좌"/>
    <s v="2024-04-08 10:33:41"/>
    <n v="29919"/>
    <n v="2991"/>
    <x v="68"/>
    <n v="57900"/>
    <n v="160334524"/>
    <n v="1234"/>
    <s v="승인거래"/>
    <s v="소비자소득공제용"/>
    <s v="일반거래"/>
    <n v="1834"/>
    <x v="21"/>
    <s v="fie"/>
    <n v="0"/>
  </r>
  <r>
    <s v="가상계좌"/>
    <s v="2024-04-24 15:58:09"/>
    <n v="52727"/>
    <n v="5273"/>
    <x v="1"/>
    <n v="58000"/>
    <n v="160605249"/>
    <n v="1234"/>
    <s v="승인거래"/>
    <s v="소비자소득공제용"/>
    <s v="일반거래"/>
    <n v="2674"/>
    <x v="56"/>
    <s v="fie"/>
    <n v="8340702754"/>
  </r>
  <r>
    <s v="가상계좌"/>
    <s v="2024-04-11 10:34:58"/>
    <n v="52727"/>
    <n v="5273"/>
    <x v="1"/>
    <n v="58000"/>
    <n v="160334287"/>
    <n v="1234"/>
    <s v="승인거래"/>
    <s v="소비자소득공제용"/>
    <s v="일반거래"/>
    <n v="1959"/>
    <x v="123"/>
    <s v="fie"/>
    <n v="0"/>
  </r>
  <r>
    <s v="가상계좌"/>
    <s v="2024-04-01 14:52:27"/>
    <n v="52727"/>
    <n v="5273"/>
    <x v="1"/>
    <n v="58000"/>
    <n v="160579043"/>
    <n v="1234"/>
    <s v="승인거래"/>
    <s v="소비자소득공제용"/>
    <s v="일반거래"/>
    <n v="1578"/>
    <x v="43"/>
    <s v="fie"/>
    <n v="0"/>
  </r>
  <r>
    <s v="가상계좌"/>
    <s v="2024-04-09 14:47:49"/>
    <n v="52727"/>
    <n v="5273"/>
    <x v="1"/>
    <n v="58000"/>
    <n v="160490135"/>
    <n v="1234"/>
    <s v="승인거래"/>
    <s v="소비자소득공제용"/>
    <s v="일반거래"/>
    <n v="1906"/>
    <x v="39"/>
    <s v="fie"/>
    <n v="0"/>
  </r>
  <r>
    <s v="신용카드"/>
    <s v="2024-04-09 13:10:00"/>
    <n v="52727"/>
    <n v="5273"/>
    <x v="1"/>
    <n v="58000"/>
    <n v="42976213"/>
    <m/>
    <s v="일반"/>
    <m/>
    <m/>
    <n v="3000000565"/>
    <x v="56"/>
    <s v="fie"/>
    <n v="8340702754"/>
  </r>
  <r>
    <s v="가상계좌"/>
    <s v="2024-04-25 12:32:41"/>
    <n v="52909"/>
    <n v="5291"/>
    <x v="1"/>
    <n v="58200"/>
    <n v="160462586"/>
    <n v="1234"/>
    <s v="승인거래"/>
    <s v="소비자소득공제용"/>
    <s v="일반거래"/>
    <n v="2691"/>
    <x v="59"/>
    <s v="tip"/>
    <n v="0"/>
  </r>
  <r>
    <s v="가상계좌"/>
    <s v="2024-04-01 15:56:15"/>
    <n v="52909"/>
    <n v="5291"/>
    <x v="1"/>
    <n v="58200"/>
    <n v="160632841"/>
    <n v="1234"/>
    <s v="승인거래"/>
    <s v="소비자소득공제용"/>
    <s v="일반거래"/>
    <n v="1548"/>
    <x v="59"/>
    <s v="tip"/>
    <n v="0"/>
  </r>
  <r>
    <s v="가상계좌"/>
    <s v="2024-04-03 11:24:51"/>
    <n v="52955"/>
    <n v="5295"/>
    <x v="1"/>
    <n v="58250"/>
    <n v="160335932"/>
    <n v="1234"/>
    <s v="승인거래"/>
    <s v="소비자소득공제용"/>
    <s v="일반거래"/>
    <n v="1671"/>
    <x v="21"/>
    <s v="fie"/>
    <n v="0"/>
  </r>
  <r>
    <s v="가상계좌"/>
    <s v="2024-04-24 10:57:39"/>
    <n v="53000"/>
    <n v="5300"/>
    <x v="1"/>
    <n v="58300"/>
    <n v="160372046"/>
    <n v="1234"/>
    <s v="승인거래"/>
    <s v="소비자소득공제용"/>
    <s v="일반거래"/>
    <n v="2629"/>
    <x v="124"/>
    <s v="tip"/>
    <n v="4163303836"/>
  </r>
  <r>
    <s v="가상계좌"/>
    <s v="2024-04-25 11:22:30"/>
    <n v="14828"/>
    <n v="1482"/>
    <x v="121"/>
    <n v="58300"/>
    <n v="160399844"/>
    <n v="1234"/>
    <s v="승인거래"/>
    <s v="소비자소득공제용"/>
    <s v="일반거래"/>
    <n v="2701"/>
    <x v="48"/>
    <s v="rung"/>
    <n v="0"/>
  </r>
  <r>
    <s v="가상계좌"/>
    <s v="2024-04-08 10:33:38"/>
    <n v="53000"/>
    <n v="5300"/>
    <x v="1"/>
    <n v="58300"/>
    <n v="160328910"/>
    <n v="1234"/>
    <s v="승인거래"/>
    <s v="소비자소득공제용"/>
    <s v="일반거래"/>
    <n v="1832"/>
    <x v="21"/>
    <s v="fie"/>
    <n v="0"/>
  </r>
  <r>
    <s v="가상계좌"/>
    <s v="2024-04-29 04:52:15"/>
    <n v="40000"/>
    <n v="4000"/>
    <x v="189"/>
    <n v="58400"/>
    <n v="160127488"/>
    <n v="1234"/>
    <s v="승인거래"/>
    <s v="소비자소득공제용"/>
    <s v="일반거래"/>
    <n v="2818"/>
    <x v="21"/>
    <s v="fie"/>
    <n v="0"/>
  </r>
  <r>
    <s v="가상계좌"/>
    <s v="2024-04-15 09:21:27"/>
    <n v="44455"/>
    <n v="4445"/>
    <x v="190"/>
    <n v="58500"/>
    <n v="160261685"/>
    <n v="1234"/>
    <s v="승인거래"/>
    <s v="소비자소득공제용"/>
    <s v="일반거래"/>
    <n v="2086"/>
    <x v="29"/>
    <s v="rung"/>
    <n v="0"/>
  </r>
  <r>
    <s v="가상계좌"/>
    <s v="2024-04-03 09:54:17"/>
    <n v="48919"/>
    <n v="4891"/>
    <x v="103"/>
    <n v="58500"/>
    <n v="160253851"/>
    <n v="1234"/>
    <s v="승인거래"/>
    <s v="소비자소득공제용"/>
    <s v="일반거래"/>
    <n v="1660"/>
    <x v="125"/>
    <s v="tip"/>
    <n v="0"/>
  </r>
  <r>
    <s v="신용카드"/>
    <s v="2024-04-30 12:49:17"/>
    <n v="40909"/>
    <n v="4091"/>
    <x v="191"/>
    <n v="58500"/>
    <n v="21876462"/>
    <m/>
    <s v="일반"/>
    <m/>
    <m/>
    <n v="3000000813"/>
    <x v="108"/>
    <s v="hung"/>
    <n v="1981501407"/>
  </r>
  <r>
    <s v="가상계좌"/>
    <s v="2024-04-17 14:20:39"/>
    <n v="53273"/>
    <n v="5327"/>
    <x v="1"/>
    <n v="58600"/>
    <n v="160739229"/>
    <n v="1234"/>
    <s v="승인거래"/>
    <s v="소비자소득공제용"/>
    <s v="일반거래"/>
    <n v="2290"/>
    <x v="66"/>
    <s v="tip"/>
    <n v="0"/>
  </r>
  <r>
    <s v="가상계좌"/>
    <s v="2024-04-01 16:27:53"/>
    <n v="22919"/>
    <n v="2291"/>
    <x v="192"/>
    <n v="58800"/>
    <n v="160666411"/>
    <n v="1234"/>
    <s v="승인거래"/>
    <s v="소비자소득공제용"/>
    <s v="일반거래"/>
    <n v="3000000494"/>
    <x v="126"/>
    <s v="hung"/>
    <n v="3063441976"/>
  </r>
  <r>
    <s v="가상계좌"/>
    <s v="2024-04-17 13:47:38"/>
    <n v="27646"/>
    <n v="2764"/>
    <x v="193"/>
    <n v="58900"/>
    <n v="160712551"/>
    <n v="1234"/>
    <s v="승인거래"/>
    <s v="소비자소득공제용"/>
    <s v="일반거래"/>
    <n v="2287"/>
    <x v="26"/>
    <s v="tip"/>
    <n v="0"/>
  </r>
  <r>
    <s v="가상계좌"/>
    <s v="2024-04-07 23:09:43"/>
    <n v="53636"/>
    <n v="5364"/>
    <x v="1"/>
    <n v="59000"/>
    <n v="160863331"/>
    <n v="1234"/>
    <s v="승인거래"/>
    <s v="소비자소득공제용"/>
    <s v="일반거래"/>
    <n v="1824"/>
    <x v="59"/>
    <s v="tip"/>
    <n v="0"/>
  </r>
  <r>
    <s v="가상계좌"/>
    <s v="2024-04-19 12:44:04"/>
    <n v="44419"/>
    <n v="4441"/>
    <x v="194"/>
    <n v="59050"/>
    <n v="160416717"/>
    <n v="1234"/>
    <s v="승인거래"/>
    <s v="소비자소득공제용"/>
    <s v="일반거래"/>
    <n v="2387"/>
    <x v="26"/>
    <s v="tip"/>
    <n v="0"/>
  </r>
  <r>
    <s v="가상계좌"/>
    <s v="2024-04-01 22:25:14"/>
    <n v="48555"/>
    <n v="4855"/>
    <x v="195"/>
    <n v="59100"/>
    <n v="161006916"/>
    <n v="1234"/>
    <s v="승인거래"/>
    <s v="소비자소득공제용"/>
    <s v="일반거래"/>
    <n v="1591"/>
    <x v="21"/>
    <s v="fie"/>
    <n v="0"/>
  </r>
  <r>
    <s v="가상계좌"/>
    <s v="2024-04-12 15:40:38"/>
    <n v="53818"/>
    <n v="5382"/>
    <x v="1"/>
    <n v="59200"/>
    <n v="160568589"/>
    <n v="1234"/>
    <s v="승인거래"/>
    <s v="소비자소득공제용"/>
    <s v="일반거래"/>
    <n v="3000000627"/>
    <x v="127"/>
    <s v="hung"/>
    <n v="5198100371"/>
  </r>
  <r>
    <s v="가상계좌"/>
    <s v="2024-04-15 13:45:55"/>
    <n v="38455"/>
    <n v="3845"/>
    <x v="196"/>
    <n v="59200"/>
    <n v="160488898"/>
    <n v="1234"/>
    <s v="승인거래"/>
    <s v="소비자소득공제용"/>
    <s v="일반거래"/>
    <n v="2132"/>
    <x v="21"/>
    <s v="fie"/>
    <n v="0"/>
  </r>
  <r>
    <s v="가상계좌"/>
    <s v="2024-04-11 12:42:32"/>
    <n v="38419"/>
    <n v="3841"/>
    <x v="197"/>
    <n v="59250"/>
    <n v="160442071"/>
    <n v="1234"/>
    <s v="승인거래"/>
    <s v="소비자소득공제용"/>
    <s v="일반거래"/>
    <n v="1980"/>
    <x v="21"/>
    <s v="fie"/>
    <n v="0"/>
  </r>
  <r>
    <s v="가상계좌"/>
    <s v="2024-04-08 12:17:09"/>
    <n v="27737"/>
    <n v="2773"/>
    <x v="198"/>
    <n v="59500"/>
    <n v="160444015"/>
    <n v="1234"/>
    <s v="승인거래"/>
    <s v="소비자소득공제용"/>
    <s v="일반거래"/>
    <n v="1850"/>
    <x v="48"/>
    <s v="rung"/>
    <n v="0"/>
  </r>
  <r>
    <s v="가상계좌"/>
    <s v="2024-04-08 16:13:15"/>
    <n v="49864"/>
    <n v="4986"/>
    <x v="34"/>
    <n v="59550"/>
    <n v="160694424"/>
    <n v="1234"/>
    <s v="승인거래"/>
    <s v="소비자소득공제용"/>
    <s v="일반거래"/>
    <n v="1883"/>
    <x v="26"/>
    <s v="tip"/>
    <n v="0"/>
  </r>
  <r>
    <s v="가상계좌"/>
    <s v="2024-04-08 10:33:40"/>
    <n v="28182"/>
    <n v="2818"/>
    <x v="199"/>
    <n v="59600"/>
    <n v="160335467"/>
    <n v="1234"/>
    <s v="승인거래"/>
    <s v="소비자소득공제용"/>
    <s v="일반거래"/>
    <n v="1833"/>
    <x v="21"/>
    <s v="fie"/>
    <n v="0"/>
  </r>
  <r>
    <s v="가상계좌"/>
    <s v="2024-04-09 14:36:47"/>
    <n v="54409"/>
    <n v="5441"/>
    <x v="1"/>
    <n v="59850"/>
    <n v="160478967"/>
    <n v="1234"/>
    <s v="승인거래"/>
    <s v="소비자소득공제용"/>
    <s v="일반거래"/>
    <n v="1905"/>
    <x v="21"/>
    <s v="fie"/>
    <n v="0"/>
  </r>
  <r>
    <s v="가상계좌"/>
    <s v="2024-04-16 21:46:51"/>
    <n v="51737"/>
    <n v="5173"/>
    <x v="67"/>
    <n v="59900"/>
    <n v="161114353"/>
    <n v="1234"/>
    <s v="승인거래"/>
    <s v="소비자소득공제용"/>
    <s v="일반거래"/>
    <n v="2190"/>
    <x v="8"/>
    <s v="tip"/>
    <n v="0"/>
  </r>
  <r>
    <s v="가상계좌"/>
    <s v="2024-04-24 12:19:47"/>
    <n v="7273"/>
    <n v="727"/>
    <x v="200"/>
    <n v="60000"/>
    <n v="160433992"/>
    <n v="1234"/>
    <s v="승인거래"/>
    <s v="소비자소득공제용"/>
    <s v="일반거래"/>
    <n v="2645"/>
    <x v="48"/>
    <s v="rung"/>
    <n v="0"/>
  </r>
  <r>
    <s v="가상계좌"/>
    <s v="2024-04-15 15:38:09"/>
    <n v="7000"/>
    <n v="700"/>
    <x v="201"/>
    <n v="60000"/>
    <n v="160579602"/>
    <n v="1234"/>
    <s v="승인거래"/>
    <s v="소비자소득공제용"/>
    <s v="일반거래"/>
    <n v="2154"/>
    <x v="21"/>
    <s v="fie"/>
    <n v="0"/>
  </r>
  <r>
    <s v="가상계좌"/>
    <s v="2024-04-08 15:12:22"/>
    <n v="46500"/>
    <n v="4650"/>
    <x v="202"/>
    <n v="60050"/>
    <n v="160646375"/>
    <n v="1234"/>
    <s v="승인거래"/>
    <s v="소비자소득공제용"/>
    <s v="일반거래"/>
    <n v="1876"/>
    <x v="21"/>
    <s v="fie"/>
    <n v="0"/>
  </r>
  <r>
    <s v="가상계좌"/>
    <s v="2024-04-16 08:16:00"/>
    <n v="32646"/>
    <n v="3264"/>
    <x v="203"/>
    <n v="60100"/>
    <n v="160199478"/>
    <n v="1234"/>
    <s v="승인거래"/>
    <s v="소비자소득공제용"/>
    <s v="일반거래"/>
    <n v="2179"/>
    <x v="8"/>
    <s v="tip"/>
    <n v="0"/>
  </r>
  <r>
    <s v="가상계좌"/>
    <s v="2024-04-12 08:33:05"/>
    <n v="14000"/>
    <n v="1400"/>
    <x v="204"/>
    <n v="60100"/>
    <n v="160231479"/>
    <n v="1234"/>
    <s v="승인거래"/>
    <s v="소비자소득공제용"/>
    <s v="일반거래"/>
    <n v="2030"/>
    <x v="21"/>
    <s v="fie"/>
    <n v="0"/>
  </r>
  <r>
    <s v="가상계좌"/>
    <s v="2024-04-30 16:34:26"/>
    <n v="54727"/>
    <n v="5473"/>
    <x v="1"/>
    <n v="60200"/>
    <n v="160636364"/>
    <n v="1234"/>
    <s v="승인거래"/>
    <s v="소비자소득공제용"/>
    <s v="일반거래"/>
    <n v="3000000819"/>
    <x v="128"/>
    <s v="hung"/>
    <n v="8904200494"/>
  </r>
  <r>
    <s v="가상계좌"/>
    <s v="2024-04-12 20:20:12"/>
    <n v="47455"/>
    <n v="4745"/>
    <x v="205"/>
    <n v="60200"/>
    <n v="160815468"/>
    <n v="1234"/>
    <s v="승인거래"/>
    <s v="소비자소득공제용"/>
    <s v="일반거래"/>
    <n v="2079"/>
    <x v="26"/>
    <s v="tip"/>
    <n v="0"/>
  </r>
  <r>
    <s v="가상계좌"/>
    <s v="2024-04-01 11:47:31"/>
    <n v="26682"/>
    <n v="2668"/>
    <x v="206"/>
    <n v="60250"/>
    <n v="160425567"/>
    <n v="1234"/>
    <s v="승인거래"/>
    <s v="소비자소득공제용"/>
    <s v="일반거래"/>
    <n v="1565"/>
    <x v="21"/>
    <s v="fie"/>
    <n v="0"/>
  </r>
  <r>
    <s v="가상계좌"/>
    <s v="2024-04-14 12:38:01"/>
    <n v="49555"/>
    <n v="4955"/>
    <x v="26"/>
    <n v="60300"/>
    <n v="160383579"/>
    <n v="1234"/>
    <s v="승인거래"/>
    <s v="소비자소득공제용"/>
    <s v="일반거래"/>
    <n v="2095"/>
    <x v="39"/>
    <s v="fie"/>
    <n v="0"/>
  </r>
  <r>
    <s v="가상계좌"/>
    <s v="2024-04-16 10:02:06"/>
    <n v="35919"/>
    <n v="3591"/>
    <x v="151"/>
    <n v="60600"/>
    <n v="160269603"/>
    <n v="1234"/>
    <s v="승인거래"/>
    <s v="소비자소득공제용"/>
    <s v="일반거래"/>
    <n v="2182"/>
    <x v="53"/>
    <s v="rung"/>
    <n v="5500202491"/>
  </r>
  <r>
    <s v="가상계좌"/>
    <s v="2024-04-11 19:30:24"/>
    <n v="55273"/>
    <n v="5527"/>
    <x v="1"/>
    <n v="60800"/>
    <n v="160784092"/>
    <n v="1234"/>
    <s v="승인거래"/>
    <s v="소비자소득공제용"/>
    <s v="일반거래"/>
    <n v="1919"/>
    <x v="117"/>
    <s v="rung"/>
    <n v="0"/>
  </r>
  <r>
    <s v="가상계좌"/>
    <s v="2024-04-02 16:44:39"/>
    <n v="55364"/>
    <n v="5536"/>
    <x v="1"/>
    <n v="60900"/>
    <n v="160571299"/>
    <n v="1234"/>
    <s v="승인거래"/>
    <s v="소비자소득공제용"/>
    <s v="일반거래"/>
    <n v="1635"/>
    <x v="129"/>
    <s v="tip"/>
    <n v="0"/>
  </r>
  <r>
    <s v="가상계좌"/>
    <s v="2024-04-13 20:42:18"/>
    <n v="51328"/>
    <n v="5132"/>
    <x v="24"/>
    <n v="60950"/>
    <n v="161429082"/>
    <n v="1234"/>
    <s v="승인거래"/>
    <s v="소비자소득공제용"/>
    <s v="일반거래"/>
    <n v="2088"/>
    <x v="8"/>
    <s v="tip"/>
    <n v="0"/>
  </r>
  <r>
    <s v="가상계좌"/>
    <s v="2024-04-15 10:25:53"/>
    <n v="55455"/>
    <n v="5545"/>
    <x v="1"/>
    <n v="61000"/>
    <n v="160326582"/>
    <n v="1234"/>
    <s v="승인거래"/>
    <s v="소비자소득공제용"/>
    <s v="일반거래"/>
    <n v="2110"/>
    <x v="59"/>
    <s v="tip"/>
    <n v="0"/>
  </r>
  <r>
    <s v="가상계좌"/>
    <s v="2024-04-22 13:13:48"/>
    <n v="55818"/>
    <n v="5582"/>
    <x v="1"/>
    <n v="61400"/>
    <n v="160488185"/>
    <n v="1234"/>
    <s v="승인거래"/>
    <s v="소비자소득공제용"/>
    <s v="일반거래"/>
    <n v="2485"/>
    <x v="48"/>
    <s v="rung"/>
    <n v="0"/>
  </r>
  <r>
    <s v="가상계좌"/>
    <s v="2024-04-17 21:36:47"/>
    <n v="53146"/>
    <n v="5314"/>
    <x v="67"/>
    <n v="61450"/>
    <n v="161127561"/>
    <n v="1234"/>
    <s v="승인거래"/>
    <s v="소비자소득공제용"/>
    <s v="일반거래"/>
    <n v="2312"/>
    <x v="26"/>
    <s v="tip"/>
    <n v="0"/>
  </r>
  <r>
    <s v="가상계좌"/>
    <s v="2024-04-11 15:21:56"/>
    <n v="25000"/>
    <n v="2500"/>
    <x v="207"/>
    <n v="61600"/>
    <n v="160560280"/>
    <n v="1234"/>
    <s v="승인거래"/>
    <s v="소비자소득공제용"/>
    <s v="일반거래"/>
    <n v="1982"/>
    <x v="26"/>
    <s v="tip"/>
    <n v="0"/>
  </r>
  <r>
    <s v="가상계좌"/>
    <s v="2024-04-15 22:56:52"/>
    <n v="25000"/>
    <n v="2500"/>
    <x v="207"/>
    <n v="61600"/>
    <n v="161015547"/>
    <n v="1234"/>
    <s v="승인거래"/>
    <s v="소비자소득공제용"/>
    <s v="일반거래"/>
    <n v="2171"/>
    <x v="8"/>
    <s v="tip"/>
    <n v="0"/>
  </r>
  <r>
    <s v="가상계좌"/>
    <s v="2024-04-03 15:46:36"/>
    <n v="56000"/>
    <n v="5600"/>
    <x v="1"/>
    <n v="61600"/>
    <n v="160510475"/>
    <n v="1234"/>
    <s v="승인거래"/>
    <s v="소비자소득공제용"/>
    <s v="일반거래"/>
    <n v="1690"/>
    <x v="130"/>
    <s v="fie"/>
    <n v="0"/>
  </r>
  <r>
    <s v="가상계좌"/>
    <s v="2024-04-14 21:31:09"/>
    <n v="50828"/>
    <n v="5082"/>
    <x v="26"/>
    <n v="61700"/>
    <n v="160819996"/>
    <n v="1234"/>
    <s v="승인거래"/>
    <s v="소비자소득공제용"/>
    <s v="일반거래"/>
    <n v="2101"/>
    <x v="8"/>
    <s v="tip"/>
    <n v="0"/>
  </r>
  <r>
    <s v="가상계좌"/>
    <s v="2024-04-13 19:02:06"/>
    <n v="51828"/>
    <n v="5182"/>
    <x v="103"/>
    <n v="61700"/>
    <n v="161350471"/>
    <n v="1234"/>
    <s v="승인거래"/>
    <s v="소비자소득공제용"/>
    <s v="일반거래"/>
    <n v="2084"/>
    <x v="8"/>
    <s v="tip"/>
    <n v="0"/>
  </r>
  <r>
    <s v="가상계좌"/>
    <s v="2024-04-26 07:55:27"/>
    <n v="50919"/>
    <n v="5091"/>
    <x v="26"/>
    <n v="61800"/>
    <n v="160181665"/>
    <n v="1234"/>
    <s v="승인거래"/>
    <s v="소비자소득공제용"/>
    <s v="일반거래"/>
    <n v="2751"/>
    <x v="26"/>
    <s v="tip"/>
    <n v="0"/>
  </r>
  <r>
    <s v="가상계좌"/>
    <s v="2024-04-21 19:37:28"/>
    <n v="56182"/>
    <n v="5618"/>
    <x v="1"/>
    <n v="61800"/>
    <n v="160726166"/>
    <n v="1234"/>
    <s v="승인거래"/>
    <s v="소비자소득공제용"/>
    <s v="일반거래"/>
    <n v="2450"/>
    <x v="26"/>
    <s v="tip"/>
    <n v="0"/>
  </r>
  <r>
    <s v="가상계좌"/>
    <s v="2024-04-17 20:18:37"/>
    <n v="56273"/>
    <n v="5627"/>
    <x v="1"/>
    <n v="61900"/>
    <n v="161062462"/>
    <n v="1234"/>
    <s v="승인거래"/>
    <s v="소비자소득공제용"/>
    <s v="일반거래"/>
    <n v="2308"/>
    <x v="8"/>
    <s v="tip"/>
    <n v="0"/>
  </r>
  <r>
    <s v="가상계좌"/>
    <s v="2024-04-30 07:56:19"/>
    <n v="34646"/>
    <n v="3464"/>
    <x v="208"/>
    <n v="62000"/>
    <n v="160180112"/>
    <n v="1234"/>
    <s v="승인거래"/>
    <s v="소비자소득공제용"/>
    <s v="일반거래"/>
    <n v="2886"/>
    <x v="26"/>
    <s v="tip"/>
    <n v="0"/>
  </r>
  <r>
    <s v="가상계좌"/>
    <s v="2024-04-21 09:00:04"/>
    <n v="7273"/>
    <n v="727"/>
    <x v="209"/>
    <n v="62000"/>
    <n v="160216219"/>
    <n v="1234"/>
    <s v="승인거래"/>
    <s v="소비자소득공제용"/>
    <s v="일반거래"/>
    <n v="2440"/>
    <x v="26"/>
    <s v="tip"/>
    <n v="0"/>
  </r>
  <r>
    <s v="가상계좌"/>
    <s v="2024-04-07 22:14:00"/>
    <n v="7273"/>
    <n v="727"/>
    <x v="209"/>
    <n v="62000"/>
    <n v="160819051"/>
    <n v="1234"/>
    <s v="승인거래"/>
    <s v="소비자소득공제용"/>
    <s v="일반거래"/>
    <n v="1828"/>
    <x v="131"/>
    <s v="tip"/>
    <n v="0"/>
  </r>
  <r>
    <s v="가상계좌"/>
    <s v="2024-04-03 09:39:08"/>
    <n v="0"/>
    <n v="0"/>
    <x v="210"/>
    <n v="62000"/>
    <n v="160246980"/>
    <n v="1234"/>
    <s v="승인거래"/>
    <s v="소비자소득공제용"/>
    <s v="일반거래"/>
    <n v="1643"/>
    <x v="48"/>
    <s v="rung"/>
    <n v="0"/>
  </r>
  <r>
    <s v="가상계좌"/>
    <s v="2024-04-21 18:44:08"/>
    <n v="47828"/>
    <n v="4782"/>
    <x v="211"/>
    <n v="62000"/>
    <n v="160679614"/>
    <n v="1234"/>
    <s v="승인거래"/>
    <s v="소비자소득공제용"/>
    <s v="일반거래"/>
    <n v="2381"/>
    <x v="8"/>
    <s v="tip"/>
    <n v="0"/>
  </r>
  <r>
    <s v="가상계좌"/>
    <s v="2024-04-20 08:49:18"/>
    <n v="7273"/>
    <n v="727"/>
    <x v="209"/>
    <n v="62000"/>
    <n v="160224223"/>
    <n v="1234"/>
    <s v="승인거래"/>
    <s v="소비자소득공제용"/>
    <s v="일반거래"/>
    <n v="2427"/>
    <x v="8"/>
    <s v="tip"/>
    <n v="0"/>
  </r>
  <r>
    <s v="가상계좌"/>
    <s v="2024-04-02 14:01:08"/>
    <n v="0"/>
    <n v="0"/>
    <x v="210"/>
    <n v="62000"/>
    <n v="160452746"/>
    <n v="1234"/>
    <s v="승인거래"/>
    <s v="소비자소득공제용"/>
    <s v="일반거래"/>
    <n v="1613"/>
    <x v="88"/>
    <s v="fie"/>
    <n v="0"/>
  </r>
  <r>
    <s v="가상계좌"/>
    <s v="2024-04-29 11:23:52"/>
    <n v="56364"/>
    <n v="5636"/>
    <x v="1"/>
    <n v="62000"/>
    <n v="160397030"/>
    <n v="1234"/>
    <s v="승인거래"/>
    <s v="소비자소득공제용"/>
    <s v="일반거래"/>
    <n v="2843"/>
    <x v="132"/>
    <s v="fie"/>
    <n v="0"/>
  </r>
  <r>
    <s v="가상계좌"/>
    <s v="2024-04-19 16:38:05"/>
    <n v="9182"/>
    <n v="918"/>
    <x v="212"/>
    <n v="62200"/>
    <n v="160610080"/>
    <n v="1234"/>
    <s v="승인거래"/>
    <s v="소비자소득공제용"/>
    <s v="일반거래"/>
    <n v="2403"/>
    <x v="8"/>
    <s v="tip"/>
    <n v="0"/>
  </r>
  <r>
    <s v="가상계좌"/>
    <s v="2024-04-05 11:43:14"/>
    <n v="56545"/>
    <n v="5655"/>
    <x v="1"/>
    <n v="62200"/>
    <n v="160364539"/>
    <n v="1234"/>
    <s v="승인거래"/>
    <s v="소비자소득공제용"/>
    <s v="일반거래"/>
    <n v="1720"/>
    <x v="95"/>
    <s v="tip"/>
    <n v="0"/>
  </r>
  <r>
    <s v="신용카드"/>
    <s v="2024-04-03 15:40:08"/>
    <n v="56545"/>
    <n v="5655"/>
    <x v="1"/>
    <n v="62200"/>
    <n v="84161151"/>
    <m/>
    <s v="일반"/>
    <m/>
    <m/>
    <n v="1689"/>
    <x v="115"/>
    <s v="rung"/>
    <n v="2031151666"/>
  </r>
  <r>
    <s v="가상계좌"/>
    <s v="2024-04-11 12:42:34"/>
    <n v="54146"/>
    <n v="5414"/>
    <x v="96"/>
    <n v="62250"/>
    <n v="160439269"/>
    <n v="1234"/>
    <s v="승인거래"/>
    <s v="소비자소득공제용"/>
    <s v="일반거래"/>
    <n v="1953"/>
    <x v="21"/>
    <s v="fie"/>
    <n v="0"/>
  </r>
  <r>
    <s v="가상계좌"/>
    <s v="2024-04-24 22:03:25"/>
    <n v="54091"/>
    <n v="5409"/>
    <x v="114"/>
    <n v="62500"/>
    <n v="160961920"/>
    <n v="1234"/>
    <s v="승인거래"/>
    <s v="소비자소득공제용"/>
    <s v="일반거래"/>
    <n v="2682"/>
    <x v="8"/>
    <s v="tip"/>
    <n v="0"/>
  </r>
  <r>
    <s v="가상계좌"/>
    <s v="2024-04-24 12:18:49"/>
    <n v="20919"/>
    <n v="2091"/>
    <x v="213"/>
    <n v="62600"/>
    <n v="160435247"/>
    <n v="1234"/>
    <s v="승인거래"/>
    <s v="소비자소득공제용"/>
    <s v="일반거래"/>
    <n v="2644"/>
    <x v="48"/>
    <s v="rung"/>
    <n v="0"/>
  </r>
  <r>
    <s v="가상계좌"/>
    <s v="2024-04-10 14:26:16"/>
    <n v="32828"/>
    <n v="3282"/>
    <x v="214"/>
    <n v="62700"/>
    <n v="160492665"/>
    <n v="1234"/>
    <s v="승인거래"/>
    <s v="소비자소득공제용"/>
    <s v="일반거래"/>
    <n v="1924"/>
    <x v="26"/>
    <s v="tip"/>
    <n v="0"/>
  </r>
  <r>
    <s v="가상계좌"/>
    <s v="2024-04-24 12:16:45"/>
    <n v="57091"/>
    <n v="5709"/>
    <x v="1"/>
    <n v="62800"/>
    <n v="160432501"/>
    <n v="1234"/>
    <s v="승인거래"/>
    <s v="소비자소득공제용"/>
    <s v="일반거래"/>
    <n v="2620"/>
    <x v="48"/>
    <s v="rung"/>
    <n v="0"/>
  </r>
  <r>
    <s v="가상계좌"/>
    <s v="2024-04-15 14:40:02"/>
    <n v="43182"/>
    <n v="4318"/>
    <x v="215"/>
    <n v="62800"/>
    <n v="160533470"/>
    <n v="1234"/>
    <s v="승인거래"/>
    <s v="소비자소득공제용"/>
    <s v="일반거래"/>
    <n v="2148"/>
    <x v="8"/>
    <s v="tip"/>
    <n v="0"/>
  </r>
  <r>
    <s v="가상계좌"/>
    <s v="2024-04-23 13:26:11"/>
    <n v="47364"/>
    <n v="4736"/>
    <x v="216"/>
    <n v="62800"/>
    <n v="160466588"/>
    <n v="1234"/>
    <s v="승인거래"/>
    <s v="소비자소득공제용"/>
    <s v="일반거래"/>
    <n v="2584"/>
    <x v="21"/>
    <s v="fie"/>
    <n v="0"/>
  </r>
  <r>
    <s v="가상계좌"/>
    <s v="2024-04-25 15:04:35"/>
    <n v="3646"/>
    <n v="364"/>
    <x v="217"/>
    <n v="63000"/>
    <n v="160588694"/>
    <n v="1234"/>
    <s v="승인거래"/>
    <s v="소비자소득공제용"/>
    <s v="일반거래"/>
    <n v="3000000772"/>
    <x v="19"/>
    <s v="hung"/>
    <n v="2851701461"/>
  </r>
  <r>
    <s v="가상계좌"/>
    <s v="2024-04-26 00:53:52"/>
    <n v="3646"/>
    <n v="364"/>
    <x v="217"/>
    <n v="63000"/>
    <n v="160031954"/>
    <n v="1234"/>
    <s v="승인거래"/>
    <s v="소비자소득공제용"/>
    <s v="일반거래"/>
    <n v="3000000775"/>
    <x v="87"/>
    <s v="hung"/>
    <n v="0"/>
  </r>
  <r>
    <s v="신용카드"/>
    <s v="2024-04-05 18:31:31"/>
    <n v="57273"/>
    <n v="5727"/>
    <x v="1"/>
    <n v="63000"/>
    <n v="22599116"/>
    <m/>
    <s v="일반"/>
    <m/>
    <m/>
    <n v="3000000541"/>
    <x v="102"/>
    <s v="hung"/>
    <n v="0"/>
  </r>
  <r>
    <s v="가상계좌"/>
    <s v="2024-04-08 10:33:37"/>
    <n v="33000"/>
    <n v="3300"/>
    <x v="218"/>
    <n v="63100"/>
    <n v="160328908"/>
    <n v="1234"/>
    <s v="승인거래"/>
    <s v="소비자소득공제용"/>
    <s v="일반거래"/>
    <n v="1831"/>
    <x v="21"/>
    <s v="fie"/>
    <n v="0"/>
  </r>
  <r>
    <s v="가상계좌"/>
    <s v="2024-04-08 11:59:11"/>
    <n v="57636"/>
    <n v="5764"/>
    <x v="1"/>
    <n v="63400"/>
    <n v="160407893"/>
    <n v="1234"/>
    <s v="승인거래"/>
    <s v="소비자소득공제용"/>
    <s v="일반거래"/>
    <n v="1857"/>
    <x v="124"/>
    <s v="tip"/>
    <n v="4163303836"/>
  </r>
  <r>
    <s v="신용카드"/>
    <s v="2024-04-18 14:31:46"/>
    <n v="48955"/>
    <n v="4895"/>
    <x v="190"/>
    <n v="63450"/>
    <n v="48564344"/>
    <m/>
    <s v="일반"/>
    <m/>
    <m/>
    <n v="3000000692"/>
    <x v="108"/>
    <s v="hung"/>
    <n v="1981501407"/>
  </r>
  <r>
    <s v="가상계좌"/>
    <s v="2024-04-15 11:59:06"/>
    <n v="33273"/>
    <n v="3327"/>
    <x v="219"/>
    <n v="63800"/>
    <n v="160406458"/>
    <n v="1234"/>
    <s v="승인거래"/>
    <s v="소비자소득공제용"/>
    <s v="일반거래"/>
    <n v="2122"/>
    <x v="48"/>
    <s v="rung"/>
    <n v="0"/>
  </r>
  <r>
    <s v="가상계좌"/>
    <s v="2024-04-11 14:06:38"/>
    <n v="58182"/>
    <n v="5818"/>
    <x v="1"/>
    <n v="64000"/>
    <n v="160502405"/>
    <n v="1234"/>
    <s v="승인거래"/>
    <s v="소비자소득공제용"/>
    <s v="일반거래"/>
    <n v="3000000586"/>
    <x v="127"/>
    <s v="hung"/>
    <n v="5198100371"/>
  </r>
  <r>
    <s v="가상계좌"/>
    <s v="2024-04-15 06:56:34"/>
    <n v="55737"/>
    <n v="5573"/>
    <x v="96"/>
    <n v="64000"/>
    <n v="160140708"/>
    <n v="1234"/>
    <s v="승인거래"/>
    <s v="소비자소득공제용"/>
    <s v="일반거래"/>
    <n v="2106"/>
    <x v="8"/>
    <s v="tip"/>
    <n v="0"/>
  </r>
  <r>
    <s v="가상계좌"/>
    <s v="2024-04-02 14:07:20"/>
    <n v="50555"/>
    <n v="5055"/>
    <x v="33"/>
    <n v="64000"/>
    <n v="160457814"/>
    <n v="1234"/>
    <s v="승인거래"/>
    <s v="소비자소득공제용"/>
    <s v="일반거래"/>
    <n v="1616"/>
    <x v="111"/>
    <s v="tip"/>
    <n v="0"/>
  </r>
  <r>
    <s v="가상계좌"/>
    <s v="2024-04-15 16:21:31"/>
    <n v="58182"/>
    <n v="5818"/>
    <x v="1"/>
    <n v="64000"/>
    <n v="160617550"/>
    <n v="1234"/>
    <s v="승인거래"/>
    <s v="소비자소득공제용"/>
    <s v="일반거래"/>
    <n v="2162"/>
    <x v="133"/>
    <s v="tip"/>
    <n v="0"/>
  </r>
  <r>
    <s v="신용카드"/>
    <s v="2024-04-23 17:51:17"/>
    <n v="58182"/>
    <n v="5818"/>
    <x v="1"/>
    <n v="64000"/>
    <n v="12296014"/>
    <m/>
    <s v="일반"/>
    <m/>
    <m/>
    <n v="3000000742"/>
    <x v="107"/>
    <s v="hung"/>
    <n v="0"/>
  </r>
  <r>
    <s v="가상계좌"/>
    <s v="2024-04-20 17:44:22"/>
    <n v="19182"/>
    <n v="1918"/>
    <x v="220"/>
    <n v="64200"/>
    <n v="160609486"/>
    <n v="1234"/>
    <s v="승인거래"/>
    <s v="소비자소득공제용"/>
    <s v="일반거래"/>
    <n v="2435"/>
    <x v="8"/>
    <s v="tip"/>
    <n v="0"/>
  </r>
  <r>
    <s v="가상계좌"/>
    <s v="2024-04-05 13:49:00"/>
    <n v="32455"/>
    <n v="3245"/>
    <x v="199"/>
    <n v="64300"/>
    <n v="160452147"/>
    <n v="1234"/>
    <s v="승인거래"/>
    <s v="소비자소득공제용"/>
    <s v="일반거래"/>
    <n v="1773"/>
    <x v="21"/>
    <s v="fie"/>
    <n v="0"/>
  </r>
  <r>
    <s v="가상계좌"/>
    <s v="2024-04-15 09:13:51"/>
    <n v="52646"/>
    <n v="5264"/>
    <x v="32"/>
    <n v="64400"/>
    <n v="160259065"/>
    <n v="1234"/>
    <s v="승인거래"/>
    <s v="소비자소득공제용"/>
    <s v="일반거래"/>
    <n v="2103"/>
    <x v="21"/>
    <s v="fie"/>
    <n v="0"/>
  </r>
  <r>
    <s v="가상계좌"/>
    <s v="2024-04-25 22:44:59"/>
    <n v="35773"/>
    <n v="3577"/>
    <x v="221"/>
    <n v="64450"/>
    <n v="161035827"/>
    <n v="1234"/>
    <s v="승인거래"/>
    <s v="소비자소득공제용"/>
    <s v="일반거래"/>
    <n v="2743"/>
    <x v="21"/>
    <s v="fie"/>
    <n v="0"/>
  </r>
  <r>
    <s v="가상계좌"/>
    <s v="2024-04-12 21:35:23"/>
    <n v="47455"/>
    <n v="4745"/>
    <x v="222"/>
    <n v="64600"/>
    <n v="160875318"/>
    <n v="1234"/>
    <s v="승인거래"/>
    <s v="소비자소득공제용"/>
    <s v="일반거래"/>
    <n v="2082"/>
    <x v="26"/>
    <s v="tip"/>
    <n v="0"/>
  </r>
  <r>
    <s v="가상계좌"/>
    <s v="2024-04-15 13:45:56"/>
    <n v="58727"/>
    <n v="5873"/>
    <x v="1"/>
    <n v="64600"/>
    <n v="160490519"/>
    <n v="1234"/>
    <s v="승인거래"/>
    <s v="소비자소득공제용"/>
    <s v="일반거래"/>
    <n v="2135"/>
    <x v="21"/>
    <s v="fie"/>
    <n v="0"/>
  </r>
  <r>
    <s v="가상계좌"/>
    <s v="2024-04-04 13:13:12"/>
    <n v="15182"/>
    <n v="1518"/>
    <x v="223"/>
    <n v="64700"/>
    <n v="160440079"/>
    <n v="1234"/>
    <s v="승인거래"/>
    <s v="소비자소득공제용"/>
    <s v="일반거래"/>
    <n v="1731"/>
    <x v="48"/>
    <s v="rung"/>
    <n v="0"/>
  </r>
  <r>
    <s v="가상계좌"/>
    <s v="2024-04-03 21:21:36"/>
    <n v="49273"/>
    <n v="4927"/>
    <x v="224"/>
    <n v="64800"/>
    <n v="160782761"/>
    <n v="1234"/>
    <s v="승인거래"/>
    <s v="소비자소득공제용"/>
    <s v="일반거래"/>
    <n v="1706"/>
    <x v="26"/>
    <s v="tip"/>
    <n v="0"/>
  </r>
  <r>
    <s v="가상계좌"/>
    <s v="2024-04-12 15:51:30"/>
    <n v="58909"/>
    <n v="5891"/>
    <x v="1"/>
    <n v="64800"/>
    <n v="160580377"/>
    <n v="1234"/>
    <s v="승인거래"/>
    <s v="소비자소득공제용"/>
    <s v="일반거래"/>
    <n v="2037"/>
    <x v="21"/>
    <s v="fie"/>
    <n v="0"/>
  </r>
  <r>
    <s v="가상계좌"/>
    <s v="2024-04-07 14:17:56"/>
    <n v="49055"/>
    <n v="4905"/>
    <x v="225"/>
    <n v="64950"/>
    <n v="160437645"/>
    <n v="1234"/>
    <s v="승인거래"/>
    <s v="소비자소득공제용"/>
    <s v="일반거래"/>
    <n v="1812"/>
    <x v="26"/>
    <s v="tip"/>
    <n v="0"/>
  </r>
  <r>
    <s v="가상계좌"/>
    <s v="2024-04-08 14:57:42"/>
    <n v="59091"/>
    <n v="5909"/>
    <x v="1"/>
    <n v="65000"/>
    <n v="160629959"/>
    <n v="1234"/>
    <s v="승인거래"/>
    <s v="소비자소득공제용"/>
    <s v="일반거래"/>
    <n v="3000000556"/>
    <x v="134"/>
    <s v="hung"/>
    <n v="5261702056"/>
  </r>
  <r>
    <s v="가상계좌"/>
    <s v="2024-04-08 10:33:36"/>
    <n v="57555"/>
    <n v="5755"/>
    <x v="226"/>
    <n v="65100"/>
    <n v="160333509"/>
    <n v="1234"/>
    <s v="승인거래"/>
    <s v="소비자소득공제용"/>
    <s v="일반거래"/>
    <n v="1830"/>
    <x v="21"/>
    <s v="fie"/>
    <n v="0"/>
  </r>
  <r>
    <s v="가상계좌"/>
    <s v="2024-04-20 12:09:00"/>
    <n v="48591"/>
    <n v="4859"/>
    <x v="227"/>
    <n v="65250"/>
    <n v="160375032"/>
    <n v="1234"/>
    <s v="승인거래"/>
    <s v="소비자소득공제용"/>
    <s v="일반거래"/>
    <n v="2428"/>
    <x v="135"/>
    <s v="none"/>
    <n v="0"/>
  </r>
  <r>
    <s v="가상계좌"/>
    <s v="2024-04-23 08:41:15"/>
    <n v="59545"/>
    <n v="5955"/>
    <x v="1"/>
    <n v="65500"/>
    <n v="160213172"/>
    <n v="1234"/>
    <s v="승인거래"/>
    <s v="소비자소득공제용"/>
    <s v="일반거래"/>
    <n v="2553"/>
    <x v="136"/>
    <s v="fie"/>
    <n v="0"/>
  </r>
  <r>
    <s v="가상계좌"/>
    <s v="2024-04-11 19:12:22"/>
    <n v="57237"/>
    <n v="5723"/>
    <x v="96"/>
    <n v="65650"/>
    <n v="160764775"/>
    <n v="1234"/>
    <s v="승인거래"/>
    <s v="소비자소득공제용"/>
    <s v="일반거래"/>
    <n v="1918"/>
    <x v="117"/>
    <s v="rung"/>
    <n v="0"/>
  </r>
  <r>
    <s v="가상계좌"/>
    <s v="2024-04-30 10:06:04"/>
    <n v="41091"/>
    <n v="4109"/>
    <x v="228"/>
    <n v="65900"/>
    <n v="160288146"/>
    <n v="1234"/>
    <s v="승인거래"/>
    <s v="소비자소득공제용"/>
    <s v="일반거래"/>
    <n v="2894"/>
    <x v="18"/>
    <s v="fie"/>
    <n v="0"/>
  </r>
  <r>
    <s v="가상계좌"/>
    <s v="2024-04-18 01:28:24"/>
    <n v="55455"/>
    <n v="5545"/>
    <x v="134"/>
    <n v="66200"/>
    <n v="160043724"/>
    <n v="1234"/>
    <s v="승인거래"/>
    <s v="소비자소득공제용"/>
    <s v="일반거래"/>
    <n v="2320"/>
    <x v="29"/>
    <s v="rung"/>
    <n v="0"/>
  </r>
  <r>
    <s v="가상계좌"/>
    <s v="2024-04-29 04:52:20"/>
    <n v="35182"/>
    <n v="3518"/>
    <x v="229"/>
    <n v="66200"/>
    <n v="160125679"/>
    <n v="1234"/>
    <s v="승인거래"/>
    <s v="소비자소득공제용"/>
    <s v="일반거래"/>
    <n v="2828"/>
    <x v="21"/>
    <s v="fie"/>
    <n v="0"/>
  </r>
  <r>
    <s v="가상계좌"/>
    <s v="2024-04-05 12:46:01"/>
    <n v="60455"/>
    <n v="6045"/>
    <x v="1"/>
    <n v="66500"/>
    <n v="160405656"/>
    <n v="1234"/>
    <s v="승인거래"/>
    <s v="소비자소득공제용"/>
    <s v="일반거래"/>
    <n v="3000000533"/>
    <x v="116"/>
    <s v="hung"/>
    <n v="0"/>
  </r>
  <r>
    <s v="신용카드"/>
    <s v="2024-04-04 15:37:04"/>
    <n v="48227"/>
    <n v="4823"/>
    <x v="230"/>
    <n v="66750"/>
    <n v="289119"/>
    <m/>
    <s v="일반"/>
    <m/>
    <m/>
    <n v="3000000528"/>
    <x v="137"/>
    <s v="fie"/>
    <n v="2915000386"/>
  </r>
  <r>
    <s v="가상계좌"/>
    <s v="2024-04-01 19:47:13"/>
    <n v="55555"/>
    <n v="5555"/>
    <x v="26"/>
    <n v="66900"/>
    <n v="160850412"/>
    <n v="1234"/>
    <s v="승인거래"/>
    <s v="소비자소득공제용"/>
    <s v="일반거래"/>
    <n v="1587"/>
    <x v="26"/>
    <s v="tip"/>
    <n v="0"/>
  </r>
  <r>
    <s v="신용카드"/>
    <s v="2024-04-17 15:31:01"/>
    <n v="60909"/>
    <n v="6091"/>
    <x v="1"/>
    <n v="67000"/>
    <n v="19435708"/>
    <m/>
    <s v="일반"/>
    <m/>
    <m/>
    <n v="3000000675"/>
    <x v="138"/>
    <s v="hung"/>
    <n v="3254900757"/>
  </r>
  <r>
    <s v="신용카드"/>
    <s v="2024-04-16 21:01:19"/>
    <n v="60909"/>
    <n v="6091"/>
    <x v="1"/>
    <n v="67000"/>
    <n v="21690387"/>
    <m/>
    <s v="일반"/>
    <m/>
    <m/>
    <n v="3000000660"/>
    <x v="102"/>
    <s v="hung"/>
    <n v="0"/>
  </r>
  <r>
    <s v="가상계좌"/>
    <s v="2024-04-15 16:06:22"/>
    <n v="61000"/>
    <n v="6100"/>
    <x v="1"/>
    <n v="67100"/>
    <n v="160607239"/>
    <n v="1234"/>
    <s v="승인거래"/>
    <s v="소비자소득공제용"/>
    <s v="일반거래"/>
    <n v="2161"/>
    <x v="26"/>
    <s v="tip"/>
    <n v="0"/>
  </r>
  <r>
    <s v="가상계좌"/>
    <s v="2024-04-11 19:30:14"/>
    <n v="52273"/>
    <n v="5227"/>
    <x v="157"/>
    <n v="67200"/>
    <n v="160783374"/>
    <n v="1234"/>
    <s v="승인거래"/>
    <s v="소비자소득공제용"/>
    <s v="일반거래"/>
    <n v="1922"/>
    <x v="117"/>
    <s v="rung"/>
    <n v="0"/>
  </r>
  <r>
    <s v="가상계좌"/>
    <s v="2024-04-23 21:25:32"/>
    <n v="34919"/>
    <n v="3491"/>
    <x v="112"/>
    <n v="67200"/>
    <n v="160863498"/>
    <n v="1234"/>
    <s v="승인거래"/>
    <s v="소비자소득공제용"/>
    <s v="일반거래"/>
    <n v="2614"/>
    <x v="8"/>
    <s v="tip"/>
    <n v="0"/>
  </r>
  <r>
    <s v="가상계좌"/>
    <s v="2024-04-19 10:35:27"/>
    <n v="61091"/>
    <n v="6109"/>
    <x v="1"/>
    <n v="67200"/>
    <n v="160314880"/>
    <n v="1234"/>
    <s v="승인거래"/>
    <s v="소비자소득공제용"/>
    <s v="일반거래"/>
    <n v="2373"/>
    <x v="8"/>
    <s v="tip"/>
    <n v="0"/>
  </r>
  <r>
    <s v="가상계좌"/>
    <s v="2024-04-11 15:38:57"/>
    <n v="45328"/>
    <n v="4532"/>
    <x v="231"/>
    <n v="67650"/>
    <n v="160570970"/>
    <n v="1234"/>
    <s v="승인거래"/>
    <s v="소비자소득공제용"/>
    <s v="일반거래"/>
    <n v="2006"/>
    <x v="53"/>
    <s v="rung"/>
    <n v="5500202491"/>
  </r>
  <r>
    <s v="가상계좌"/>
    <s v="2024-04-24 21:22:39"/>
    <n v="49455"/>
    <n v="4945"/>
    <x v="191"/>
    <n v="67900"/>
    <n v="160926273"/>
    <n v="1234"/>
    <s v="승인거래"/>
    <s v="소비자소득공제용"/>
    <s v="일반거래"/>
    <n v="2643"/>
    <x v="8"/>
    <s v="tip"/>
    <n v="0"/>
  </r>
  <r>
    <s v="가상계좌"/>
    <s v="2024-04-16 12:50:43"/>
    <n v="41237"/>
    <n v="4123"/>
    <x v="232"/>
    <n v="68050"/>
    <n v="160544455"/>
    <n v="1234"/>
    <s v="승인거래"/>
    <s v="소비자소득공제용"/>
    <s v="일반거래"/>
    <n v="2201"/>
    <x v="26"/>
    <s v="tip"/>
    <n v="0"/>
  </r>
  <r>
    <s v="가상계좌"/>
    <s v="2024-04-20 16:14:39"/>
    <n v="42919"/>
    <n v="4291"/>
    <x v="233"/>
    <n v="68200"/>
    <n v="160545393"/>
    <n v="1234"/>
    <s v="승인거래"/>
    <s v="소비자소득공제용"/>
    <s v="일반거래"/>
    <n v="2432"/>
    <x v="8"/>
    <s v="tip"/>
    <n v="0"/>
  </r>
  <r>
    <s v="가상계좌"/>
    <s v="2024-04-18 09:53:43"/>
    <n v="32146"/>
    <n v="3214"/>
    <x v="234"/>
    <n v="68250"/>
    <n v="160301327"/>
    <n v="1234"/>
    <s v="승인거래"/>
    <s v="소비자소득공제용"/>
    <s v="일반거래"/>
    <n v="2311"/>
    <x v="29"/>
    <s v="rung"/>
    <n v="0"/>
  </r>
  <r>
    <s v="가상계좌"/>
    <s v="2024-04-18 07:58:52"/>
    <n v="39364"/>
    <n v="3936"/>
    <x v="235"/>
    <n v="68300"/>
    <n v="160183781"/>
    <n v="1234"/>
    <s v="승인거래"/>
    <s v="소비자소득공제용"/>
    <s v="일반거래"/>
    <n v="2324"/>
    <x v="26"/>
    <s v="tip"/>
    <n v="0"/>
  </r>
  <r>
    <s v="가상계좌"/>
    <s v="2024-04-21 21:36:19"/>
    <n v="56864"/>
    <n v="5686"/>
    <x v="117"/>
    <n v="68350"/>
    <n v="160833045"/>
    <n v="1234"/>
    <s v="승인거래"/>
    <s v="소비자소득공제용"/>
    <s v="일반거래"/>
    <n v="2466"/>
    <x v="8"/>
    <s v="tip"/>
    <n v="0"/>
  </r>
  <r>
    <s v="가상계좌"/>
    <s v="2024-04-18 20:53:24"/>
    <n v="38682"/>
    <n v="3868"/>
    <x v="188"/>
    <n v="68350"/>
    <n v="160869958"/>
    <n v="1234"/>
    <s v="승인거래"/>
    <s v="소비자소득공제용"/>
    <s v="일반거래"/>
    <n v="2342"/>
    <x v="8"/>
    <s v="tip"/>
    <n v="0"/>
  </r>
  <r>
    <s v="가상계좌"/>
    <s v="2024-04-25 11:55:18"/>
    <n v="48682"/>
    <n v="4868"/>
    <x v="236"/>
    <n v="68550"/>
    <n v="160430402"/>
    <n v="1234"/>
    <s v="승인거래"/>
    <s v="소비자소득공제용"/>
    <s v="일반거래"/>
    <n v="2649"/>
    <x v="53"/>
    <s v="rung"/>
    <n v="5500202491"/>
  </r>
  <r>
    <s v="가상계좌"/>
    <s v="2024-04-08 17:31:21"/>
    <n v="57182"/>
    <n v="5718"/>
    <x v="117"/>
    <n v="68700"/>
    <n v="160759585"/>
    <n v="1234"/>
    <s v="승인거래"/>
    <s v="소비자소득공제용"/>
    <s v="일반거래"/>
    <n v="1847"/>
    <x v="139"/>
    <s v="rung"/>
    <n v="5990303207"/>
  </r>
  <r>
    <s v="가상계좌"/>
    <s v="2024-04-16 20:33:17"/>
    <n v="54146"/>
    <n v="5414"/>
    <x v="237"/>
    <n v="68750"/>
    <n v="161051033"/>
    <n v="1234"/>
    <s v="승인거래"/>
    <s v="소비자소득공제용"/>
    <s v="일반거래"/>
    <n v="2216"/>
    <x v="29"/>
    <s v="rung"/>
    <n v="0"/>
  </r>
  <r>
    <s v="가상계좌"/>
    <s v="2024-04-30 13:53:12"/>
    <n v="62545"/>
    <n v="6255"/>
    <x v="1"/>
    <n v="68800"/>
    <n v="160498282"/>
    <n v="1234"/>
    <s v="승인거래"/>
    <s v="소비자소득공제용"/>
    <s v="일반거래"/>
    <n v="3000000818"/>
    <x v="116"/>
    <s v="hung"/>
    <n v="0"/>
  </r>
  <r>
    <s v="가상계좌"/>
    <s v="2024-04-19 06:35:39"/>
    <n v="30646"/>
    <n v="3064"/>
    <x v="238"/>
    <n v="69000"/>
    <n v="160143586"/>
    <n v="1234"/>
    <s v="승인거래"/>
    <s v="소비자소득공제용"/>
    <s v="일반거래"/>
    <n v="2363"/>
    <x v="41"/>
    <s v="fie"/>
    <n v="0"/>
  </r>
  <r>
    <s v="가상계좌"/>
    <s v="2024-04-11 09:24:06"/>
    <n v="59455"/>
    <n v="5945"/>
    <x v="58"/>
    <n v="69100"/>
    <n v="160262300"/>
    <n v="1234"/>
    <s v="승인거래"/>
    <s v="소비자소득공제용"/>
    <s v="일반거래"/>
    <n v="1910"/>
    <x v="29"/>
    <s v="rung"/>
    <n v="0"/>
  </r>
  <r>
    <s v="가상계좌"/>
    <s v="2024-04-16 23:29:34"/>
    <n v="60364"/>
    <n v="6036"/>
    <x v="139"/>
    <n v="69100"/>
    <n v="161208586"/>
    <n v="1234"/>
    <s v="승인거래"/>
    <s v="소비자소득공제용"/>
    <s v="일반거래"/>
    <n v="2259"/>
    <x v="8"/>
    <s v="tip"/>
    <n v="0"/>
  </r>
  <r>
    <s v="가상계좌"/>
    <s v="2024-04-09 21:44:20"/>
    <n v="43737"/>
    <n v="4373"/>
    <x v="239"/>
    <n v="69300"/>
    <n v="160841256"/>
    <n v="1234"/>
    <s v="승인거래"/>
    <s v="소비자소득공제용"/>
    <s v="일반거래"/>
    <n v="1911"/>
    <x v="140"/>
    <s v="fie"/>
    <n v="0"/>
  </r>
  <r>
    <s v="가상계좌"/>
    <s v="2024-04-04 13:24:44"/>
    <n v="24919"/>
    <n v="2491"/>
    <x v="121"/>
    <n v="69400"/>
    <n v="160446307"/>
    <n v="1234"/>
    <s v="승인거래"/>
    <s v="소비자소득공제용"/>
    <s v="일반거래"/>
    <n v="1733"/>
    <x v="48"/>
    <s v="rung"/>
    <n v="0"/>
  </r>
  <r>
    <s v="가상계좌"/>
    <s v="2024-04-05 16:19:37"/>
    <n v="28182"/>
    <n v="2818"/>
    <x v="240"/>
    <n v="69400"/>
    <n v="160568004"/>
    <n v="1234"/>
    <s v="승인거래"/>
    <s v="소비자소득공제용"/>
    <s v="일반거래"/>
    <n v="1806"/>
    <x v="105"/>
    <s v="rung"/>
    <n v="0"/>
  </r>
  <r>
    <s v="가상계좌"/>
    <s v="2024-04-11 08:14:13"/>
    <n v="38737"/>
    <n v="3873"/>
    <x v="241"/>
    <n v="69900"/>
    <n v="160208798"/>
    <n v="1234"/>
    <s v="승인거래"/>
    <s v="소비자소득공제용"/>
    <s v="일반거래"/>
    <n v="1952"/>
    <x v="8"/>
    <s v="tip"/>
    <n v="0"/>
  </r>
  <r>
    <s v="가상계좌"/>
    <s v="2024-04-11 12:14:10"/>
    <n v="63636"/>
    <n v="6364"/>
    <x v="1"/>
    <n v="70000"/>
    <n v="160417569"/>
    <n v="1234"/>
    <s v="승인거래"/>
    <s v="소비자소득공제용"/>
    <s v="일반거래"/>
    <n v="3000000587"/>
    <x v="108"/>
    <s v="hung"/>
    <n v="1981501407"/>
  </r>
  <r>
    <s v="가상계좌"/>
    <s v="2024-04-19 09:54:00"/>
    <n v="53455"/>
    <n v="5345"/>
    <x v="124"/>
    <n v="70000"/>
    <n v="160273466"/>
    <n v="1234"/>
    <s v="승인거래"/>
    <s v="소비자소득공제용"/>
    <s v="일반거래"/>
    <n v="2371"/>
    <x v="30"/>
    <s v="tip"/>
    <n v="0"/>
  </r>
  <r>
    <s v="신용카드"/>
    <s v="2024-04-25 12:44:02"/>
    <n v="63636"/>
    <n v="6364"/>
    <x v="1"/>
    <n v="70000"/>
    <n v="53641899"/>
    <m/>
    <s v="일반"/>
    <m/>
    <m/>
    <n v="3000000765"/>
    <x v="60"/>
    <s v="hung"/>
    <n v="6181179089"/>
  </r>
  <r>
    <s v="가상계좌"/>
    <s v="2024-04-11 20:07:08"/>
    <n v="47500"/>
    <n v="4750"/>
    <x v="242"/>
    <n v="70350"/>
    <n v="160819515"/>
    <n v="1234"/>
    <s v="승인거래"/>
    <s v="소비자소득공제용"/>
    <s v="일반거래"/>
    <n v="2020"/>
    <x v="26"/>
    <s v="tip"/>
    <n v="0"/>
  </r>
  <r>
    <s v="가상계좌"/>
    <s v="2024-04-20 20:40:54"/>
    <n v="54828"/>
    <n v="5482"/>
    <x v="243"/>
    <n v="70600"/>
    <n v="160743453"/>
    <n v="1234"/>
    <s v="승인거래"/>
    <s v="소비자소득공제용"/>
    <s v="일반거래"/>
    <n v="2438"/>
    <x v="8"/>
    <s v="tip"/>
    <n v="0"/>
  </r>
  <r>
    <s v="가상계좌"/>
    <s v="2024-04-19 05:36:14"/>
    <n v="43919"/>
    <n v="4391"/>
    <x v="244"/>
    <n v="70800"/>
    <n v="160132238"/>
    <n v="1234"/>
    <s v="승인거래"/>
    <s v="소비자소득공제용"/>
    <s v="일반거래"/>
    <n v="2361"/>
    <x v="99"/>
    <s v="rung"/>
    <n v="0"/>
  </r>
  <r>
    <s v="가상계좌"/>
    <s v="2024-04-09 15:44:32"/>
    <n v="51737"/>
    <n v="5173"/>
    <x v="245"/>
    <n v="70900"/>
    <n v="160529279"/>
    <n v="1234"/>
    <s v="승인거래"/>
    <s v="소비자소득공제용"/>
    <s v="일반거래"/>
    <n v="1907"/>
    <x v="8"/>
    <s v="tip"/>
    <n v="0"/>
  </r>
  <r>
    <s v="가상계좌"/>
    <s v="2024-04-21 22:04:22"/>
    <n v="64591"/>
    <n v="6459"/>
    <x v="1"/>
    <n v="71050"/>
    <n v="160854964"/>
    <n v="1234"/>
    <s v="승인거래"/>
    <s v="소비자소득공제용"/>
    <s v="일반거래"/>
    <n v="2449"/>
    <x v="29"/>
    <s v="rung"/>
    <n v="0"/>
  </r>
  <r>
    <s v="가상계좌"/>
    <s v="2024-04-15 09:13:49"/>
    <n v="56091"/>
    <n v="5609"/>
    <x v="50"/>
    <n v="71100"/>
    <n v="160258113"/>
    <n v="1234"/>
    <s v="승인거래"/>
    <s v="소비자소득공제용"/>
    <s v="일반거래"/>
    <n v="2097"/>
    <x v="21"/>
    <s v="fie"/>
    <n v="0"/>
  </r>
  <r>
    <s v="가상계좌"/>
    <s v="2024-04-20 08:47:23"/>
    <n v="64727"/>
    <n v="6473"/>
    <x v="1"/>
    <n v="71200"/>
    <n v="160219814"/>
    <n v="1234"/>
    <s v="승인거래"/>
    <s v="소비자소득공제용"/>
    <s v="일반거래"/>
    <n v="2379"/>
    <x v="118"/>
    <s v="tip"/>
    <n v="5311602084"/>
  </r>
  <r>
    <s v="가상계좌"/>
    <s v="2024-04-21 18:29:17"/>
    <n v="36364"/>
    <n v="3636"/>
    <x v="246"/>
    <n v="71200"/>
    <n v="160669407"/>
    <n v="1234"/>
    <s v="승인거래"/>
    <s v="소비자소득공제용"/>
    <s v="일반거래"/>
    <n v="2456"/>
    <x v="8"/>
    <s v="tip"/>
    <n v="0"/>
  </r>
  <r>
    <s v="가상계좌"/>
    <s v="2024-04-11 11:55:35"/>
    <n v="50591"/>
    <n v="5059"/>
    <x v="247"/>
    <n v="71450"/>
    <n v="160401848"/>
    <n v="1234"/>
    <s v="승인거래"/>
    <s v="소비자소득공제용"/>
    <s v="일반거래"/>
    <n v="1978"/>
    <x v="53"/>
    <s v="rung"/>
    <n v="5500202491"/>
  </r>
  <r>
    <s v="가상계좌"/>
    <s v="2024-04-18 11:21:16"/>
    <n v="39919"/>
    <n v="3991"/>
    <x v="248"/>
    <n v="71600"/>
    <n v="160396258"/>
    <n v="1234"/>
    <s v="승인거래"/>
    <s v="소비자소득공제용"/>
    <s v="일반거래"/>
    <n v="2329"/>
    <x v="26"/>
    <s v="tip"/>
    <n v="0"/>
  </r>
  <r>
    <s v="가상계좌"/>
    <s v="2024-04-21 16:07:07"/>
    <n v="60000"/>
    <n v="6000"/>
    <x v="117"/>
    <n v="71800"/>
    <n v="160544242"/>
    <n v="1234"/>
    <s v="승인거래"/>
    <s v="소비자소득공제용"/>
    <s v="일반거래"/>
    <n v="2451"/>
    <x v="8"/>
    <s v="tip"/>
    <n v="0"/>
  </r>
  <r>
    <s v="가상계좌"/>
    <s v="2024-04-12 08:33:04"/>
    <n v="56273"/>
    <n v="5627"/>
    <x v="28"/>
    <n v="71900"/>
    <n v="160230750"/>
    <n v="1234"/>
    <s v="승인거래"/>
    <s v="소비자소득공제용"/>
    <s v="일반거래"/>
    <n v="2029"/>
    <x v="21"/>
    <s v="fie"/>
    <n v="0"/>
  </r>
  <r>
    <s v="가상계좌"/>
    <s v="2024-04-08 09:45:00"/>
    <n v="32364"/>
    <n v="3236"/>
    <x v="249"/>
    <n v="72000"/>
    <n v="160282580"/>
    <n v="1234"/>
    <s v="승인거래"/>
    <s v="소비자소득공제용"/>
    <s v="일반거래"/>
    <n v="1838"/>
    <x v="28"/>
    <s v="rung"/>
    <n v="0"/>
  </r>
  <r>
    <s v="가상계좌"/>
    <s v="2024-04-24 21:20:52"/>
    <n v="38828"/>
    <n v="3882"/>
    <x v="250"/>
    <n v="72200"/>
    <n v="160925045"/>
    <n v="1234"/>
    <s v="승인거래"/>
    <s v="소비자소득공제용"/>
    <s v="일반거래"/>
    <n v="2679"/>
    <x v="8"/>
    <s v="tip"/>
    <n v="0"/>
  </r>
  <r>
    <s v="가상계좌"/>
    <s v="2024-04-15 09:22:26"/>
    <n v="65818"/>
    <n v="6582"/>
    <x v="1"/>
    <n v="72400"/>
    <n v="160263885"/>
    <n v="1234"/>
    <s v="승인거래"/>
    <s v="소비자소득공제용"/>
    <s v="일반거래"/>
    <n v="2089"/>
    <x v="29"/>
    <s v="rung"/>
    <n v="0"/>
  </r>
  <r>
    <s v="가상계좌"/>
    <s v="2024-04-19 16:07:02"/>
    <n v="29555"/>
    <n v="2955"/>
    <x v="113"/>
    <n v="72500"/>
    <n v="160575975"/>
    <n v="1234"/>
    <s v="승인거래"/>
    <s v="소비자소득공제용"/>
    <s v="일반거래"/>
    <n v="2385"/>
    <x v="56"/>
    <s v="fie"/>
    <n v="8340702754"/>
  </r>
  <r>
    <s v="가상계좌"/>
    <s v="2024-04-04 01:25:31"/>
    <n v="57455"/>
    <n v="5745"/>
    <x v="251"/>
    <n v="72700"/>
    <n v="160044977"/>
    <n v="1234"/>
    <s v="승인거래"/>
    <s v="소비자소득공제용"/>
    <s v="일반거래"/>
    <n v="1709"/>
    <x v="29"/>
    <s v="rung"/>
    <n v="0"/>
  </r>
  <r>
    <s v="신용카드"/>
    <s v="2024-04-12 14:01:20"/>
    <n v="30182"/>
    <n v="3018"/>
    <x v="252"/>
    <n v="72700"/>
    <n v="30047636"/>
    <m/>
    <s v="일반"/>
    <m/>
    <m/>
    <n v="3000000621"/>
    <x v="126"/>
    <s v="hung"/>
    <n v="3063441976"/>
  </r>
  <r>
    <s v="가상계좌"/>
    <s v="2024-04-10 08:41:56"/>
    <n v="43737"/>
    <n v="4373"/>
    <x v="253"/>
    <n v="72800"/>
    <n v="160210994"/>
    <n v="1234"/>
    <s v="승인거래"/>
    <s v="소비자소득공제용"/>
    <s v="일반거래"/>
    <n v="1915"/>
    <x v="8"/>
    <s v="tip"/>
    <n v="0"/>
  </r>
  <r>
    <s v="신용카드"/>
    <s v="2024-04-01 19:56:38"/>
    <n v="66182"/>
    <n v="6618"/>
    <x v="1"/>
    <n v="72800"/>
    <n v="545117"/>
    <m/>
    <s v="일반"/>
    <m/>
    <m/>
    <n v="3000000495"/>
    <x v="121"/>
    <s v="hung"/>
    <n v="6253501305"/>
  </r>
  <r>
    <s v="신용카드"/>
    <s v="2024-04-10 13:20:08"/>
    <n v="66182"/>
    <n v="6618"/>
    <x v="1"/>
    <n v="72800"/>
    <n v="43729222"/>
    <m/>
    <s v="일반"/>
    <m/>
    <m/>
    <n v="3000000575"/>
    <x v="60"/>
    <s v="hung"/>
    <n v="6181179089"/>
  </r>
  <r>
    <s v="가상계좌"/>
    <s v="2024-04-18 16:50:24"/>
    <n v="63737"/>
    <n v="6373"/>
    <x v="67"/>
    <n v="73100"/>
    <n v="160650869"/>
    <n v="1234"/>
    <s v="승인거래"/>
    <s v="소비자소득공제용"/>
    <s v="일반거래"/>
    <n v="2356"/>
    <x v="33"/>
    <s v="hung"/>
    <n v="0"/>
  </r>
  <r>
    <s v="가상계좌"/>
    <s v="2024-04-04 14:53:08"/>
    <n v="39555"/>
    <n v="3955"/>
    <x v="81"/>
    <n v="73500"/>
    <n v="160508030"/>
    <n v="1234"/>
    <s v="승인거래"/>
    <s v="소비자소득공제용"/>
    <s v="일반거래"/>
    <n v="1734"/>
    <x v="29"/>
    <s v="rung"/>
    <n v="0"/>
  </r>
  <r>
    <s v="가상계좌"/>
    <s v="2024-04-04 01:26:22"/>
    <n v="66818"/>
    <n v="6682"/>
    <x v="1"/>
    <n v="73500"/>
    <n v="160047031"/>
    <n v="1234"/>
    <s v="승인거래"/>
    <s v="소비자소득공제용"/>
    <s v="일반거래"/>
    <n v="1707"/>
    <x v="29"/>
    <s v="rung"/>
    <n v="0"/>
  </r>
  <r>
    <s v="가상계좌"/>
    <s v="2024-04-01 22:25:13"/>
    <n v="45555"/>
    <n v="4555"/>
    <x v="254"/>
    <n v="73800"/>
    <n v="161007687"/>
    <n v="1234"/>
    <s v="승인거래"/>
    <s v="소비자소득공제용"/>
    <s v="일반거래"/>
    <n v="1590"/>
    <x v="21"/>
    <s v="fie"/>
    <n v="0"/>
  </r>
  <r>
    <s v="가상계좌"/>
    <s v="2024-04-28 16:47:25"/>
    <n v="38555"/>
    <n v="3855"/>
    <x v="255"/>
    <n v="74000"/>
    <n v="160602780"/>
    <n v="1234"/>
    <s v="승인거래"/>
    <s v="소비자소득공제용"/>
    <s v="일반거래"/>
    <n v="2815"/>
    <x v="8"/>
    <s v="tip"/>
    <n v="0"/>
  </r>
  <r>
    <s v="가상계좌"/>
    <s v="2024-04-12 15:50:17"/>
    <n v="67273"/>
    <n v="6727"/>
    <x v="1"/>
    <n v="74000"/>
    <n v="160573880"/>
    <n v="1234"/>
    <s v="승인거래"/>
    <s v="소비자소득공제용"/>
    <s v="일반거래"/>
    <n v="2067"/>
    <x v="141"/>
    <s v="tip"/>
    <n v="0"/>
  </r>
  <r>
    <s v="가상계좌"/>
    <s v="2024-04-25 13:38:44"/>
    <n v="49737"/>
    <n v="4973"/>
    <x v="256"/>
    <n v="74200"/>
    <n v="160519449"/>
    <n v="1234"/>
    <s v="승인거래"/>
    <s v="소비자소득공제용"/>
    <s v="일반거래"/>
    <n v="3000000771"/>
    <x v="33"/>
    <s v="hung"/>
    <n v="0"/>
  </r>
  <r>
    <s v="가상계좌"/>
    <s v="2024-04-02 06:12:48"/>
    <n v="65091"/>
    <n v="6509"/>
    <x v="139"/>
    <n v="74300"/>
    <n v="160138122"/>
    <n v="1234"/>
    <s v="승인거래"/>
    <s v="소비자소득공제용"/>
    <s v="일반거래"/>
    <n v="1596"/>
    <x v="29"/>
    <s v="rung"/>
    <n v="0"/>
  </r>
  <r>
    <s v="가상계좌"/>
    <s v="2024-04-25 14:16:02"/>
    <n v="52419"/>
    <n v="5241"/>
    <x v="257"/>
    <n v="74750"/>
    <n v="160547350"/>
    <n v="1234"/>
    <s v="승인거래"/>
    <s v="소비자소득공제용"/>
    <s v="일반거래"/>
    <n v="2714"/>
    <x v="21"/>
    <s v="fie"/>
    <n v="0"/>
  </r>
  <r>
    <s v="가상계좌"/>
    <s v="2024-04-22 04:44:17"/>
    <n v="41646"/>
    <n v="4164"/>
    <x v="198"/>
    <n v="74800"/>
    <n v="160130215"/>
    <n v="1234"/>
    <s v="승인거래"/>
    <s v="소비자소득공제용"/>
    <s v="일반거래"/>
    <n v="2464"/>
    <x v="41"/>
    <s v="fie"/>
    <n v="0"/>
  </r>
  <r>
    <s v="가상계좌"/>
    <s v="2024-04-18 17:54:35"/>
    <n v="54364"/>
    <n v="5436"/>
    <x v="258"/>
    <n v="75000"/>
    <n v="160710434"/>
    <n v="1234"/>
    <s v="승인거래"/>
    <s v="소비자소득공제용"/>
    <s v="일반거래"/>
    <n v="2359"/>
    <x v="26"/>
    <s v="tip"/>
    <n v="0"/>
  </r>
  <r>
    <s v="가상계좌"/>
    <s v="2024-04-15 16:05:15"/>
    <n v="68364"/>
    <n v="6836"/>
    <x v="1"/>
    <n v="75200"/>
    <n v="160604978"/>
    <n v="1234"/>
    <s v="승인거래"/>
    <s v="소비자소득공제용"/>
    <s v="일반거래"/>
    <n v="3000000644"/>
    <x v="142"/>
    <s v="hung"/>
    <n v="4021589132"/>
  </r>
  <r>
    <s v="가상계좌"/>
    <s v="2024-04-21 22:02:32"/>
    <n v="44828"/>
    <n v="4482"/>
    <x v="259"/>
    <n v="75200"/>
    <n v="160850874"/>
    <n v="1234"/>
    <s v="승인거래"/>
    <s v="소비자소득공제용"/>
    <s v="일반거래"/>
    <n v="2434"/>
    <x v="29"/>
    <s v="rung"/>
    <n v="0"/>
  </r>
  <r>
    <s v="가상계좌"/>
    <s v="2024-04-03 01:10:48"/>
    <n v="68500"/>
    <n v="6850"/>
    <x v="1"/>
    <n v="75350"/>
    <n v="160036920"/>
    <n v="1234"/>
    <s v="승인거래"/>
    <s v="소비자소득공제용"/>
    <s v="일반거래"/>
    <n v="1641"/>
    <x v="29"/>
    <s v="rung"/>
    <n v="0"/>
  </r>
  <r>
    <s v="가상계좌"/>
    <s v="2024-04-16 10:42:48"/>
    <n v="60646"/>
    <n v="6064"/>
    <x v="260"/>
    <n v="75500"/>
    <n v="160350194"/>
    <n v="1234"/>
    <s v="승인거래"/>
    <s v="소비자소득공제용"/>
    <s v="일반거래"/>
    <n v="2187"/>
    <x v="53"/>
    <s v="rung"/>
    <n v="5500202491"/>
  </r>
  <r>
    <s v="가상계좌"/>
    <s v="2024-04-24 14:35:35"/>
    <n v="60555"/>
    <n v="6055"/>
    <x v="140"/>
    <n v="75600"/>
    <n v="160532835"/>
    <n v="1234"/>
    <s v="승인거래"/>
    <s v="소비자소득공제용"/>
    <s v="일반거래"/>
    <n v="2655"/>
    <x v="29"/>
    <s v="rung"/>
    <n v="0"/>
  </r>
  <r>
    <s v="가상계좌"/>
    <s v="2024-04-29 15:02:29"/>
    <n v="68727"/>
    <n v="6873"/>
    <x v="1"/>
    <n v="75600"/>
    <n v="160578783"/>
    <n v="1234"/>
    <s v="승인거래"/>
    <s v="소비자소득공제용"/>
    <s v="일반거래"/>
    <n v="2871"/>
    <x v="92"/>
    <s v="tip"/>
    <n v="0"/>
  </r>
  <r>
    <s v="가상계좌"/>
    <s v="2024-04-08 09:57:07"/>
    <n v="69091"/>
    <n v="6909"/>
    <x v="1"/>
    <n v="76000"/>
    <n v="160291600"/>
    <n v="1234"/>
    <s v="승인거래"/>
    <s v="소비자소득공제용"/>
    <s v="일반거래"/>
    <n v="1842"/>
    <x v="143"/>
    <s v="tip"/>
    <n v="0"/>
  </r>
  <r>
    <s v="가상계좌"/>
    <s v="2024-04-02 11:50:24"/>
    <n v="69091"/>
    <n v="6909"/>
    <x v="1"/>
    <n v="76000"/>
    <n v="160366807"/>
    <n v="1234"/>
    <s v="승인거래"/>
    <s v="소비자소득공제용"/>
    <s v="일반거래"/>
    <n v="1564"/>
    <x v="143"/>
    <s v="tip"/>
    <n v="0"/>
  </r>
  <r>
    <s v="가상계좌"/>
    <s v="2024-04-19 13:26:46"/>
    <n v="69091"/>
    <n v="6909"/>
    <x v="1"/>
    <n v="76000"/>
    <n v="160449587"/>
    <n v="1234"/>
    <s v="승인거래"/>
    <s v="소비자소득공제용"/>
    <s v="일반거래"/>
    <n v="2376"/>
    <x v="141"/>
    <s v="tip"/>
    <n v="0"/>
  </r>
  <r>
    <s v="가상계좌"/>
    <s v="2024-04-19 13:15:02"/>
    <n v="58328"/>
    <n v="5832"/>
    <x v="261"/>
    <n v="76050"/>
    <n v="160446089"/>
    <n v="1234"/>
    <s v="승인거래"/>
    <s v="소비자소득공제용"/>
    <s v="일반거래"/>
    <n v="2362"/>
    <x v="21"/>
    <s v="fie"/>
    <n v="0"/>
  </r>
  <r>
    <s v="가상계좌"/>
    <s v="2024-04-15 09:20:31"/>
    <n v="69364"/>
    <n v="6936"/>
    <x v="1"/>
    <n v="76300"/>
    <n v="160263385"/>
    <n v="1234"/>
    <s v="승인거래"/>
    <s v="소비자소득공제용"/>
    <s v="일반거래"/>
    <n v="2085"/>
    <x v="29"/>
    <s v="rung"/>
    <n v="0"/>
  </r>
  <r>
    <s v="가상계좌"/>
    <s v="2024-04-23 05:03:36"/>
    <n v="60000"/>
    <n v="6000"/>
    <x v="262"/>
    <n v="76300"/>
    <n v="160127038"/>
    <n v="1234"/>
    <s v="승인거래"/>
    <s v="소비자소득공제용"/>
    <s v="일반거래"/>
    <n v="2549"/>
    <x v="8"/>
    <s v="tip"/>
    <n v="0"/>
  </r>
  <r>
    <s v="가상계좌"/>
    <s v="2024-04-12 11:16:03"/>
    <n v="61000"/>
    <n v="6100"/>
    <x v="50"/>
    <n v="76500"/>
    <n v="160373253"/>
    <n v="1234"/>
    <s v="승인거래"/>
    <s v="소비자소득공제용"/>
    <s v="일반거래"/>
    <n v="2038"/>
    <x v="48"/>
    <s v="rung"/>
    <n v="0"/>
  </r>
  <r>
    <s v="가상계좌"/>
    <s v="2024-04-08 09:54:06"/>
    <n v="66364"/>
    <n v="6636"/>
    <x v="58"/>
    <n v="76700"/>
    <n v="160288260"/>
    <n v="1234"/>
    <s v="승인거래"/>
    <s v="소비자소득공제용"/>
    <s v="일반거래"/>
    <n v="1841"/>
    <x v="26"/>
    <s v="tip"/>
    <n v="0"/>
  </r>
  <r>
    <s v="가상계좌"/>
    <s v="2024-04-03 13:51:32"/>
    <n v="24555"/>
    <n v="2455"/>
    <x v="172"/>
    <n v="77000"/>
    <n v="160432119"/>
    <n v="1234"/>
    <s v="승인거래"/>
    <s v="소비자소득공제용"/>
    <s v="일반거래"/>
    <n v="1675"/>
    <x v="46"/>
    <s v="rung"/>
    <n v="0"/>
  </r>
  <r>
    <s v="가상계좌"/>
    <s v="2024-04-17 16:10:49"/>
    <n v="53646"/>
    <n v="5364"/>
    <x v="263"/>
    <n v="77800"/>
    <n v="160828725"/>
    <n v="1234"/>
    <s v="승인거래"/>
    <s v="소비자소득공제용"/>
    <s v="일반거래"/>
    <n v="2289"/>
    <x v="105"/>
    <s v="rung"/>
    <n v="0"/>
  </r>
  <r>
    <s v="가상계좌"/>
    <s v="2024-04-29 14:48:44"/>
    <n v="56000"/>
    <n v="5600"/>
    <x v="118"/>
    <n v="77900"/>
    <n v="160567089"/>
    <n v="1234"/>
    <s v="승인거래"/>
    <s v="소비자소득공제용"/>
    <s v="일반거래"/>
    <n v="2849"/>
    <x v="21"/>
    <s v="fie"/>
    <n v="0"/>
  </r>
  <r>
    <s v="가상계좌"/>
    <s v="2024-04-03 08:20:01"/>
    <n v="65555"/>
    <n v="6555"/>
    <x v="26"/>
    <n v="77900"/>
    <n v="160198425"/>
    <n v="1234"/>
    <s v="승인거래"/>
    <s v="소비자소득공제용"/>
    <s v="일반거래"/>
    <n v="1655"/>
    <x v="144"/>
    <s v="tip"/>
    <n v="0"/>
  </r>
  <r>
    <s v="가상계좌"/>
    <s v="2024-04-16 16:05:29"/>
    <n v="7273"/>
    <n v="727"/>
    <x v="264"/>
    <n v="78000"/>
    <n v="160796347"/>
    <n v="1234"/>
    <s v="승인거래"/>
    <s v="소비자소득공제용"/>
    <s v="일반거래"/>
    <n v="3000000657"/>
    <x v="96"/>
    <s v="fie"/>
    <n v="3100978994"/>
  </r>
  <r>
    <s v="가상계좌"/>
    <s v="2024-04-26 06:39:02"/>
    <n v="70909"/>
    <n v="7091"/>
    <x v="1"/>
    <n v="78000"/>
    <n v="160143937"/>
    <n v="1234"/>
    <s v="승인거래"/>
    <s v="소비자소득공제용"/>
    <s v="일반거래"/>
    <n v="2749"/>
    <x v="8"/>
    <s v="tip"/>
    <n v="0"/>
  </r>
  <r>
    <s v="신용카드"/>
    <s v="2024-04-08 14:31:55"/>
    <n v="16727"/>
    <n v="1673"/>
    <x v="265"/>
    <n v="78400"/>
    <n v="82441225"/>
    <m/>
    <s v="일반"/>
    <m/>
    <m/>
    <n v="1869"/>
    <x v="115"/>
    <s v="rung"/>
    <n v="2031151666"/>
  </r>
  <r>
    <s v="가상계좌"/>
    <s v="2024-04-22 21:02:48"/>
    <n v="64555"/>
    <n v="6455"/>
    <x v="41"/>
    <n v="78500"/>
    <n v="160909627"/>
    <n v="1234"/>
    <s v="승인거래"/>
    <s v="소비자소득공제용"/>
    <s v="일반거래"/>
    <n v="2543"/>
    <x v="8"/>
    <s v="tip"/>
    <n v="0"/>
  </r>
  <r>
    <s v="가상계좌"/>
    <s v="2024-04-21 13:28:19"/>
    <n v="49091"/>
    <n v="4909"/>
    <x v="266"/>
    <n v="78700"/>
    <n v="160422899"/>
    <n v="1234"/>
    <s v="승인거래"/>
    <s v="소비자소득공제용"/>
    <s v="일반거래"/>
    <n v="2446"/>
    <x v="8"/>
    <s v="tip"/>
    <n v="0"/>
  </r>
  <r>
    <s v="가상계좌"/>
    <s v="2024-04-02 12:48:28"/>
    <n v="71682"/>
    <n v="7168"/>
    <x v="1"/>
    <n v="78850"/>
    <n v="160403699"/>
    <n v="1234"/>
    <s v="승인거래"/>
    <s v="소비자소득공제용"/>
    <s v="일반거래"/>
    <n v="1602"/>
    <x v="21"/>
    <s v="fie"/>
    <n v="0"/>
  </r>
  <r>
    <s v="가상계좌"/>
    <s v="2024-04-12 16:44:25"/>
    <n v="13646"/>
    <n v="1364"/>
    <x v="267"/>
    <n v="79000"/>
    <n v="160621568"/>
    <n v="1234"/>
    <s v="승인거래"/>
    <s v="소비자소득공제용"/>
    <s v="일반거래"/>
    <n v="3000000633"/>
    <x v="64"/>
    <s v="hung"/>
    <n v="7576400506"/>
  </r>
  <r>
    <s v="가상계좌"/>
    <s v="2024-04-01 13:44:42"/>
    <n v="3646"/>
    <n v="364"/>
    <x v="268"/>
    <n v="79000"/>
    <n v="160525308"/>
    <n v="1234"/>
    <s v="승인거래"/>
    <s v="소비자소득공제용"/>
    <s v="일반거래"/>
    <n v="1573"/>
    <x v="109"/>
    <s v="fie"/>
    <n v="6021497313"/>
  </r>
  <r>
    <s v="가상계좌"/>
    <s v="2024-04-08 08:56:22"/>
    <n v="56182"/>
    <n v="5618"/>
    <x v="269"/>
    <n v="79000"/>
    <n v="160247101"/>
    <n v="1234"/>
    <s v="승인거래"/>
    <s v="소비자소득공제용"/>
    <s v="일반거래"/>
    <n v="1836"/>
    <x v="29"/>
    <s v="rung"/>
    <n v="0"/>
  </r>
  <r>
    <s v="가상계좌"/>
    <s v="2024-04-04 17:47:31"/>
    <n v="63828"/>
    <n v="6382"/>
    <x v="270"/>
    <n v="79300"/>
    <n v="160637766"/>
    <n v="1234"/>
    <s v="승인거래"/>
    <s v="소비자소득공제용"/>
    <s v="일반거래"/>
    <n v="1750"/>
    <x v="26"/>
    <s v="tip"/>
    <n v="0"/>
  </r>
  <r>
    <s v="가상계좌"/>
    <s v="2024-04-24 11:41:52"/>
    <n v="40364"/>
    <n v="4036"/>
    <x v="271"/>
    <n v="79400"/>
    <n v="160402932"/>
    <n v="1234"/>
    <s v="승인거래"/>
    <s v="소비자소득공제용"/>
    <s v="일반거래"/>
    <n v="2638"/>
    <x v="45"/>
    <s v="fie"/>
    <n v="0"/>
  </r>
  <r>
    <s v="가상계좌"/>
    <s v="2024-04-19 01:00:43"/>
    <n v="47773"/>
    <n v="4777"/>
    <x v="272"/>
    <n v="79450"/>
    <n v="160034368"/>
    <n v="1234"/>
    <s v="승인거래"/>
    <s v="소비자소득공제용"/>
    <s v="일반거래"/>
    <n v="3000000696"/>
    <x v="114"/>
    <s v="hung"/>
    <n v="1121114477"/>
  </r>
  <r>
    <s v="가상계좌"/>
    <s v="2024-04-04 19:57:04"/>
    <n v="56182"/>
    <n v="5618"/>
    <x v="273"/>
    <n v="79800"/>
    <n v="160749769"/>
    <n v="1234"/>
    <s v="승인거래"/>
    <s v="소비자소득공제용"/>
    <s v="일반거래"/>
    <n v="1747"/>
    <x v="145"/>
    <s v="fie"/>
    <n v="0"/>
  </r>
  <r>
    <s v="가상계좌"/>
    <s v="2024-04-21 19:36:36"/>
    <n v="67919"/>
    <n v="6791"/>
    <x v="82"/>
    <n v="79900"/>
    <n v="160726002"/>
    <n v="1234"/>
    <s v="승인거래"/>
    <s v="소비자소득공제용"/>
    <s v="일반거래"/>
    <n v="2459"/>
    <x v="26"/>
    <s v="tip"/>
    <n v="0"/>
  </r>
  <r>
    <s v="가상계좌"/>
    <s v="2024-04-11 15:32:08"/>
    <n v="72727"/>
    <n v="7273"/>
    <x v="1"/>
    <n v="80000"/>
    <n v="160563822"/>
    <n v="1234"/>
    <s v="승인거래"/>
    <s v="소비자소득공제용"/>
    <s v="일반거래"/>
    <n v="3000000572"/>
    <x v="62"/>
    <s v="hung"/>
    <n v="3768800472"/>
  </r>
  <r>
    <s v="가상계좌"/>
    <s v="2024-04-11 17:44:17"/>
    <n v="39737"/>
    <n v="3973"/>
    <x v="274"/>
    <n v="80000"/>
    <n v="160686030"/>
    <n v="1234"/>
    <s v="승인거래"/>
    <s v="소비자소득공제용"/>
    <s v="일반거래"/>
    <n v="2016"/>
    <x v="33"/>
    <s v="hung"/>
    <n v="0"/>
  </r>
  <r>
    <s v="가상계좌"/>
    <s v="2024-04-16 22:59:20"/>
    <n v="66055"/>
    <n v="6605"/>
    <x v="275"/>
    <n v="80050"/>
    <n v="161178707"/>
    <n v="1234"/>
    <s v="승인거래"/>
    <s v="소비자소득공제용"/>
    <s v="일반거래"/>
    <n v="2258"/>
    <x v="8"/>
    <s v="tip"/>
    <n v="0"/>
  </r>
  <r>
    <s v="가상계좌"/>
    <s v="2024-04-10 18:50:46"/>
    <n v="33828"/>
    <n v="3382"/>
    <x v="276"/>
    <n v="80100"/>
    <n v="160708043"/>
    <n v="1234"/>
    <s v="승인거래"/>
    <s v="소비자소득공제용"/>
    <s v="일반거래"/>
    <n v="1927"/>
    <x v="8"/>
    <s v="tip"/>
    <n v="0"/>
  </r>
  <r>
    <s v="가상계좌"/>
    <s v="2024-04-03 01:07:15"/>
    <n v="66555"/>
    <n v="6655"/>
    <x v="275"/>
    <n v="80600"/>
    <n v="160036756"/>
    <n v="1234"/>
    <s v="승인거래"/>
    <s v="소비자소득공제용"/>
    <s v="일반거래"/>
    <n v="1651"/>
    <x v="29"/>
    <s v="rung"/>
    <n v="0"/>
  </r>
  <r>
    <s v="가상계좌"/>
    <s v="2024-04-24 11:18:44"/>
    <n v="73636"/>
    <n v="7364"/>
    <x v="1"/>
    <n v="81000"/>
    <n v="160391170"/>
    <n v="1234"/>
    <s v="승인거래"/>
    <s v="소비자소득공제용"/>
    <s v="일반거래"/>
    <n v="2634"/>
    <x v="146"/>
    <s v="fie"/>
    <n v="6254800679"/>
  </r>
  <r>
    <s v="가상계좌"/>
    <s v="2024-04-02 06:11:58"/>
    <n v="54828"/>
    <n v="5482"/>
    <x v="233"/>
    <n v="81300"/>
    <n v="160137285"/>
    <n v="1234"/>
    <s v="승인거래"/>
    <s v="소비자소득공제용"/>
    <s v="일반거래"/>
    <n v="1567"/>
    <x v="29"/>
    <s v="rung"/>
    <n v="0"/>
  </r>
  <r>
    <s v="가상계좌"/>
    <s v="2024-04-28 00:16:10"/>
    <n v="73909"/>
    <n v="7391"/>
    <x v="1"/>
    <n v="81300"/>
    <n v="160006784"/>
    <n v="1234"/>
    <s v="승인거래"/>
    <s v="소비자소득공제용"/>
    <s v="일반거래"/>
    <n v="3000000788"/>
    <x v="87"/>
    <s v="hung"/>
    <n v="0"/>
  </r>
  <r>
    <s v="가상계좌"/>
    <s v="2024-04-03 11:24:50"/>
    <n v="33646"/>
    <n v="3364"/>
    <x v="277"/>
    <n v="81400"/>
    <n v="160336398"/>
    <n v="1234"/>
    <s v="승인거래"/>
    <s v="소비자소득공제용"/>
    <s v="일반거래"/>
    <n v="1650"/>
    <x v="21"/>
    <s v="fie"/>
    <n v="0"/>
  </r>
  <r>
    <s v="가상계좌"/>
    <s v="2024-04-19 23:00:49"/>
    <n v="44864"/>
    <n v="4486"/>
    <x v="278"/>
    <n v="81450"/>
    <n v="160940436"/>
    <n v="1234"/>
    <s v="승인거래"/>
    <s v="소비자소득공제용"/>
    <s v="일반거래"/>
    <n v="2420"/>
    <x v="8"/>
    <s v="tip"/>
    <n v="0"/>
  </r>
  <r>
    <s v="가상계좌"/>
    <s v="2024-04-12 12:46:12"/>
    <n v="74091"/>
    <n v="7409"/>
    <x v="1"/>
    <n v="81500"/>
    <n v="160443055"/>
    <n v="1234"/>
    <s v="승인거래"/>
    <s v="소비자소득공제용"/>
    <s v="일반거래"/>
    <n v="2051"/>
    <x v="52"/>
    <s v="fie"/>
    <n v="0"/>
  </r>
  <r>
    <s v="가상계좌"/>
    <s v="2024-04-03 01:09:04"/>
    <n v="74273"/>
    <n v="7427"/>
    <x v="1"/>
    <n v="81700"/>
    <n v="160033928"/>
    <n v="1234"/>
    <s v="승인거래"/>
    <s v="소비자소득공제용"/>
    <s v="일반거래"/>
    <n v="1642"/>
    <x v="29"/>
    <s v="rung"/>
    <n v="0"/>
  </r>
  <r>
    <s v="가상계좌"/>
    <s v="2024-04-21 19:57:34"/>
    <n v="36737"/>
    <n v="3673"/>
    <x v="279"/>
    <n v="81700"/>
    <n v="160743383"/>
    <n v="1234"/>
    <s v="승인거래"/>
    <s v="소비자소득공제용"/>
    <s v="일반거래"/>
    <n v="2461"/>
    <x v="8"/>
    <s v="tip"/>
    <n v="0"/>
  </r>
  <r>
    <s v="가상계좌"/>
    <s v="2024-04-19 21:22:57"/>
    <n v="74455"/>
    <n v="7445"/>
    <x v="1"/>
    <n v="81900"/>
    <n v="160864037"/>
    <n v="1234"/>
    <s v="승인거래"/>
    <s v="소비자소득공제용"/>
    <s v="일반거래"/>
    <n v="2419"/>
    <x v="26"/>
    <s v="tip"/>
    <n v="0"/>
  </r>
  <r>
    <s v="가상계좌"/>
    <s v="2024-04-12 09:15:55"/>
    <n v="48828"/>
    <n v="4882"/>
    <x v="193"/>
    <n v="82200"/>
    <n v="160261527"/>
    <n v="1234"/>
    <s v="승인거래"/>
    <s v="소비자소득공제용"/>
    <s v="일반거래"/>
    <n v="2032"/>
    <x v="29"/>
    <s v="rung"/>
    <n v="0"/>
  </r>
  <r>
    <s v="가상계좌"/>
    <s v="2024-04-29 21:04:39"/>
    <n v="62237"/>
    <n v="6223"/>
    <x v="280"/>
    <n v="82350"/>
    <n v="160923773"/>
    <n v="1234"/>
    <s v="승인거래"/>
    <s v="소비자소득공제용"/>
    <s v="일반거래"/>
    <n v="2884"/>
    <x v="26"/>
    <s v="tip"/>
    <n v="0"/>
  </r>
  <r>
    <s v="가상계좌"/>
    <s v="2024-04-11 10:28:35"/>
    <n v="72364"/>
    <n v="7236"/>
    <x v="281"/>
    <n v="83400"/>
    <n v="160323608"/>
    <n v="1234"/>
    <s v="승인거래"/>
    <s v="소비자소득공제용"/>
    <s v="일반거래"/>
    <n v="1955"/>
    <x v="29"/>
    <s v="rung"/>
    <n v="0"/>
  </r>
  <r>
    <s v="가상계좌"/>
    <s v="2024-04-29 20:06:36"/>
    <n v="20000"/>
    <n v="2000"/>
    <x v="282"/>
    <n v="83400"/>
    <n v="160869394"/>
    <n v="1234"/>
    <s v="승인거래"/>
    <s v="소비자소득공제용"/>
    <s v="일반거래"/>
    <n v="2863"/>
    <x v="8"/>
    <s v="tip"/>
    <n v="0"/>
  </r>
  <r>
    <s v="가상계좌"/>
    <s v="2024-04-16 16:34:29"/>
    <n v="75909"/>
    <n v="7591"/>
    <x v="1"/>
    <n v="83500"/>
    <n v="160822280"/>
    <n v="1234"/>
    <s v="승인거래"/>
    <s v="소비자소득공제용"/>
    <s v="일반거래"/>
    <n v="2238"/>
    <x v="147"/>
    <s v="tip"/>
    <n v="0"/>
  </r>
  <r>
    <s v="가상계좌"/>
    <s v="2024-04-04 08:50:15"/>
    <n v="67328"/>
    <n v="6732"/>
    <x v="84"/>
    <n v="83550"/>
    <n v="160235179"/>
    <n v="1234"/>
    <s v="승인거래"/>
    <s v="소비자소득공제용"/>
    <s v="일반거래"/>
    <n v="1712"/>
    <x v="21"/>
    <s v="fie"/>
    <n v="0"/>
  </r>
  <r>
    <s v="가상계좌"/>
    <s v="2024-04-07 20:54:40"/>
    <n v="58364"/>
    <n v="5836"/>
    <x v="283"/>
    <n v="83700"/>
    <n v="160745830"/>
    <n v="1234"/>
    <s v="승인거래"/>
    <s v="소비자소득공제용"/>
    <s v="일반거래"/>
    <n v="1819"/>
    <x v="8"/>
    <s v="tip"/>
    <n v="0"/>
  </r>
  <r>
    <s v="가상계좌"/>
    <s v="2024-04-08 09:02:46"/>
    <n v="65646"/>
    <n v="6564"/>
    <x v="40"/>
    <n v="83800"/>
    <n v="160249337"/>
    <n v="1234"/>
    <s v="승인거래"/>
    <s v="소비자소득공제용"/>
    <s v="일반거래"/>
    <n v="1817"/>
    <x v="29"/>
    <s v="rung"/>
    <n v="0"/>
  </r>
  <r>
    <s v="가상계좌"/>
    <s v="2024-04-25 22:19:28"/>
    <n v="64182"/>
    <n v="6418"/>
    <x v="284"/>
    <n v="83900"/>
    <n v="161010992"/>
    <n v="1234"/>
    <s v="승인거래"/>
    <s v="소비자소득공제용"/>
    <s v="일반거래"/>
    <n v="2742"/>
    <x v="8"/>
    <s v="tip"/>
    <n v="0"/>
  </r>
  <r>
    <s v="가상계좌"/>
    <s v="2024-04-21 19:02:43"/>
    <n v="67500"/>
    <n v="6750"/>
    <x v="157"/>
    <n v="83950"/>
    <n v="160689988"/>
    <n v="1234"/>
    <s v="승인거래"/>
    <s v="소비자소득공제용"/>
    <s v="일반거래"/>
    <n v="2457"/>
    <x v="8"/>
    <s v="tip"/>
    <n v="0"/>
  </r>
  <r>
    <s v="가상계좌"/>
    <s v="2024-04-22 14:03:45"/>
    <n v="76364"/>
    <n v="7636"/>
    <x v="1"/>
    <n v="84000"/>
    <n v="160526989"/>
    <n v="1234"/>
    <s v="승인거래"/>
    <s v="소비자소득공제용"/>
    <s v="일반거래"/>
    <n v="3000000713"/>
    <x v="62"/>
    <s v="hung"/>
    <n v="3768800472"/>
  </r>
  <r>
    <s v="가상계좌"/>
    <s v="2024-04-01 10:32:33"/>
    <n v="76364"/>
    <n v="7636"/>
    <x v="1"/>
    <n v="84000"/>
    <n v="160360498"/>
    <n v="1234"/>
    <s v="승인거래"/>
    <s v="소비자소득공제용"/>
    <s v="일반거래"/>
    <n v="1553"/>
    <x v="123"/>
    <s v="fie"/>
    <n v="0"/>
  </r>
  <r>
    <s v="가상계좌"/>
    <s v="2024-04-24 22:59:44"/>
    <n v="76364"/>
    <n v="7636"/>
    <x v="1"/>
    <n v="84000"/>
    <n v="161015007"/>
    <n v="1234"/>
    <s v="승인거래"/>
    <s v="소비자소득공제용"/>
    <s v="일반거래"/>
    <n v="2684"/>
    <x v="79"/>
    <s v="tip"/>
    <n v="0"/>
  </r>
  <r>
    <s v="가상계좌"/>
    <s v="2024-04-02 07:09:13"/>
    <n v="69000"/>
    <n v="6900"/>
    <x v="285"/>
    <n v="84350"/>
    <n v="160153807"/>
    <n v="1234"/>
    <s v="승인거래"/>
    <s v="소비자소득공제용"/>
    <s v="일반거래"/>
    <n v="1597"/>
    <x v="26"/>
    <s v="tip"/>
    <n v="0"/>
  </r>
  <r>
    <s v="가상계좌"/>
    <s v="2024-04-17 21:44:46"/>
    <n v="29455"/>
    <n v="2945"/>
    <x v="200"/>
    <n v="84400"/>
    <n v="161133447"/>
    <n v="1234"/>
    <s v="승인거래"/>
    <s v="소비자소득공제용"/>
    <s v="일반거래"/>
    <n v="2313"/>
    <x v="8"/>
    <s v="tip"/>
    <n v="0"/>
  </r>
  <r>
    <s v="가상계좌"/>
    <s v="2024-04-17 14:23:27"/>
    <n v="76909"/>
    <n v="7691"/>
    <x v="1"/>
    <n v="84600"/>
    <n v="160743219"/>
    <n v="1234"/>
    <s v="승인거래"/>
    <s v="소비자소득공제용"/>
    <s v="일반거래"/>
    <n v="3000000661"/>
    <x v="31"/>
    <s v="hung"/>
    <n v="8403401120"/>
  </r>
  <r>
    <s v="가상계좌"/>
    <s v="2024-04-01 11:29:49"/>
    <n v="24091"/>
    <n v="2409"/>
    <x v="286"/>
    <n v="85500"/>
    <n v="160414470"/>
    <n v="1234"/>
    <s v="승인거래"/>
    <s v="소비자소득공제용"/>
    <s v="일반거래"/>
    <n v="1558"/>
    <x v="48"/>
    <s v="rung"/>
    <n v="0"/>
  </r>
  <r>
    <s v="가상계좌"/>
    <s v="2024-04-01 16:15:01"/>
    <n v="7273"/>
    <n v="727"/>
    <x v="287"/>
    <n v="85500"/>
    <n v="160655618"/>
    <n v="1234"/>
    <s v="승인거래"/>
    <s v="소비자소득공제용"/>
    <s v="일반거래"/>
    <n v="1584"/>
    <x v="43"/>
    <s v="fie"/>
    <n v="0"/>
  </r>
  <r>
    <s v="가상계좌"/>
    <s v="2024-04-12 13:36:59"/>
    <n v="77909"/>
    <n v="7791"/>
    <x v="1"/>
    <n v="85700"/>
    <n v="160479372"/>
    <n v="1234"/>
    <s v="승인거래"/>
    <s v="소비자소득공제용"/>
    <s v="일반거래"/>
    <n v="2054"/>
    <x v="98"/>
    <s v="fie"/>
    <n v="0"/>
  </r>
  <r>
    <s v="가상계좌"/>
    <s v="2024-04-03 16:33:14"/>
    <n v="78182"/>
    <n v="7818"/>
    <x v="1"/>
    <n v="86000"/>
    <n v="160544308"/>
    <n v="1234"/>
    <s v="승인거래"/>
    <s v="소비자소득공제용"/>
    <s v="일반거래"/>
    <n v="1696"/>
    <x v="50"/>
    <s v="fie"/>
    <n v="0"/>
  </r>
  <r>
    <s v="가상계좌"/>
    <s v="2024-04-03 11:24:48"/>
    <n v="36455"/>
    <n v="3645"/>
    <x v="288"/>
    <n v="86100"/>
    <n v="160335920"/>
    <n v="1234"/>
    <s v="승인거래"/>
    <s v="소비자소득공제용"/>
    <s v="일반거래"/>
    <n v="1647"/>
    <x v="21"/>
    <s v="fie"/>
    <n v="0"/>
  </r>
  <r>
    <s v="가상계좌"/>
    <s v="2024-04-04 15:03:14"/>
    <n v="78545"/>
    <n v="7855"/>
    <x v="1"/>
    <n v="86400"/>
    <n v="160508891"/>
    <n v="1234"/>
    <s v="승인거래"/>
    <s v="소비자소득공제용"/>
    <s v="일반거래"/>
    <n v="3000000527"/>
    <x v="148"/>
    <s v="hung"/>
    <n v="8306100663"/>
  </r>
  <r>
    <s v="가상계좌"/>
    <s v="2024-04-08 11:59:55"/>
    <n v="78545"/>
    <n v="7855"/>
    <x v="1"/>
    <n v="86400"/>
    <n v="160412129"/>
    <n v="1234"/>
    <s v="승인거래"/>
    <s v="소비자소득공제용"/>
    <s v="일반거래"/>
    <n v="3000000555"/>
    <x v="149"/>
    <s v="hung"/>
    <n v="0"/>
  </r>
  <r>
    <s v="가상계좌"/>
    <s v="2024-04-18 12:41:56"/>
    <n v="70182"/>
    <n v="7018"/>
    <x v="50"/>
    <n v="86600"/>
    <n v="160452880"/>
    <n v="1234"/>
    <s v="승인거래"/>
    <s v="소비자소득공제용"/>
    <s v="일반거래"/>
    <n v="2317"/>
    <x v="21"/>
    <s v="fie"/>
    <n v="0"/>
  </r>
  <r>
    <s v="가상계좌"/>
    <s v="2024-04-03 12:33:48"/>
    <n v="51828"/>
    <n v="5182"/>
    <x v="289"/>
    <n v="86600"/>
    <n v="160382570"/>
    <n v="1234"/>
    <s v="승인거래"/>
    <s v="소비자소득공제용"/>
    <s v="일반거래"/>
    <n v="1670"/>
    <x v="45"/>
    <s v="fie"/>
    <n v="0"/>
  </r>
  <r>
    <s v="가상계좌"/>
    <s v="2024-04-03 11:24:49"/>
    <n v="54146"/>
    <n v="5414"/>
    <x v="290"/>
    <n v="86650"/>
    <n v="160331968"/>
    <n v="1234"/>
    <s v="승인거래"/>
    <s v="소비자소득공제용"/>
    <s v="일반거래"/>
    <n v="1649"/>
    <x v="21"/>
    <s v="fie"/>
    <n v="0"/>
  </r>
  <r>
    <s v="가상계좌"/>
    <s v="2024-04-25 14:16:03"/>
    <n v="32646"/>
    <n v="3264"/>
    <x v="291"/>
    <n v="86800"/>
    <n v="160549369"/>
    <n v="1234"/>
    <s v="승인거래"/>
    <s v="소비자소득공제용"/>
    <s v="일반거래"/>
    <n v="2716"/>
    <x v="21"/>
    <s v="fie"/>
    <n v="0"/>
  </r>
  <r>
    <s v="가상계좌"/>
    <s v="2024-04-19 11:09:33"/>
    <n v="79273"/>
    <n v="7927"/>
    <x v="1"/>
    <n v="87200"/>
    <n v="160350420"/>
    <n v="1234"/>
    <s v="승인거래"/>
    <s v="소비자소득공제용"/>
    <s v="일반거래"/>
    <n v="2380"/>
    <x v="46"/>
    <s v="rung"/>
    <n v="0"/>
  </r>
  <r>
    <s v="신용카드"/>
    <s v="2024-04-25 19:41:15"/>
    <n v="65727"/>
    <n v="6573"/>
    <x v="258"/>
    <n v="87500"/>
    <n v="15223930"/>
    <m/>
    <s v="일반"/>
    <m/>
    <m/>
    <n v="2733"/>
    <x v="150"/>
    <s v="fie"/>
    <n v="0"/>
  </r>
  <r>
    <s v="가상계좌"/>
    <s v="2024-04-16 21:51:56"/>
    <n v="39919"/>
    <n v="3991"/>
    <x v="292"/>
    <n v="87600"/>
    <n v="161114947"/>
    <n v="1234"/>
    <s v="승인거래"/>
    <s v="소비자소득공제용"/>
    <s v="일반거래"/>
    <n v="2241"/>
    <x v="8"/>
    <s v="tip"/>
    <n v="0"/>
  </r>
  <r>
    <s v="가상계좌"/>
    <s v="2024-04-02 00:58:58"/>
    <n v="64091"/>
    <n v="6409"/>
    <x v="293"/>
    <n v="87900"/>
    <n v="160038897"/>
    <n v="1234"/>
    <s v="승인거래"/>
    <s v="소비자소득공제용"/>
    <s v="일반거래"/>
    <n v="1593"/>
    <x v="26"/>
    <s v="tip"/>
    <n v="0"/>
  </r>
  <r>
    <s v="가상계좌"/>
    <s v="2024-04-30 10:57:51"/>
    <n v="3646"/>
    <n v="364"/>
    <x v="294"/>
    <n v="88000"/>
    <n v="160348017"/>
    <n v="1234"/>
    <s v="승인거래"/>
    <s v="소비자소득공제용"/>
    <s v="일반거래"/>
    <n v="2900"/>
    <x v="146"/>
    <s v="fie"/>
    <n v="6254800679"/>
  </r>
  <r>
    <s v="가상계좌"/>
    <s v="2024-04-01 10:16:56"/>
    <n v="68864"/>
    <n v="6886"/>
    <x v="222"/>
    <n v="88150"/>
    <n v="160343519"/>
    <n v="1234"/>
    <s v="승인거래"/>
    <s v="소비자소득공제용"/>
    <s v="일반거래"/>
    <n v="1549"/>
    <x v="59"/>
    <s v="tip"/>
    <n v="0"/>
  </r>
  <r>
    <s v="가상계좌"/>
    <s v="2024-04-16 21:49:14"/>
    <n v="48555"/>
    <n v="4855"/>
    <x v="295"/>
    <n v="88200"/>
    <n v="161118377"/>
    <n v="1234"/>
    <s v="승인거래"/>
    <s v="소비자소득공제용"/>
    <s v="일반거래"/>
    <n v="2249"/>
    <x v="8"/>
    <s v="tip"/>
    <n v="0"/>
  </r>
  <r>
    <s v="가상계좌"/>
    <s v="2024-04-15 14:17:07"/>
    <n v="0"/>
    <n v="0"/>
    <x v="296"/>
    <n v="88200"/>
    <n v="160517411"/>
    <n v="1234"/>
    <s v="승인거래"/>
    <s v="소비자소득공제용"/>
    <s v="일반거래"/>
    <n v="2131"/>
    <x v="8"/>
    <s v="tip"/>
    <n v="0"/>
  </r>
  <r>
    <s v="가상계좌"/>
    <s v="2024-04-23 22:56:33"/>
    <n v="75328"/>
    <n v="7532"/>
    <x v="26"/>
    <n v="88650"/>
    <n v="160938501"/>
    <n v="1234"/>
    <s v="승인거래"/>
    <s v="소비자소득공제용"/>
    <s v="일반거래"/>
    <n v="2616"/>
    <x v="21"/>
    <s v="fie"/>
    <n v="0"/>
  </r>
  <r>
    <s v="가상계좌"/>
    <s v="2024-04-16 06:47:42"/>
    <n v="57555"/>
    <n v="5755"/>
    <x v="297"/>
    <n v="88800"/>
    <n v="160149189"/>
    <n v="1234"/>
    <s v="승인거래"/>
    <s v="소비자소득공제용"/>
    <s v="일반거래"/>
    <n v="2176"/>
    <x v="8"/>
    <s v="tip"/>
    <n v="0"/>
  </r>
  <r>
    <s v="가상계좌"/>
    <s v="2024-04-11 22:49:32"/>
    <n v="45919"/>
    <n v="4591"/>
    <x v="298"/>
    <n v="89200"/>
    <n v="160966940"/>
    <n v="1234"/>
    <s v="승인거래"/>
    <s v="소비자소득공제용"/>
    <s v="일반거래"/>
    <n v="2028"/>
    <x v="26"/>
    <s v="tip"/>
    <n v="0"/>
  </r>
  <r>
    <s v="가상계좌"/>
    <s v="2024-04-25 16:06:20"/>
    <n v="81091"/>
    <n v="8109"/>
    <x v="1"/>
    <n v="89200"/>
    <n v="160646084"/>
    <n v="1234"/>
    <s v="승인거래"/>
    <s v="소비자소득공제용"/>
    <s v="일반거래"/>
    <n v="2725"/>
    <x v="16"/>
    <s v="rung"/>
    <n v="0"/>
  </r>
  <r>
    <s v="가상계좌"/>
    <s v="2024-04-24 14:40:31"/>
    <n v="56364"/>
    <n v="5636"/>
    <x v="299"/>
    <n v="89400"/>
    <n v="160542261"/>
    <n v="1234"/>
    <s v="승인거래"/>
    <s v="소비자소득공제용"/>
    <s v="일반거래"/>
    <n v="2618"/>
    <x v="8"/>
    <s v="tip"/>
    <n v="0"/>
  </r>
  <r>
    <s v="가상계좌"/>
    <s v="2024-04-25 11:59:09"/>
    <n v="81455"/>
    <n v="8145"/>
    <x v="1"/>
    <n v="89600"/>
    <n v="160427885"/>
    <n v="1234"/>
    <s v="승인거래"/>
    <s v="소비자소득공제용"/>
    <s v="일반거래"/>
    <n v="3000000763"/>
    <x v="63"/>
    <s v="hung"/>
    <n v="6613000888"/>
  </r>
  <r>
    <s v="가상계좌"/>
    <s v="2024-04-26 11:41:00"/>
    <n v="81818"/>
    <n v="8182"/>
    <x v="1"/>
    <n v="90000"/>
    <n v="160405384"/>
    <n v="1234"/>
    <s v="승인거래"/>
    <s v="소비자소득공제용"/>
    <s v="일반거래"/>
    <n v="2767"/>
    <x v="146"/>
    <s v="fie"/>
    <n v="6254800679"/>
  </r>
  <r>
    <s v="가상계좌"/>
    <s v="2024-04-09 22:25:03"/>
    <n v="73000"/>
    <n v="7300"/>
    <x v="27"/>
    <n v="90100"/>
    <n v="160873738"/>
    <n v="1234"/>
    <s v="승인거래"/>
    <s v="소비자소득공제용"/>
    <s v="일반거래"/>
    <n v="1912"/>
    <x v="26"/>
    <s v="tip"/>
    <n v="0"/>
  </r>
  <r>
    <s v="가상계좌"/>
    <s v="2024-04-16 12:43:24"/>
    <n v="54555"/>
    <n v="5455"/>
    <x v="300"/>
    <n v="90200"/>
    <n v="160535962"/>
    <n v="1234"/>
    <s v="승인거래"/>
    <s v="소비자소득공제용"/>
    <s v="일반거래"/>
    <n v="2166"/>
    <x v="151"/>
    <s v="fie"/>
    <n v="0"/>
  </r>
  <r>
    <s v="가상계좌"/>
    <s v="2024-04-01 13:20:10"/>
    <n v="56364"/>
    <n v="5636"/>
    <x v="301"/>
    <n v="90300"/>
    <n v="160501851"/>
    <n v="1234"/>
    <s v="승인거래"/>
    <s v="소비자소득공제용"/>
    <s v="일반거래"/>
    <n v="1545"/>
    <x v="53"/>
    <s v="rung"/>
    <n v="5500202491"/>
  </r>
  <r>
    <s v="가상계좌"/>
    <s v="2024-04-08 08:29:09"/>
    <n v="51455"/>
    <n v="5145"/>
    <x v="302"/>
    <n v="90400"/>
    <n v="160225414"/>
    <n v="1234"/>
    <s v="승인거래"/>
    <s v="소비자소득공제용"/>
    <s v="일반거래"/>
    <n v="1814"/>
    <x v="26"/>
    <s v="tip"/>
    <n v="0"/>
  </r>
  <r>
    <s v="가상계좌"/>
    <s v="2024-04-26 13:10:27"/>
    <n v="71828"/>
    <n v="7182"/>
    <x v="303"/>
    <n v="90400"/>
    <n v="160477006"/>
    <n v="1234"/>
    <s v="승인거래"/>
    <s v="소비자소득공제용"/>
    <s v="일반거래"/>
    <n v="2771"/>
    <x v="46"/>
    <s v="rung"/>
    <n v="0"/>
  </r>
  <r>
    <s v="가상계좌"/>
    <s v="2024-04-22 20:34:40"/>
    <n v="68737"/>
    <n v="6873"/>
    <x v="304"/>
    <n v="90700"/>
    <n v="160880663"/>
    <n v="1234"/>
    <s v="승인거래"/>
    <s v="소비자소득공제용"/>
    <s v="일반거래"/>
    <n v="2542"/>
    <x v="8"/>
    <s v="tip"/>
    <n v="0"/>
  </r>
  <r>
    <s v="가상계좌"/>
    <s v="2024-04-03 22:28:00"/>
    <n v="60955"/>
    <n v="6095"/>
    <x v="305"/>
    <n v="90850"/>
    <n v="160839631"/>
    <n v="1234"/>
    <s v="승인거래"/>
    <s v="소비자소득공제용"/>
    <s v="일반거래"/>
    <n v="1708"/>
    <x v="26"/>
    <s v="tip"/>
    <n v="0"/>
  </r>
  <r>
    <s v="가상계좌"/>
    <s v="2024-04-05 14:09:30"/>
    <n v="78000"/>
    <n v="7800"/>
    <x v="134"/>
    <n v="91000"/>
    <n v="160461670"/>
    <n v="1234"/>
    <s v="승인거래"/>
    <s v="소비자소득공제용"/>
    <s v="일반거래"/>
    <n v="1784"/>
    <x v="17"/>
    <s v="tip"/>
    <n v="0"/>
  </r>
  <r>
    <s v="가상계좌"/>
    <s v="2024-04-16 12:45:15"/>
    <n v="83091"/>
    <n v="8309"/>
    <x v="1"/>
    <n v="91400"/>
    <n v="160534752"/>
    <n v="1234"/>
    <s v="승인거래"/>
    <s v="소비자소득공제용"/>
    <s v="일반거래"/>
    <n v="2200"/>
    <x v="29"/>
    <s v="rung"/>
    <n v="0"/>
  </r>
  <r>
    <s v="가상계좌"/>
    <s v="2024-04-29 16:16:50"/>
    <n v="83364"/>
    <n v="8336"/>
    <x v="1"/>
    <n v="91700"/>
    <n v="160646247"/>
    <n v="1234"/>
    <s v="승인거래"/>
    <s v="소비자소득공제용"/>
    <s v="일반거래"/>
    <n v="2854"/>
    <x v="29"/>
    <s v="rung"/>
    <n v="0"/>
  </r>
  <r>
    <s v="가상계좌"/>
    <s v="2024-04-22 19:52:40"/>
    <n v="74364"/>
    <n v="7436"/>
    <x v="306"/>
    <n v="91700"/>
    <n v="160836972"/>
    <n v="1234"/>
    <s v="승인거래"/>
    <s v="소비자소득공제용"/>
    <s v="일반거래"/>
    <n v="2494"/>
    <x v="8"/>
    <s v="tip"/>
    <n v="0"/>
  </r>
  <r>
    <s v="가상계좌"/>
    <s v="2024-04-14 21:15:45"/>
    <n v="60364"/>
    <n v="6036"/>
    <x v="307"/>
    <n v="91800"/>
    <n v="160806295"/>
    <n v="1234"/>
    <s v="승인거래"/>
    <s v="소비자소득공제용"/>
    <s v="일반거래"/>
    <n v="2100"/>
    <x v="8"/>
    <s v="tip"/>
    <n v="0"/>
  </r>
  <r>
    <s v="가상계좌"/>
    <s v="2024-04-19 15:29:27"/>
    <n v="7273"/>
    <n v="727"/>
    <x v="308"/>
    <n v="92000"/>
    <n v="160543962"/>
    <n v="1234"/>
    <s v="승인거래"/>
    <s v="소비자소득공제용"/>
    <s v="일반거래"/>
    <n v="2396"/>
    <x v="152"/>
    <s v="fie"/>
    <n v="7053400788"/>
  </r>
  <r>
    <s v="가상계좌"/>
    <s v="2024-04-08 17:24:03"/>
    <n v="70919"/>
    <n v="7091"/>
    <x v="245"/>
    <n v="92000"/>
    <n v="160752310"/>
    <n v="1234"/>
    <s v="승인거래"/>
    <s v="소비자소득공제용"/>
    <s v="일반거래"/>
    <n v="1875"/>
    <x v="14"/>
    <s v="tip"/>
    <n v="0"/>
  </r>
  <r>
    <s v="가상계좌"/>
    <s v="2024-04-21 16:03:24"/>
    <n v="54646"/>
    <n v="5464"/>
    <x v="309"/>
    <n v="92200"/>
    <n v="160539768"/>
    <n v="1234"/>
    <s v="승인거래"/>
    <s v="소비자소득공제용"/>
    <s v="일반거래"/>
    <n v="2443"/>
    <x v="8"/>
    <s v="tip"/>
    <n v="0"/>
  </r>
  <r>
    <s v="가상계좌"/>
    <s v="2024-04-18 12:43:40"/>
    <n v="79273"/>
    <n v="7927"/>
    <x v="134"/>
    <n v="92400"/>
    <n v="160456376"/>
    <n v="1234"/>
    <s v="승인거래"/>
    <s v="소비자소득공제용"/>
    <s v="일반거래"/>
    <n v="2332"/>
    <x v="8"/>
    <s v="tip"/>
    <n v="0"/>
  </r>
  <r>
    <s v="가상계좌"/>
    <s v="2024-04-22 10:38:27"/>
    <n v="80000"/>
    <n v="8000"/>
    <x v="19"/>
    <n v="92500"/>
    <n v="160358155"/>
    <n v="1234"/>
    <s v="승인거래"/>
    <s v="소비자소득공제용"/>
    <s v="일반거래"/>
    <n v="2473"/>
    <x v="21"/>
    <s v="fie"/>
    <n v="0"/>
  </r>
  <r>
    <s v="가상계좌"/>
    <s v="2024-04-17 10:11:57"/>
    <n v="63646"/>
    <n v="6364"/>
    <x v="310"/>
    <n v="93200"/>
    <n v="160536337"/>
    <n v="1234"/>
    <s v="승인거래"/>
    <s v="소비자소득공제용"/>
    <s v="일반거래"/>
    <n v="3000000664"/>
    <x v="116"/>
    <s v="hung"/>
    <n v="0"/>
  </r>
  <r>
    <s v="가상계좌"/>
    <s v="2024-04-16 20:31:28"/>
    <n v="55828"/>
    <n v="5582"/>
    <x v="311"/>
    <n v="93200"/>
    <n v="161043839"/>
    <n v="1234"/>
    <s v="승인거래"/>
    <s v="소비자소득공제용"/>
    <s v="일반거래"/>
    <n v="2245"/>
    <x v="29"/>
    <s v="rung"/>
    <n v="0"/>
  </r>
  <r>
    <s v="가상계좌"/>
    <s v="2024-04-16 20:30:35"/>
    <n v="55828"/>
    <n v="5582"/>
    <x v="311"/>
    <n v="93200"/>
    <n v="161046539"/>
    <n v="1234"/>
    <s v="승인거래"/>
    <s v="소비자소득공제용"/>
    <s v="일반거래"/>
    <n v="2246"/>
    <x v="29"/>
    <s v="rung"/>
    <n v="0"/>
  </r>
  <r>
    <s v="가상계좌"/>
    <s v="2024-04-24 09:01:39"/>
    <n v="77455"/>
    <n v="7745"/>
    <x v="205"/>
    <n v="93200"/>
    <n v="160264058"/>
    <n v="1234"/>
    <s v="승인거래"/>
    <s v="소비자소득공제용"/>
    <s v="일반거래"/>
    <n v="2621"/>
    <x v="79"/>
    <s v="tip"/>
    <n v="0"/>
  </r>
  <r>
    <s v="신용카드"/>
    <s v="2024-04-09 00:19:56"/>
    <n v="85455"/>
    <n v="8545"/>
    <x v="1"/>
    <n v="94000"/>
    <n v="14023824"/>
    <m/>
    <s v="일반"/>
    <m/>
    <m/>
    <n v="3000000562"/>
    <x v="102"/>
    <s v="hung"/>
    <n v="0"/>
  </r>
  <r>
    <s v="가상계좌"/>
    <s v="2024-04-18 20:49:57"/>
    <n v="64955"/>
    <n v="6495"/>
    <x v="312"/>
    <n v="94350"/>
    <n v="160868109"/>
    <n v="1234"/>
    <s v="승인거래"/>
    <s v="소비자소득공제용"/>
    <s v="일반거래"/>
    <n v="2327"/>
    <x v="8"/>
    <s v="tip"/>
    <n v="0"/>
  </r>
  <r>
    <s v="가상계좌"/>
    <s v="2024-04-17 15:15:44"/>
    <n v="85818"/>
    <n v="8582"/>
    <x v="1"/>
    <n v="94400"/>
    <n v="160782562"/>
    <n v="1234"/>
    <s v="승인거래"/>
    <s v="소비자소득공제용"/>
    <s v="일반거래"/>
    <n v="3000000674"/>
    <x v="77"/>
    <s v="hung"/>
    <n v="1601601942"/>
  </r>
  <r>
    <s v="가상계좌"/>
    <s v="2024-04-03 16:36:16"/>
    <n v="34828"/>
    <n v="3482"/>
    <x v="313"/>
    <n v="94700"/>
    <n v="160544843"/>
    <n v="1234"/>
    <s v="승인거래"/>
    <s v="소비자소득공제용"/>
    <s v="일반거래"/>
    <n v="1697"/>
    <x v="153"/>
    <s v="rung"/>
    <n v="2290765374"/>
  </r>
  <r>
    <s v="가상계좌"/>
    <s v="2024-04-26 14:27:57"/>
    <n v="86455"/>
    <n v="8645"/>
    <x v="1"/>
    <n v="95100"/>
    <n v="160532992"/>
    <n v="1234"/>
    <s v="승인거래"/>
    <s v="소비자소득공제용"/>
    <s v="일반거래"/>
    <n v="2776"/>
    <x v="21"/>
    <s v="fie"/>
    <n v="0"/>
  </r>
  <r>
    <s v="가상계좌"/>
    <s v="2024-04-30 13:21:09"/>
    <n v="86545"/>
    <n v="8655"/>
    <x v="1"/>
    <n v="95200"/>
    <n v="160468639"/>
    <n v="1234"/>
    <s v="승인거래"/>
    <s v="소비자소득공제용"/>
    <s v="일반거래"/>
    <n v="2873"/>
    <x v="154"/>
    <s v="tip"/>
    <n v="2035802535"/>
  </r>
  <r>
    <s v="가상계좌"/>
    <s v="2024-04-09 15:48:09"/>
    <n v="86545"/>
    <n v="8655"/>
    <x v="1"/>
    <n v="95200"/>
    <n v="160528627"/>
    <n v="1234"/>
    <s v="승인거래"/>
    <s v="소비자소득공제용"/>
    <s v="일반거래"/>
    <n v="1903"/>
    <x v="155"/>
    <s v="fie"/>
    <n v="5433400628"/>
  </r>
  <r>
    <s v="가상계좌"/>
    <s v="2024-04-17 15:37:42"/>
    <n v="17273"/>
    <n v="1727"/>
    <x v="314"/>
    <n v="95200"/>
    <n v="160801041"/>
    <n v="1234"/>
    <s v="승인거래"/>
    <s v="소비자소득공제용"/>
    <s v="일반거래"/>
    <n v="2286"/>
    <x v="8"/>
    <s v="tip"/>
    <n v="0"/>
  </r>
  <r>
    <s v="신용카드"/>
    <s v="2024-04-02 17:02:22"/>
    <n v="86545"/>
    <n v="8655"/>
    <x v="1"/>
    <n v="95200"/>
    <n v="43910565"/>
    <m/>
    <s v="일반"/>
    <m/>
    <m/>
    <n v="3000000509"/>
    <x v="77"/>
    <s v="hung"/>
    <n v="1601601942"/>
  </r>
  <r>
    <s v="신용카드"/>
    <s v="2024-04-24 11:33:50"/>
    <n v="86545"/>
    <n v="8655"/>
    <x v="1"/>
    <n v="95200"/>
    <n v="6274088"/>
    <m/>
    <s v="일반"/>
    <m/>
    <m/>
    <n v="3000000749"/>
    <x v="78"/>
    <s v="rung"/>
    <n v="0"/>
  </r>
  <r>
    <s v="가상계좌"/>
    <s v="2024-04-25 14:22:59"/>
    <n v="20182"/>
    <n v="2018"/>
    <x v="315"/>
    <n v="95500"/>
    <n v="160553768"/>
    <n v="1234"/>
    <s v="승인거래"/>
    <s v="소비자소득공제용"/>
    <s v="일반거래"/>
    <n v="2713"/>
    <x v="42"/>
    <s v="rung"/>
    <n v="2051356133"/>
  </r>
  <r>
    <s v="가상계좌"/>
    <s v="2024-04-23 13:27:46"/>
    <n v="87136"/>
    <n v="8714"/>
    <x v="1"/>
    <n v="95850"/>
    <n v="160470785"/>
    <n v="1234"/>
    <s v="승인거래"/>
    <s v="소비자소득공제용"/>
    <s v="일반거래"/>
    <n v="2583"/>
    <x v="8"/>
    <s v="tip"/>
    <n v="0"/>
  </r>
  <r>
    <s v="가상계좌"/>
    <s v="2024-04-25 20:09:46"/>
    <n v="87909"/>
    <n v="8791"/>
    <x v="1"/>
    <n v="96700"/>
    <n v="160886835"/>
    <n v="1234"/>
    <s v="승인거래"/>
    <s v="소비자소득공제용"/>
    <s v="일반거래"/>
    <n v="2596"/>
    <x v="93"/>
    <s v="tip"/>
    <n v="4413201666"/>
  </r>
  <r>
    <s v="가상계좌"/>
    <s v="2024-04-16 21:53:17"/>
    <n v="56646"/>
    <n v="5664"/>
    <x v="93"/>
    <n v="96700"/>
    <n v="161120974"/>
    <n v="1234"/>
    <s v="승인거래"/>
    <s v="소비자소득공제용"/>
    <s v="일반거래"/>
    <n v="2218"/>
    <x v="8"/>
    <s v="tip"/>
    <n v="0"/>
  </r>
  <r>
    <s v="가상계좌"/>
    <s v="2024-04-11 07:49:43"/>
    <n v="73919"/>
    <n v="7391"/>
    <x v="76"/>
    <n v="96700"/>
    <n v="160164173"/>
    <n v="1234"/>
    <s v="승인거래"/>
    <s v="소비자소득공제용"/>
    <s v="일반거래"/>
    <n v="1948"/>
    <x v="21"/>
    <s v="fie"/>
    <n v="0"/>
  </r>
  <r>
    <s v="가상계좌"/>
    <s v="2024-04-23 06:57:57"/>
    <n v="65828"/>
    <n v="6582"/>
    <x v="253"/>
    <n v="97100"/>
    <n v="160149052"/>
    <n v="1234"/>
    <s v="승인거래"/>
    <s v="소비자소득공제용"/>
    <s v="일반거래"/>
    <n v="2551"/>
    <x v="8"/>
    <s v="tip"/>
    <n v="0"/>
  </r>
  <r>
    <s v="가상계좌"/>
    <s v="2024-04-11 19:09:35"/>
    <n v="86500"/>
    <n v="8650"/>
    <x v="139"/>
    <n v="97850"/>
    <n v="160765760"/>
    <n v="1234"/>
    <s v="승인거래"/>
    <s v="소비자소득공제용"/>
    <s v="일반거래"/>
    <n v="1921"/>
    <x v="117"/>
    <s v="rung"/>
    <n v="0"/>
  </r>
  <r>
    <s v="가상계좌"/>
    <s v="2024-04-05 13:48:58"/>
    <n v="87955"/>
    <n v="8795"/>
    <x v="316"/>
    <n v="98050"/>
    <n v="160450494"/>
    <n v="1234"/>
    <s v="승인거래"/>
    <s v="소비자소득공제용"/>
    <s v="일반거래"/>
    <n v="1754"/>
    <x v="21"/>
    <s v="fie"/>
    <n v="0"/>
  </r>
  <r>
    <s v="가상계좌"/>
    <s v="2024-04-27 18:12:40"/>
    <n v="79919"/>
    <n v="7991"/>
    <x v="107"/>
    <n v="98400"/>
    <n v="160740266"/>
    <n v="1234"/>
    <s v="승인거래"/>
    <s v="소비자소득공제용"/>
    <s v="일반거래"/>
    <n v="2803"/>
    <x v="8"/>
    <s v="tip"/>
    <n v="0"/>
  </r>
  <r>
    <s v="가상계좌"/>
    <s v="2024-04-03 14:39:53"/>
    <n v="90000"/>
    <n v="9000"/>
    <x v="1"/>
    <n v="99000"/>
    <n v="160462864"/>
    <n v="1234"/>
    <s v="승인거래"/>
    <s v="소비자소득공제용"/>
    <s v="일반거래"/>
    <n v="1611"/>
    <x v="146"/>
    <s v="fie"/>
    <n v="6254800679"/>
  </r>
  <r>
    <s v="가상계좌"/>
    <s v="2024-04-15 14:54:02"/>
    <n v="90000"/>
    <n v="9000"/>
    <x v="1"/>
    <n v="99000"/>
    <n v="160544479"/>
    <n v="1234"/>
    <s v="승인거래"/>
    <s v="소비자소득공제용"/>
    <s v="일반거래"/>
    <n v="3000000641"/>
    <x v="156"/>
    <s v="hung"/>
    <n v="6392501741"/>
  </r>
  <r>
    <s v="신용카드"/>
    <s v="2024-04-11 22:16:47"/>
    <n v="90000"/>
    <n v="9000"/>
    <x v="1"/>
    <n v="99000"/>
    <n v="24069410"/>
    <m/>
    <s v="일반"/>
    <m/>
    <m/>
    <n v="3000000609"/>
    <x v="3"/>
    <s v="hung"/>
    <n v="7342700250"/>
  </r>
  <r>
    <s v="가상계좌"/>
    <s v="2024-04-09 08:08:41"/>
    <n v="61864"/>
    <n v="6186"/>
    <x v="111"/>
    <n v="99050"/>
    <n v="160182564"/>
    <n v="1234"/>
    <s v="승인거래"/>
    <s v="소비자소득공제용"/>
    <s v="일반거래"/>
    <n v="1892"/>
    <x v="26"/>
    <s v="tip"/>
    <n v="0"/>
  </r>
  <r>
    <s v="가상계좌"/>
    <s v="2024-04-12 15:15:13"/>
    <n v="90182"/>
    <n v="9018"/>
    <x v="1"/>
    <n v="99200"/>
    <n v="160550263"/>
    <n v="1234"/>
    <s v="승인거래"/>
    <s v="소비자소득공제용"/>
    <s v="일반거래"/>
    <n v="2063"/>
    <x v="157"/>
    <s v="tip"/>
    <n v="0"/>
  </r>
  <r>
    <s v="가상계좌"/>
    <s v="2024-04-20 13:54:22"/>
    <n v="58182"/>
    <n v="5818"/>
    <x v="317"/>
    <n v="99200"/>
    <n v="160445772"/>
    <n v="1234"/>
    <s v="승인거래"/>
    <s v="소비자소득공제용"/>
    <s v="일반거래"/>
    <n v="2430"/>
    <x v="8"/>
    <s v="tip"/>
    <n v="0"/>
  </r>
  <r>
    <s v="가상계좌"/>
    <s v="2024-04-05 16:06:53"/>
    <n v="45237"/>
    <n v="4523"/>
    <x v="318"/>
    <n v="99350"/>
    <n v="160555654"/>
    <n v="1234"/>
    <s v="승인거래"/>
    <s v="소비자소득공제용"/>
    <s v="일반거래"/>
    <n v="1802"/>
    <x v="21"/>
    <s v="fie"/>
    <n v="0"/>
  </r>
  <r>
    <s v="가상계좌"/>
    <s v="2024-04-23 14:52:30"/>
    <n v="80000"/>
    <n v="8000"/>
    <x v="69"/>
    <n v="99600"/>
    <n v="160530830"/>
    <n v="1234"/>
    <s v="승인거래"/>
    <s v="소비자소득공제용"/>
    <s v="일반거래"/>
    <n v="2592"/>
    <x v="131"/>
    <s v="tip"/>
    <n v="0"/>
  </r>
  <r>
    <s v="신용카드"/>
    <s v="2024-04-18 09:22:27"/>
    <n v="90545"/>
    <n v="9055"/>
    <x v="1"/>
    <n v="99600"/>
    <n v="216629"/>
    <m/>
    <s v="일반"/>
    <m/>
    <m/>
    <n v="3000000687"/>
    <x v="71"/>
    <s v="hung"/>
    <n v="2250597899"/>
  </r>
  <r>
    <s v="가상계좌"/>
    <s v="2024-04-01 13:51:55"/>
    <n v="14737"/>
    <n v="1473"/>
    <x v="319"/>
    <n v="99800"/>
    <n v="160532036"/>
    <n v="1234"/>
    <s v="승인거래"/>
    <s v="소비자소득공제용"/>
    <s v="일반거래"/>
    <n v="1705"/>
    <x v="11"/>
    <s v="fie"/>
    <n v="0"/>
  </r>
  <r>
    <s v="신용카드"/>
    <s v="2024-04-04 14:22:48"/>
    <n v="60455"/>
    <n v="6045"/>
    <x v="320"/>
    <n v="99800"/>
    <n v="9561417"/>
    <m/>
    <s v="일반"/>
    <m/>
    <m/>
    <n v="3000000523"/>
    <x v="108"/>
    <s v="hung"/>
    <n v="1981501407"/>
  </r>
  <r>
    <s v="가상계좌"/>
    <s v="2024-04-11 13:59:21"/>
    <n v="82146"/>
    <n v="8214"/>
    <x v="84"/>
    <n v="99850"/>
    <n v="160498079"/>
    <n v="1234"/>
    <s v="승인거래"/>
    <s v="소비자소득공제용"/>
    <s v="일반거래"/>
    <n v="1990"/>
    <x v="35"/>
    <s v="rung"/>
    <n v="4228103040"/>
  </r>
  <r>
    <s v="가상계좌"/>
    <s v="2024-04-05 03:16:35"/>
    <n v="90909"/>
    <n v="9091"/>
    <x v="1"/>
    <n v="100000"/>
    <n v="160083012"/>
    <n v="1234"/>
    <s v="승인거래"/>
    <s v="소비자소득공제용"/>
    <s v="일반거래"/>
    <n v="1748"/>
    <x v="158"/>
    <s v="fie"/>
    <n v="8903701276"/>
  </r>
  <r>
    <s v="가상계좌"/>
    <s v="2024-04-25 13:17:48"/>
    <n v="90909"/>
    <n v="9091"/>
    <x v="1"/>
    <n v="100000"/>
    <n v="160498344"/>
    <n v="1234"/>
    <s v="승인거래"/>
    <s v="소비자소득공제용"/>
    <s v="일반거래"/>
    <n v="3000000770"/>
    <x v="116"/>
    <s v="hung"/>
    <n v="0"/>
  </r>
  <r>
    <s v="가상계좌"/>
    <s v="2024-04-24 10:31:18"/>
    <n v="62828"/>
    <n v="6282"/>
    <x v="321"/>
    <n v="100000"/>
    <n v="160345793"/>
    <n v="1234"/>
    <s v="승인거래"/>
    <s v="소비자소득공제용"/>
    <s v="일반거래"/>
    <n v="2625"/>
    <x v="29"/>
    <s v="rung"/>
    <n v="0"/>
  </r>
  <r>
    <s v="가상계좌"/>
    <s v="2024-04-19 16:08:15"/>
    <n v="90909"/>
    <n v="9091"/>
    <x v="1"/>
    <n v="100000"/>
    <n v="160583264"/>
    <n v="1234"/>
    <s v="승인거래"/>
    <s v="소비자소득공제용"/>
    <s v="일반거래"/>
    <n v="2406"/>
    <x v="99"/>
    <s v="rung"/>
    <n v="0"/>
  </r>
  <r>
    <s v="가상계좌"/>
    <s v="2024-04-16 13:22:48"/>
    <n v="77273"/>
    <n v="7727"/>
    <x v="215"/>
    <n v="100300"/>
    <n v="160583699"/>
    <n v="1234"/>
    <s v="승인거래"/>
    <s v="소비자소득공제용"/>
    <s v="일반거래"/>
    <n v="2206"/>
    <x v="26"/>
    <s v="tip"/>
    <n v="0"/>
  </r>
  <r>
    <s v="가상계좌"/>
    <s v="2024-04-05 15:20:56"/>
    <n v="91364"/>
    <n v="9136"/>
    <x v="1"/>
    <n v="100500"/>
    <n v="160520426"/>
    <n v="1234"/>
    <s v="승인거래"/>
    <s v="소비자소득공제용"/>
    <s v="일반거래"/>
    <n v="3000000535"/>
    <x v="19"/>
    <s v="hung"/>
    <n v="2851701461"/>
  </r>
  <r>
    <s v="가상계좌"/>
    <s v="2024-04-29 13:35:38"/>
    <n v="80828"/>
    <n v="8082"/>
    <x v="40"/>
    <n v="100500"/>
    <n v="160502934"/>
    <n v="1234"/>
    <s v="승인거래"/>
    <s v="소비자소득공제용"/>
    <s v="일반거래"/>
    <n v="2857"/>
    <x v="30"/>
    <s v="tip"/>
    <n v="0"/>
  </r>
  <r>
    <s v="가상계좌"/>
    <s v="2024-04-01 13:59:27"/>
    <n v="57455"/>
    <n v="5745"/>
    <x v="322"/>
    <n v="100500"/>
    <n v="160533685"/>
    <n v="1234"/>
    <s v="승인거래"/>
    <s v="소비자소득공제용"/>
    <s v="일반거래"/>
    <n v="1571"/>
    <x v="11"/>
    <s v="fie"/>
    <n v="0"/>
  </r>
  <r>
    <s v="가상계좌"/>
    <s v="2024-04-26 13:14:41"/>
    <n v="0"/>
    <n v="0"/>
    <x v="323"/>
    <n v="101000"/>
    <n v="160477976"/>
    <n v="1234"/>
    <s v="승인거래"/>
    <s v="소비자소득공제용"/>
    <s v="일반거래"/>
    <n v="3000000781"/>
    <x v="33"/>
    <s v="hung"/>
    <n v="0"/>
  </r>
  <r>
    <s v="가상계좌"/>
    <s v="2024-04-05 15:52:18"/>
    <n v="86182"/>
    <n v="8618"/>
    <x v="324"/>
    <n v="101200"/>
    <n v="160548376"/>
    <n v="1234"/>
    <s v="승인거래"/>
    <s v="소비자소득공제용"/>
    <s v="일반거래"/>
    <n v="1801"/>
    <x v="17"/>
    <s v="tip"/>
    <n v="0"/>
  </r>
  <r>
    <s v="가상계좌"/>
    <s v="2024-04-03 10:08:52"/>
    <n v="64646"/>
    <n v="6464"/>
    <x v="300"/>
    <n v="101300"/>
    <n v="160271878"/>
    <n v="1234"/>
    <s v="승인거래"/>
    <s v="소비자소득공제용"/>
    <s v="일반거래"/>
    <n v="1661"/>
    <x v="53"/>
    <s v="rung"/>
    <n v="5500202491"/>
  </r>
  <r>
    <s v="가상계좌"/>
    <s v="2024-04-22 10:49:44"/>
    <n v="92182"/>
    <n v="9218"/>
    <x v="1"/>
    <n v="101400"/>
    <n v="160366625"/>
    <n v="1234"/>
    <s v="승인거래"/>
    <s v="소비자소득공제용"/>
    <s v="일반거래"/>
    <n v="3000000717"/>
    <x v="116"/>
    <s v="hung"/>
    <n v="0"/>
  </r>
  <r>
    <s v="가상계좌"/>
    <s v="2024-04-05 14:12:35"/>
    <n v="87364"/>
    <n v="8736"/>
    <x v="117"/>
    <n v="101900"/>
    <n v="160465318"/>
    <n v="1234"/>
    <s v="승인거래"/>
    <s v="소비자소득공제용"/>
    <s v="일반거래"/>
    <n v="1783"/>
    <x v="141"/>
    <s v="tip"/>
    <n v="0"/>
  </r>
  <r>
    <s v="가상계좌"/>
    <s v="2024-04-10 19:44:11"/>
    <n v="88455"/>
    <n v="8845"/>
    <x v="34"/>
    <n v="102000"/>
    <n v="160750412"/>
    <n v="1234"/>
    <s v="승인거래"/>
    <s v="소비자소득공제용"/>
    <s v="일반거래"/>
    <n v="1928"/>
    <x v="26"/>
    <s v="tip"/>
    <n v="0"/>
  </r>
  <r>
    <s v="가상계좌"/>
    <s v="2024-04-25 21:21:08"/>
    <n v="49182"/>
    <n v="4918"/>
    <x v="223"/>
    <n v="102100"/>
    <n v="160959379"/>
    <n v="1234"/>
    <s v="승인거래"/>
    <s v="소비자소득공제용"/>
    <s v="일반거래"/>
    <n v="2738"/>
    <x v="159"/>
    <s v="none"/>
    <n v="0"/>
  </r>
  <r>
    <s v="가상계좌"/>
    <s v="2024-04-22 22:00:34"/>
    <n v="91682"/>
    <n v="9168"/>
    <x v="77"/>
    <n v="102750"/>
    <n v="160959233"/>
    <n v="1234"/>
    <s v="승인거래"/>
    <s v="소비자소득공제용"/>
    <s v="일반거래"/>
    <n v="2547"/>
    <x v="8"/>
    <s v="tip"/>
    <n v="0"/>
  </r>
  <r>
    <s v="신용카드"/>
    <s v="2024-04-22 10:59:11"/>
    <n v="82909"/>
    <n v="8291"/>
    <x v="69"/>
    <n v="102800"/>
    <n v="901601"/>
    <m/>
    <s v="일반"/>
    <m/>
    <m/>
    <n v="2497"/>
    <x v="56"/>
    <s v="fie"/>
    <n v="8340702754"/>
  </r>
  <r>
    <s v="가상계좌"/>
    <s v="2024-04-09 08:06:40"/>
    <n v="67864"/>
    <n v="6786"/>
    <x v="301"/>
    <n v="102950"/>
    <n v="160182255"/>
    <n v="1234"/>
    <s v="승인거래"/>
    <s v="소비자소득공제용"/>
    <s v="일반거래"/>
    <n v="1886"/>
    <x v="26"/>
    <s v="tip"/>
    <n v="0"/>
  </r>
  <r>
    <s v="가상계좌"/>
    <s v="2024-04-19 10:29:20"/>
    <n v="64091"/>
    <n v="6409"/>
    <x v="325"/>
    <n v="104000"/>
    <n v="160315250"/>
    <n v="1234"/>
    <s v="승인거래"/>
    <s v="소비자소득공제용"/>
    <s v="일반거래"/>
    <n v="2374"/>
    <x v="28"/>
    <s v="rung"/>
    <n v="0"/>
  </r>
  <r>
    <s v="가상계좌"/>
    <s v="2024-04-15 14:01:10"/>
    <n v="94545"/>
    <n v="9455"/>
    <x v="1"/>
    <n v="104000"/>
    <n v="160501870"/>
    <n v="1234"/>
    <s v="승인거래"/>
    <s v="소비자소득공제용"/>
    <s v="일반거래"/>
    <n v="2128"/>
    <x v="160"/>
    <s v="fie"/>
    <n v="0"/>
  </r>
  <r>
    <s v="가상계좌"/>
    <s v="2024-04-26 14:55:13"/>
    <n v="78273"/>
    <n v="7827"/>
    <x v="273"/>
    <n v="104100"/>
    <n v="160563124"/>
    <n v="1234"/>
    <s v="승인거래"/>
    <s v="소비자소득공제용"/>
    <s v="일반거래"/>
    <n v="2786"/>
    <x v="161"/>
    <s v="none"/>
    <n v="0"/>
  </r>
  <r>
    <s v="가상계좌"/>
    <s v="2024-04-17 20:26:59"/>
    <n v="86055"/>
    <n v="8605"/>
    <x v="326"/>
    <n v="104750"/>
    <n v="161068759"/>
    <n v="1234"/>
    <s v="승인거래"/>
    <s v="소비자소득공제용"/>
    <s v="일반거래"/>
    <n v="2266"/>
    <x v="8"/>
    <s v="tip"/>
    <n v="0"/>
  </r>
  <r>
    <s v="가상계좌"/>
    <s v="2024-04-08 12:46:39"/>
    <n v="39091"/>
    <n v="3909"/>
    <x v="210"/>
    <n v="105000"/>
    <n v="160466089"/>
    <n v="1234"/>
    <s v="승인거래"/>
    <s v="소비자소득공제용"/>
    <s v="일반거래"/>
    <n v="1859"/>
    <x v="147"/>
    <s v="tip"/>
    <n v="0"/>
  </r>
  <r>
    <s v="신용카드"/>
    <s v="2024-04-25 16:52:23"/>
    <n v="96000"/>
    <n v="9600"/>
    <x v="1"/>
    <n v="105600"/>
    <n v="867880"/>
    <m/>
    <s v="일반"/>
    <m/>
    <m/>
    <n v="3000000774"/>
    <x v="13"/>
    <s v="hung"/>
    <n v="1304146260"/>
  </r>
  <r>
    <s v="가상계좌"/>
    <s v="2024-04-29 04:52:19"/>
    <n v="84328"/>
    <n v="8432"/>
    <x v="327"/>
    <n v="105750"/>
    <n v="160124756"/>
    <n v="1234"/>
    <s v="승인거래"/>
    <s v="소비자소득공제용"/>
    <s v="일반거래"/>
    <n v="2825"/>
    <x v="21"/>
    <s v="fie"/>
    <n v="0"/>
  </r>
  <r>
    <s v="가상계좌"/>
    <s v="2024-04-23 09:02:39"/>
    <n v="96455"/>
    <n v="9645"/>
    <x v="1"/>
    <n v="106100"/>
    <n v="160229090"/>
    <n v="1234"/>
    <s v="승인거래"/>
    <s v="소비자소득공제용"/>
    <s v="일반거래"/>
    <n v="2548"/>
    <x v="21"/>
    <s v="fie"/>
    <n v="0"/>
  </r>
  <r>
    <s v="가상계좌"/>
    <s v="2024-04-16 16:31:12"/>
    <n v="92091"/>
    <n v="9209"/>
    <x v="328"/>
    <n v="106700"/>
    <n v="160818349"/>
    <n v="1234"/>
    <s v="승인거래"/>
    <s v="소비자소득공제용"/>
    <s v="일반거래"/>
    <n v="2237"/>
    <x v="21"/>
    <s v="fie"/>
    <n v="0"/>
  </r>
  <r>
    <s v="신용카드"/>
    <s v="2024-04-15 13:21:47"/>
    <n v="97000"/>
    <n v="9700"/>
    <x v="1"/>
    <n v="106700"/>
    <n v="85071344"/>
    <m/>
    <s v="일반"/>
    <m/>
    <m/>
    <n v="2139"/>
    <x v="115"/>
    <s v="rung"/>
    <n v="2031151666"/>
  </r>
  <r>
    <s v="가상계좌"/>
    <s v="2024-04-11 15:00:07"/>
    <n v="70419"/>
    <n v="7041"/>
    <x v="329"/>
    <n v="106850"/>
    <n v="160542280"/>
    <n v="1234"/>
    <s v="승인거래"/>
    <s v="소비자소득공제용"/>
    <s v="일반거래"/>
    <n v="1991"/>
    <x v="30"/>
    <s v="tip"/>
    <n v="0"/>
  </r>
  <r>
    <s v="가상계좌"/>
    <s v="2024-04-30 16:24:19"/>
    <n v="97455"/>
    <n v="9745"/>
    <x v="1"/>
    <n v="107200"/>
    <n v="160624336"/>
    <n v="1234"/>
    <s v="승인거래"/>
    <s v="소비자소득공제용"/>
    <s v="일반거래"/>
    <n v="2929"/>
    <x v="158"/>
    <s v="fie"/>
    <n v="8903701276"/>
  </r>
  <r>
    <s v="신용카드"/>
    <s v="2024-04-10 12:20:17"/>
    <n v="83364"/>
    <n v="8336"/>
    <x v="330"/>
    <n v="107300"/>
    <n v="79413212"/>
    <m/>
    <s v="일반"/>
    <m/>
    <m/>
    <n v="3000000574"/>
    <x v="94"/>
    <s v="hung"/>
    <n v="0"/>
  </r>
  <r>
    <s v="가상계좌"/>
    <s v="2024-04-28 17:56:18"/>
    <n v="97636"/>
    <n v="9764"/>
    <x v="1"/>
    <n v="107400"/>
    <n v="160670356"/>
    <n v="1234"/>
    <s v="승인거래"/>
    <s v="소비자소득공제용"/>
    <s v="일반거래"/>
    <n v="3000000790"/>
    <x v="114"/>
    <s v="hung"/>
    <n v="1121114477"/>
  </r>
  <r>
    <s v="가상계좌"/>
    <s v="2024-04-04 00:37:09"/>
    <n v="89919"/>
    <n v="8991"/>
    <x v="331"/>
    <n v="107400"/>
    <n v="160019676"/>
    <n v="1234"/>
    <s v="승인거래"/>
    <s v="소비자소득공제용"/>
    <s v="일반거래"/>
    <n v="1705"/>
    <x v="11"/>
    <s v="fie"/>
    <n v="0"/>
  </r>
  <r>
    <s v="가상계좌"/>
    <s v="2024-04-25 22:44:56"/>
    <n v="67364"/>
    <n v="6736"/>
    <x v="320"/>
    <n v="107400"/>
    <n v="161035820"/>
    <n v="1234"/>
    <s v="승인거래"/>
    <s v="소비자소득공제용"/>
    <s v="일반거래"/>
    <n v="2735"/>
    <x v="21"/>
    <s v="fie"/>
    <n v="0"/>
  </r>
  <r>
    <s v="가상계좌"/>
    <s v="2024-04-05 15:18:43"/>
    <n v="97727"/>
    <n v="9773"/>
    <x v="1"/>
    <n v="107500"/>
    <n v="160519755"/>
    <n v="1234"/>
    <s v="승인거래"/>
    <s v="소비자소득공제용"/>
    <s v="일반거래"/>
    <n v="1795"/>
    <x v="69"/>
    <s v="tip"/>
    <n v="0"/>
  </r>
  <r>
    <s v="가상계좌"/>
    <s v="2024-04-11 15:15:58"/>
    <n v="97818"/>
    <n v="9782"/>
    <x v="1"/>
    <n v="107600"/>
    <n v="160553356"/>
    <n v="1234"/>
    <s v="승인거래"/>
    <s v="소비자소득공제용"/>
    <s v="일반거래"/>
    <n v="1999"/>
    <x v="162"/>
    <s v="tip"/>
    <n v="6028602905"/>
  </r>
  <r>
    <s v="가상계좌"/>
    <s v="2024-04-15 13:39:46"/>
    <n v="97818"/>
    <n v="9782"/>
    <x v="1"/>
    <n v="107600"/>
    <n v="160486679"/>
    <n v="1234"/>
    <s v="승인거래"/>
    <s v="소비자소득공제용"/>
    <s v="일반거래"/>
    <n v="2125"/>
    <x v="163"/>
    <s v="fie"/>
    <n v="0"/>
  </r>
  <r>
    <s v="가상계좌"/>
    <s v="2024-04-30 10:43:02"/>
    <n v="2364"/>
    <n v="236"/>
    <x v="332"/>
    <n v="107600"/>
    <n v="160325978"/>
    <n v="1234"/>
    <s v="승인거래"/>
    <s v="소비자소득공제용"/>
    <s v="일반거래"/>
    <n v="2901"/>
    <x v="26"/>
    <s v="tip"/>
    <n v="0"/>
  </r>
  <r>
    <s v="가상계좌"/>
    <s v="2024-04-02 09:29:32"/>
    <n v="69555"/>
    <n v="6955"/>
    <x v="311"/>
    <n v="108300"/>
    <n v="160240881"/>
    <n v="1234"/>
    <s v="승인거래"/>
    <s v="소비자소득공제용"/>
    <s v="일반거래"/>
    <n v="1586"/>
    <x v="29"/>
    <s v="rung"/>
    <n v="0"/>
  </r>
  <r>
    <s v="가상계좌"/>
    <s v="2024-04-02 06:13:57"/>
    <n v="69555"/>
    <n v="6955"/>
    <x v="311"/>
    <n v="108300"/>
    <n v="160132991"/>
    <n v="1234"/>
    <s v="승인거래"/>
    <s v="소비자소득공제용"/>
    <s v="일반거래"/>
    <n v="1595"/>
    <x v="29"/>
    <s v="rung"/>
    <n v="0"/>
  </r>
  <r>
    <s v="가상계좌"/>
    <s v="2024-04-11 07:49:41"/>
    <n v="96737"/>
    <n v="9673"/>
    <x v="44"/>
    <n v="108300"/>
    <n v="160157977"/>
    <n v="1234"/>
    <s v="승인거래"/>
    <s v="소비자소득공제용"/>
    <s v="일반거래"/>
    <n v="1923"/>
    <x v="21"/>
    <s v="fie"/>
    <n v="0"/>
  </r>
  <r>
    <s v="가상계좌"/>
    <s v="2024-04-03 18:12:41"/>
    <n v="7273"/>
    <n v="727"/>
    <x v="333"/>
    <n v="108500"/>
    <n v="160627522"/>
    <n v="1234"/>
    <s v="승인거래"/>
    <s v="소비자소득공제용"/>
    <s v="일반거래"/>
    <n v="1701"/>
    <x v="158"/>
    <s v="fie"/>
    <n v="8903701276"/>
  </r>
  <r>
    <s v="가상계좌"/>
    <s v="2024-04-16 16:02:20"/>
    <n v="99091"/>
    <n v="9909"/>
    <x v="1"/>
    <n v="109000"/>
    <n v="160787895"/>
    <n v="1234"/>
    <s v="승인거래"/>
    <s v="소비자소득공제용"/>
    <s v="일반거래"/>
    <n v="2142"/>
    <x v="43"/>
    <s v="fie"/>
    <n v="0"/>
  </r>
  <r>
    <s v="가상계좌"/>
    <s v="2024-04-17 14:20:35"/>
    <n v="90091"/>
    <n v="9009"/>
    <x v="57"/>
    <n v="109600"/>
    <n v="160737841"/>
    <n v="1234"/>
    <s v="승인거래"/>
    <s v="소비자소득공제용"/>
    <s v="일반거래"/>
    <n v="2292"/>
    <x v="21"/>
    <s v="fie"/>
    <n v="0"/>
  </r>
  <r>
    <s v="가상계좌"/>
    <s v="2024-04-10 22:18:09"/>
    <n v="72773"/>
    <n v="7277"/>
    <x v="334"/>
    <n v="110350"/>
    <n v="160878548"/>
    <n v="1234"/>
    <s v="승인거래"/>
    <s v="소비자소득공제용"/>
    <s v="일반거래"/>
    <n v="1933"/>
    <x v="26"/>
    <s v="tip"/>
    <n v="0"/>
  </r>
  <r>
    <s v="가상계좌"/>
    <s v="2024-04-15 17:10:20"/>
    <n v="100818"/>
    <n v="10082"/>
    <x v="1"/>
    <n v="110900"/>
    <n v="160663215"/>
    <n v="1234"/>
    <s v="승인거래"/>
    <s v="소비자소득공제용"/>
    <s v="일반거래"/>
    <n v="2153"/>
    <x v="86"/>
    <s v="rung"/>
    <n v="6500102061"/>
  </r>
  <r>
    <s v="가상계좌"/>
    <s v="2024-04-23 07:45:01"/>
    <n v="83455"/>
    <n v="8345"/>
    <x v="335"/>
    <n v="110900"/>
    <n v="160169996"/>
    <n v="1234"/>
    <s v="승인거래"/>
    <s v="소비자소득공제용"/>
    <s v="일반거래"/>
    <n v="2552"/>
    <x v="8"/>
    <s v="tip"/>
    <n v="0"/>
  </r>
  <r>
    <s v="가상계좌"/>
    <s v="2024-04-16 13:07:15"/>
    <n v="71555"/>
    <n v="7155"/>
    <x v="336"/>
    <n v="110900"/>
    <n v="160559841"/>
    <n v="1234"/>
    <s v="승인거래"/>
    <s v="소비자소득공제용"/>
    <s v="일반거래"/>
    <n v="2202"/>
    <x v="45"/>
    <s v="fie"/>
    <n v="0"/>
  </r>
  <r>
    <s v="가상계좌"/>
    <s v="2024-04-05 13:48:56"/>
    <n v="61682"/>
    <n v="6168"/>
    <x v="337"/>
    <n v="111450"/>
    <n v="160451177"/>
    <n v="1234"/>
    <s v="승인거래"/>
    <s v="소비자소득공제용"/>
    <s v="일반거래"/>
    <n v="1753"/>
    <x v="21"/>
    <s v="fie"/>
    <n v="0"/>
  </r>
  <r>
    <s v="가상계좌"/>
    <s v="2024-04-15 14:33:54"/>
    <n v="7273"/>
    <n v="727"/>
    <x v="338"/>
    <n v="112000"/>
    <n v="160532132"/>
    <n v="1234"/>
    <s v="승인거래"/>
    <s v="소비자소득공제용"/>
    <s v="일반거래"/>
    <n v="2145"/>
    <x v="48"/>
    <s v="rung"/>
    <n v="0"/>
  </r>
  <r>
    <s v="가상계좌"/>
    <s v="2024-04-05 13:25:37"/>
    <n v="88455"/>
    <n v="8845"/>
    <x v="236"/>
    <n v="112300"/>
    <n v="160435255"/>
    <n v="1234"/>
    <s v="승인거래"/>
    <s v="소비자소득공제용"/>
    <s v="일반거래"/>
    <n v="1760"/>
    <x v="53"/>
    <s v="rung"/>
    <n v="5500202491"/>
  </r>
  <r>
    <s v="가상계좌"/>
    <s v="2024-04-12 08:33:06"/>
    <n v="58828"/>
    <n v="5882"/>
    <x v="339"/>
    <n v="112700"/>
    <n v="160225937"/>
    <n v="1234"/>
    <s v="승인거래"/>
    <s v="소비자소득공제용"/>
    <s v="일반거래"/>
    <n v="2031"/>
    <x v="21"/>
    <s v="fie"/>
    <n v="0"/>
  </r>
  <r>
    <s v="가상계좌"/>
    <s v="2024-04-11 00:37:34"/>
    <n v="98091"/>
    <n v="9809"/>
    <x v="134"/>
    <n v="113100"/>
    <n v="160018691"/>
    <n v="1234"/>
    <s v="승인거래"/>
    <s v="소비자소득공제용"/>
    <s v="일반거래"/>
    <n v="1950"/>
    <x v="26"/>
    <s v="tip"/>
    <n v="0"/>
  </r>
  <r>
    <s v="가상계좌"/>
    <s v="2024-04-23 18:56:36"/>
    <n v="11000"/>
    <n v="1100"/>
    <x v="340"/>
    <n v="113500"/>
    <n v="160737176"/>
    <n v="1234"/>
    <s v="승인거래"/>
    <s v="소비자소득공제용"/>
    <s v="일반거래"/>
    <n v="2579"/>
    <x v="8"/>
    <s v="tip"/>
    <n v="0"/>
  </r>
  <r>
    <s v="가상계좌"/>
    <s v="2024-04-16 13:03:44"/>
    <n v="93182"/>
    <n v="9318"/>
    <x v="177"/>
    <n v="113600"/>
    <n v="160562171"/>
    <n v="1234"/>
    <s v="승인거래"/>
    <s v="소비자소득공제용"/>
    <s v="일반거래"/>
    <n v="2186"/>
    <x v="21"/>
    <s v="fie"/>
    <n v="0"/>
  </r>
  <r>
    <s v="가상계좌"/>
    <s v="2024-04-12 12:39:19"/>
    <n v="7273"/>
    <n v="727"/>
    <x v="341"/>
    <n v="114000"/>
    <n v="160435782"/>
    <n v="1234"/>
    <s v="승인거래"/>
    <s v="소비자소득공제용"/>
    <s v="일반거래"/>
    <n v="2043"/>
    <x v="118"/>
    <s v="tip"/>
    <n v="5311602084"/>
  </r>
  <r>
    <s v="가상계좌"/>
    <s v="2024-04-26 12:45:17"/>
    <n v="77919"/>
    <n v="7791"/>
    <x v="193"/>
    <n v="114200"/>
    <n v="160455674"/>
    <n v="1234"/>
    <s v="승인거래"/>
    <s v="소비자소득공제용"/>
    <s v="일반거래"/>
    <n v="2768"/>
    <x v="147"/>
    <s v="tip"/>
    <n v="0"/>
  </r>
  <r>
    <s v="가상계좌"/>
    <s v="2024-04-08 21:48:58"/>
    <n v="83737"/>
    <n v="8373"/>
    <x v="244"/>
    <n v="114600"/>
    <n v="160997196"/>
    <n v="1234"/>
    <s v="승인거래"/>
    <s v="소비자소득공제용"/>
    <s v="일반거래"/>
    <n v="1890"/>
    <x v="113"/>
    <s v="fie"/>
    <n v="0"/>
  </r>
  <r>
    <s v="가상계좌"/>
    <s v="2024-04-23 09:02:41"/>
    <n v="104227"/>
    <n v="10423"/>
    <x v="1"/>
    <n v="114650"/>
    <n v="160227719"/>
    <n v="1234"/>
    <s v="승인거래"/>
    <s v="소비자소득공제용"/>
    <s v="일반거래"/>
    <n v="2476"/>
    <x v="21"/>
    <s v="fie"/>
    <n v="0"/>
  </r>
  <r>
    <s v="가상계좌"/>
    <s v="2024-04-21 22:03:27"/>
    <n v="86364"/>
    <n v="8636"/>
    <x v="342"/>
    <n v="115000"/>
    <n v="160857128"/>
    <n v="1234"/>
    <s v="승인거래"/>
    <s v="소비자소득공제용"/>
    <s v="일반거래"/>
    <n v="2467"/>
    <x v="29"/>
    <s v="rung"/>
    <n v="0"/>
  </r>
  <r>
    <s v="신용카드"/>
    <s v="2024-04-17 09:40:00"/>
    <n v="59091"/>
    <n v="5909"/>
    <x v="148"/>
    <n v="115000"/>
    <n v="284995"/>
    <m/>
    <s v="일반"/>
    <m/>
    <m/>
    <n v="3000000663"/>
    <x v="71"/>
    <s v="hung"/>
    <n v="2250597899"/>
  </r>
  <r>
    <s v="가상계좌"/>
    <s v="2024-04-26 14:55:49"/>
    <n v="65737"/>
    <n v="6573"/>
    <x v="343"/>
    <n v="115100"/>
    <n v="160561371"/>
    <n v="1234"/>
    <s v="승인거래"/>
    <s v="소비자소득공제용"/>
    <s v="일반거래"/>
    <n v="2772"/>
    <x v="45"/>
    <s v="fie"/>
    <n v="0"/>
  </r>
  <r>
    <s v="가상계좌"/>
    <s v="2024-04-02 16:44:14"/>
    <n v="104909"/>
    <n v="10491"/>
    <x v="1"/>
    <n v="115400"/>
    <n v="160572147"/>
    <n v="1234"/>
    <s v="승인거래"/>
    <s v="소비자소득공제용"/>
    <s v="일반거래"/>
    <n v="3000000505"/>
    <x v="128"/>
    <s v="hung"/>
    <n v="8904200494"/>
  </r>
  <r>
    <s v="가상계좌"/>
    <s v="2024-04-02 15:03:19"/>
    <n v="105455"/>
    <n v="10545"/>
    <x v="1"/>
    <n v="116000"/>
    <n v="160500391"/>
    <n v="1234"/>
    <s v="승인거래"/>
    <s v="소비자소득공제용"/>
    <s v="일반거래"/>
    <n v="1626"/>
    <x v="164"/>
    <s v="fie"/>
    <n v="0"/>
  </r>
  <r>
    <s v="가상계좌"/>
    <s v="2024-04-11 17:49:00"/>
    <n v="91773"/>
    <n v="9177"/>
    <x v="258"/>
    <n v="116150"/>
    <n v="160687619"/>
    <n v="1234"/>
    <s v="승인거래"/>
    <s v="소비자소득공제용"/>
    <s v="일반거래"/>
    <n v="2018"/>
    <x v="33"/>
    <s v="hung"/>
    <n v="0"/>
  </r>
  <r>
    <s v="가상계좌"/>
    <s v="2024-04-09 11:25:29"/>
    <n v="105909"/>
    <n v="10591"/>
    <x v="1"/>
    <n v="116500"/>
    <n v="160344409"/>
    <n v="1234"/>
    <s v="승인거래"/>
    <s v="소비자소득공제용"/>
    <s v="일반거래"/>
    <n v="1894"/>
    <x v="98"/>
    <s v="fie"/>
    <n v="0"/>
  </r>
  <r>
    <s v="가상계좌"/>
    <s v="2024-04-20 18:38:57"/>
    <n v="74682"/>
    <n v="7468"/>
    <x v="344"/>
    <n v="116800"/>
    <n v="160651217"/>
    <n v="1234"/>
    <s v="승인거래"/>
    <s v="소비자소득공제용"/>
    <s v="일반거래"/>
    <n v="2437"/>
    <x v="8"/>
    <s v="tip"/>
    <n v="0"/>
  </r>
  <r>
    <s v="가상계좌"/>
    <s v="2024-04-29 14:00:41"/>
    <n v="106364"/>
    <n v="10636"/>
    <x v="1"/>
    <n v="117000"/>
    <n v="160526269"/>
    <n v="1234"/>
    <s v="승인거래"/>
    <s v="소비자소득공제용"/>
    <s v="일반거래"/>
    <n v="3000000795"/>
    <x v="165"/>
    <s v="hung"/>
    <n v="6295100496"/>
  </r>
  <r>
    <s v="가상계좌"/>
    <s v="2024-04-17 09:52:01"/>
    <n v="87273"/>
    <n v="8727"/>
    <x v="345"/>
    <n v="117000"/>
    <n v="160511895"/>
    <n v="1234"/>
    <s v="승인거래"/>
    <s v="소비자소득공제용"/>
    <s v="일반거래"/>
    <n v="2255"/>
    <x v="21"/>
    <s v="fie"/>
    <n v="0"/>
  </r>
  <r>
    <s v="가상계좌"/>
    <s v="2024-04-22 11:05:10"/>
    <n v="92828"/>
    <n v="9282"/>
    <x v="346"/>
    <n v="117700"/>
    <n v="160382188"/>
    <n v="1234"/>
    <s v="승인거래"/>
    <s v="소비자소득공제용"/>
    <s v="일반거래"/>
    <n v="2496"/>
    <x v="40"/>
    <s v="fie"/>
    <n v="0"/>
  </r>
  <r>
    <s v="가상계좌"/>
    <s v="2024-04-22 11:04:51"/>
    <n v="107182"/>
    <n v="10718"/>
    <x v="1"/>
    <n v="117900"/>
    <n v="160382123"/>
    <n v="1234"/>
    <s v="승인거래"/>
    <s v="소비자소득공제용"/>
    <s v="일반거래"/>
    <n v="2471"/>
    <x v="166"/>
    <s v="fie"/>
    <n v="0"/>
  </r>
  <r>
    <s v="가상계좌"/>
    <s v="2024-04-08 15:17:57"/>
    <n v="107273"/>
    <n v="10727"/>
    <x v="1"/>
    <n v="118000"/>
    <n v="160650357"/>
    <n v="1234"/>
    <s v="승인거래"/>
    <s v="소비자소득공제용"/>
    <s v="일반거래"/>
    <n v="1877"/>
    <x v="93"/>
    <s v="tip"/>
    <n v="4413201666"/>
  </r>
  <r>
    <s v="가상계좌"/>
    <s v="2024-04-25 09:53:18"/>
    <n v="0"/>
    <n v="0"/>
    <x v="347"/>
    <n v="118000"/>
    <n v="160307287"/>
    <n v="1234"/>
    <s v="승인거래"/>
    <s v="소비자소득공제용"/>
    <s v="일반거래"/>
    <n v="2694"/>
    <x v="167"/>
    <s v="rung"/>
    <n v="0"/>
  </r>
  <r>
    <s v="가상계좌"/>
    <s v="2024-04-23 16:52:55"/>
    <n v="0"/>
    <n v="0"/>
    <x v="347"/>
    <n v="118000"/>
    <n v="160628766"/>
    <n v="1234"/>
    <s v="승인거래"/>
    <s v="소비자소득공제용"/>
    <s v="일반거래"/>
    <n v="2604"/>
    <x v="167"/>
    <s v="rung"/>
    <n v="0"/>
  </r>
  <r>
    <s v="가상계좌"/>
    <s v="2024-04-30 12:28:48"/>
    <n v="0"/>
    <n v="0"/>
    <x v="347"/>
    <n v="118000"/>
    <n v="160424400"/>
    <n v="1234"/>
    <s v="승인거래"/>
    <s v="소비자소득공제용"/>
    <s v="일반거래"/>
    <n v="3000000745"/>
    <x v="33"/>
    <s v="hung"/>
    <n v="0"/>
  </r>
  <r>
    <s v="가상계좌"/>
    <s v="2024-04-19 14:04:01"/>
    <n v="52000"/>
    <n v="5200"/>
    <x v="348"/>
    <n v="118200"/>
    <n v="160478861"/>
    <n v="1234"/>
    <s v="승인거래"/>
    <s v="소비자소득공제용"/>
    <s v="일반거래"/>
    <n v="2395"/>
    <x v="45"/>
    <s v="fie"/>
    <n v="0"/>
  </r>
  <r>
    <s v="가상계좌"/>
    <s v="2024-04-11 16:33:34"/>
    <n v="107636"/>
    <n v="10764"/>
    <x v="1"/>
    <n v="118400"/>
    <n v="160612939"/>
    <n v="1234"/>
    <s v="승인거래"/>
    <s v="소비자소득공제용"/>
    <s v="일반거래"/>
    <n v="3000000584"/>
    <x v="168"/>
    <s v="hung"/>
    <n v="1731502033"/>
  </r>
  <r>
    <s v="가상계좌"/>
    <s v="2024-04-10 20:16:48"/>
    <n v="3919"/>
    <n v="391"/>
    <x v="349"/>
    <n v="118500"/>
    <n v="160780005"/>
    <n v="1234"/>
    <s v="승인거래"/>
    <s v="소비자소득공제용"/>
    <s v="일반거래"/>
    <n v="1930"/>
    <x v="8"/>
    <s v="tip"/>
    <n v="0"/>
  </r>
  <r>
    <s v="가상계좌"/>
    <s v="2024-04-16 21:48:20"/>
    <n v="88737"/>
    <n v="8873"/>
    <x v="350"/>
    <n v="119000"/>
    <n v="161114498"/>
    <n v="1234"/>
    <s v="승인거래"/>
    <s v="소비자소득공제용"/>
    <s v="일반거래"/>
    <n v="2250"/>
    <x v="8"/>
    <s v="tip"/>
    <n v="0"/>
  </r>
  <r>
    <s v="가상계좌"/>
    <s v="2024-04-15 15:29:04"/>
    <n v="108182"/>
    <n v="10818"/>
    <x v="1"/>
    <n v="119000"/>
    <n v="160576051"/>
    <n v="1234"/>
    <s v="승인거래"/>
    <s v="소비자소득공제용"/>
    <s v="일반거래"/>
    <n v="2152"/>
    <x v="169"/>
    <s v="rung"/>
    <n v="0"/>
  </r>
  <r>
    <s v="가상계좌"/>
    <s v="2024-04-05 14:01:07"/>
    <n v="46737"/>
    <n v="4673"/>
    <x v="351"/>
    <n v="119200"/>
    <n v="160458524"/>
    <n v="1234"/>
    <s v="승인거래"/>
    <s v="소비자소득공제용"/>
    <s v="일반거래"/>
    <n v="1778"/>
    <x v="45"/>
    <s v="fie"/>
    <n v="0"/>
  </r>
  <r>
    <s v="가상계좌"/>
    <s v="2024-04-30 11:34:15"/>
    <n v="92646"/>
    <n v="9264"/>
    <x v="352"/>
    <n v="119400"/>
    <n v="160382073"/>
    <n v="1234"/>
    <s v="승인거래"/>
    <s v="소비자소득공제용"/>
    <s v="일반거래"/>
    <n v="2890"/>
    <x v="45"/>
    <s v="fie"/>
    <n v="0"/>
  </r>
  <r>
    <s v="가상계좌"/>
    <s v="2024-04-04 11:46:20"/>
    <n v="108909"/>
    <n v="10891"/>
    <x v="1"/>
    <n v="119800"/>
    <n v="160383074"/>
    <n v="1234"/>
    <s v="승인거래"/>
    <s v="소비자소득공제용"/>
    <s v="일반거래"/>
    <n v="1726"/>
    <x v="88"/>
    <s v="fie"/>
    <n v="0"/>
  </r>
  <r>
    <s v="가상계좌"/>
    <s v="2024-04-08 17:20:47"/>
    <n v="109091"/>
    <n v="10909"/>
    <x v="1"/>
    <n v="120000"/>
    <n v="160751132"/>
    <n v="1234"/>
    <s v="승인거래"/>
    <s v="소비자소득공제용"/>
    <s v="일반거래"/>
    <n v="1827"/>
    <x v="154"/>
    <s v="tip"/>
    <n v="2035802535"/>
  </r>
  <r>
    <s v="가상계좌"/>
    <s v="2024-04-22 11:27:54"/>
    <n v="109091"/>
    <n v="10909"/>
    <x v="1"/>
    <n v="120000"/>
    <n v="160402101"/>
    <n v="1234"/>
    <s v="승인거래"/>
    <s v="소비자소득공제용"/>
    <s v="일반거래"/>
    <n v="2503"/>
    <x v="170"/>
    <s v="rung"/>
    <n v="0"/>
  </r>
  <r>
    <s v="신용카드"/>
    <s v="2024-04-28 11:27:31"/>
    <n v="109091"/>
    <n v="10909"/>
    <x v="1"/>
    <n v="120000"/>
    <n v="37352621"/>
    <m/>
    <s v="일반"/>
    <m/>
    <m/>
    <n v="3000000789"/>
    <x v="60"/>
    <s v="hung"/>
    <n v="6181179089"/>
  </r>
  <r>
    <s v="가상계좌"/>
    <s v="2024-04-29 12:42:37"/>
    <n v="109273"/>
    <n v="10927"/>
    <x v="1"/>
    <n v="120200"/>
    <n v="160456540"/>
    <n v="1234"/>
    <s v="승인거래"/>
    <s v="소비자소득공제용"/>
    <s v="일반거래"/>
    <n v="2847"/>
    <x v="146"/>
    <s v="fie"/>
    <n v="6254800679"/>
  </r>
  <r>
    <s v="가상계좌"/>
    <s v="2024-04-01 09:46:39"/>
    <n v="109455"/>
    <n v="10945"/>
    <x v="1"/>
    <n v="120400"/>
    <n v="160308075"/>
    <n v="1234"/>
    <s v="승인거래"/>
    <s v="소비자소득공제용"/>
    <s v="일반거래"/>
    <n v="1547"/>
    <x v="171"/>
    <s v="rung"/>
    <n v="0"/>
  </r>
  <r>
    <s v="가상계좌"/>
    <s v="2024-04-17 12:28:04"/>
    <n v="109818"/>
    <n v="10982"/>
    <x v="1"/>
    <n v="120800"/>
    <n v="160651590"/>
    <n v="1234"/>
    <s v="승인거래"/>
    <s v="소비자소득공제용"/>
    <s v="일반거래"/>
    <n v="2265"/>
    <x v="42"/>
    <s v="rung"/>
    <n v="2051356133"/>
  </r>
  <r>
    <s v="가상계좌"/>
    <s v="2024-04-23 16:52:26"/>
    <n v="3646"/>
    <n v="364"/>
    <x v="353"/>
    <n v="122000"/>
    <n v="160629130"/>
    <n v="1234"/>
    <s v="승인거래"/>
    <s v="소비자소득공제용"/>
    <s v="일반거래"/>
    <n v="3000000739"/>
    <x v="172"/>
    <s v="hung"/>
    <n v="4224300264"/>
  </r>
  <r>
    <s v="가상계좌"/>
    <s v="2024-04-03 15:36:25"/>
    <n v="110909"/>
    <n v="11091"/>
    <x v="1"/>
    <n v="122000"/>
    <n v="160501398"/>
    <n v="1234"/>
    <s v="승인거래"/>
    <s v="소비자소득공제용"/>
    <s v="일반거래"/>
    <n v="1665"/>
    <x v="173"/>
    <s v="rung"/>
    <n v="8992600813"/>
  </r>
  <r>
    <s v="신용카드"/>
    <s v="2024-04-25 10:03:41"/>
    <n v="3636"/>
    <n v="364"/>
    <x v="347"/>
    <n v="122000"/>
    <n v="17684772"/>
    <m/>
    <s v="일반"/>
    <m/>
    <m/>
    <n v="3000000760"/>
    <x v="15"/>
    <s v="hung"/>
    <n v="3943200702"/>
  </r>
  <r>
    <s v="신용카드"/>
    <s v="2024-04-25 09:32:03"/>
    <n v="3636"/>
    <n v="364"/>
    <x v="347"/>
    <n v="122000"/>
    <n v="98145265"/>
    <m/>
    <s v="일반"/>
    <m/>
    <m/>
    <n v="3000000759"/>
    <x v="15"/>
    <s v="hung"/>
    <n v="3943200702"/>
  </r>
  <r>
    <s v="가상계좌"/>
    <s v="2024-04-04 17:49:59"/>
    <n v="85773"/>
    <n v="8577"/>
    <x v="354"/>
    <n v="122050"/>
    <n v="160641192"/>
    <n v="1234"/>
    <s v="승인거래"/>
    <s v="소비자소득공제용"/>
    <s v="일반거래"/>
    <n v="1751"/>
    <x v="26"/>
    <s v="tip"/>
    <n v="0"/>
  </r>
  <r>
    <s v="신용카드"/>
    <s v="2024-04-18 21:40:18"/>
    <n v="111091"/>
    <n v="11109"/>
    <x v="1"/>
    <n v="122200"/>
    <n v="51999489"/>
    <m/>
    <s v="일반"/>
    <m/>
    <m/>
    <n v="3000000695"/>
    <x v="60"/>
    <s v="hung"/>
    <n v="6181179089"/>
  </r>
  <r>
    <s v="가상계좌"/>
    <s v="2024-04-24 14:35:53"/>
    <n v="111818"/>
    <n v="11182"/>
    <x v="1"/>
    <n v="123000"/>
    <n v="160537317"/>
    <n v="1234"/>
    <s v="승인거래"/>
    <s v="소비자소득공제용"/>
    <s v="일반거래"/>
    <n v="3000000751"/>
    <x v="64"/>
    <s v="hung"/>
    <n v="7576400506"/>
  </r>
  <r>
    <s v="가상계좌"/>
    <s v="2024-04-04 12:52:05"/>
    <n v="98555"/>
    <n v="9855"/>
    <x v="355"/>
    <n v="123200"/>
    <n v="160423885"/>
    <n v="1234"/>
    <s v="승인거래"/>
    <s v="소비자소득공제용"/>
    <s v="일반거래"/>
    <n v="1729"/>
    <x v="45"/>
    <s v="fie"/>
    <n v="0"/>
  </r>
  <r>
    <s v="가상계좌"/>
    <s v="2024-04-15 10:02:42"/>
    <n v="74182"/>
    <n v="7418"/>
    <x v="105"/>
    <n v="123600"/>
    <n v="160292895"/>
    <n v="1234"/>
    <s v="승인거래"/>
    <s v="소비자소득공제용"/>
    <s v="일반거래"/>
    <n v="2119"/>
    <x v="40"/>
    <s v="fie"/>
    <n v="0"/>
  </r>
  <r>
    <s v="가상계좌"/>
    <s v="2024-04-08 08:59:23"/>
    <n v="109328"/>
    <n v="10932"/>
    <x v="356"/>
    <n v="124250"/>
    <n v="160241936"/>
    <n v="1234"/>
    <s v="승인거래"/>
    <s v="소비자소득공제용"/>
    <s v="일반거래"/>
    <n v="1820"/>
    <x v="29"/>
    <s v="rung"/>
    <n v="0"/>
  </r>
  <r>
    <s v="가상계좌"/>
    <s v="2024-04-20 13:55:24"/>
    <n v="78455"/>
    <n v="7845"/>
    <x v="357"/>
    <n v="124300"/>
    <n v="160448331"/>
    <n v="1234"/>
    <s v="승인거래"/>
    <s v="소비자소득공제용"/>
    <s v="일반거래"/>
    <n v="2429"/>
    <x v="8"/>
    <s v="tip"/>
    <n v="0"/>
  </r>
  <r>
    <s v="가상계좌"/>
    <s v="2024-04-12 14:02:33"/>
    <n v="40364"/>
    <n v="4036"/>
    <x v="358"/>
    <n v="124700"/>
    <n v="160497381"/>
    <n v="1234"/>
    <s v="승인거래"/>
    <s v="소비자소득공제용"/>
    <s v="일반거래"/>
    <n v="3000000622"/>
    <x v="174"/>
    <s v="hung"/>
    <n v="0"/>
  </r>
  <r>
    <s v="신용카드"/>
    <s v="2024-04-11 15:56:44"/>
    <n v="113455"/>
    <n v="11345"/>
    <x v="1"/>
    <n v="124800"/>
    <n v="19517"/>
    <m/>
    <s v="일반"/>
    <m/>
    <m/>
    <n v="2008"/>
    <x v="58"/>
    <s v="rung"/>
    <n v="1136000727"/>
  </r>
  <r>
    <s v="가상계좌"/>
    <s v="2024-04-22 14:48:47"/>
    <n v="113636"/>
    <n v="11364"/>
    <x v="1"/>
    <n v="125000"/>
    <n v="160560451"/>
    <n v="1234"/>
    <s v="승인거래"/>
    <s v="소비자소득공제용"/>
    <s v="일반거래"/>
    <n v="2525"/>
    <x v="43"/>
    <s v="fie"/>
    <n v="0"/>
  </r>
  <r>
    <s v="가상계좌"/>
    <s v="2024-04-22 15:42:00"/>
    <n v="114273"/>
    <n v="11427"/>
    <x v="1"/>
    <n v="125700"/>
    <n v="160608267"/>
    <n v="1234"/>
    <s v="승인거래"/>
    <s v="소비자소득공제용"/>
    <s v="일반거래"/>
    <n v="2526"/>
    <x v="133"/>
    <s v="tip"/>
    <n v="0"/>
  </r>
  <r>
    <s v="가상계좌"/>
    <s v="2024-04-08 11:18:49"/>
    <n v="114318"/>
    <n v="11432"/>
    <x v="1"/>
    <n v="125750"/>
    <n v="160369922"/>
    <n v="1234"/>
    <s v="승인거래"/>
    <s v="소비자소득공제용"/>
    <s v="일반거래"/>
    <n v="3000000552"/>
    <x v="116"/>
    <s v="hung"/>
    <n v="0"/>
  </r>
  <r>
    <s v="가상계좌"/>
    <s v="2024-04-18 16:18:55"/>
    <n v="114364"/>
    <n v="11436"/>
    <x v="1"/>
    <n v="125800"/>
    <n v="160619877"/>
    <n v="1234"/>
    <s v="승인거래"/>
    <s v="소비자소득공제용"/>
    <s v="일반거래"/>
    <n v="2350"/>
    <x v="175"/>
    <s v="fie"/>
    <n v="0"/>
  </r>
  <r>
    <s v="가상계좌"/>
    <s v="2024-04-12 17:09:53"/>
    <n v="7273"/>
    <n v="727"/>
    <x v="347"/>
    <n v="126000"/>
    <n v="160644772"/>
    <n v="1234"/>
    <s v="승인거래"/>
    <s v="소비자소득공제용"/>
    <s v="일반거래"/>
    <n v="3000000632"/>
    <x v="176"/>
    <s v="hung"/>
    <n v="6562501289"/>
  </r>
  <r>
    <s v="가상계좌"/>
    <s v="2024-04-14 22:18:49"/>
    <n v="82555"/>
    <n v="8255"/>
    <x v="359"/>
    <n v="126700"/>
    <n v="160866190"/>
    <n v="1234"/>
    <s v="승인거래"/>
    <s v="소비자소득공제용"/>
    <s v="일반거래"/>
    <n v="2102"/>
    <x v="8"/>
    <s v="tip"/>
    <n v="0"/>
  </r>
  <r>
    <s v="가상계좌"/>
    <s v="2024-04-10 16:30:55"/>
    <n v="95364"/>
    <n v="9536"/>
    <x v="360"/>
    <n v="126900"/>
    <n v="160590409"/>
    <n v="1234"/>
    <s v="승인거래"/>
    <s v="소비자소득공제용"/>
    <s v="일반거래"/>
    <n v="1925"/>
    <x v="26"/>
    <s v="tip"/>
    <n v="0"/>
  </r>
  <r>
    <s v="가상계좌"/>
    <s v="2024-04-25 14:15:59"/>
    <n v="94828"/>
    <n v="9482"/>
    <x v="89"/>
    <n v="126900"/>
    <n v="160551194"/>
    <n v="1234"/>
    <s v="승인거래"/>
    <s v="소비자소득공제용"/>
    <s v="일반거래"/>
    <n v="2696"/>
    <x v="21"/>
    <s v="fie"/>
    <n v="0"/>
  </r>
  <r>
    <s v="가상계좌"/>
    <s v="2024-04-23 12:11:35"/>
    <n v="67273"/>
    <n v="6727"/>
    <x v="182"/>
    <n v="127000"/>
    <n v="160409914"/>
    <n v="1234"/>
    <s v="승인거래"/>
    <s v="소비자소득공제용"/>
    <s v="일반거래"/>
    <n v="2566"/>
    <x v="177"/>
    <s v="tip"/>
    <n v="0"/>
  </r>
  <r>
    <s v="가상계좌"/>
    <s v="2024-04-26 14:31:14"/>
    <n v="69455"/>
    <n v="6945"/>
    <x v="182"/>
    <n v="129400"/>
    <n v="160539830"/>
    <n v="1234"/>
    <s v="승인거래"/>
    <s v="소비자소득공제용"/>
    <s v="일반거래"/>
    <n v="2769"/>
    <x v="7"/>
    <s v="tip"/>
    <n v="4991501727"/>
  </r>
  <r>
    <s v="가상계좌"/>
    <s v="2024-04-19 10:57:28"/>
    <n v="69455"/>
    <n v="6945"/>
    <x v="182"/>
    <n v="129400"/>
    <n v="160339145"/>
    <n v="1234"/>
    <s v="승인거래"/>
    <s v="소비자소득공제용"/>
    <s v="일반거래"/>
    <n v="2375"/>
    <x v="178"/>
    <s v="rung"/>
    <n v="0"/>
  </r>
  <r>
    <s v="가상계좌"/>
    <s v="2024-04-30 13:53:16"/>
    <n v="99828"/>
    <n v="9982"/>
    <x v="361"/>
    <n v="129800"/>
    <n v="160497202"/>
    <n v="1234"/>
    <s v="승인거래"/>
    <s v="소비자소득공제용"/>
    <s v="일반거래"/>
    <n v="2907"/>
    <x v="9"/>
    <s v="rung"/>
    <n v="0"/>
  </r>
  <r>
    <s v="가상계좌"/>
    <s v="2024-04-01 15:22:47"/>
    <n v="118182"/>
    <n v="11818"/>
    <x v="1"/>
    <n v="130000"/>
    <n v="160609026"/>
    <n v="1234"/>
    <s v="승인거래"/>
    <s v="소비자소득공제용"/>
    <s v="일반거래"/>
    <n v="1574"/>
    <x v="179"/>
    <s v="fie"/>
    <n v="0"/>
  </r>
  <r>
    <s v="신용카드"/>
    <s v="2024-04-22 14:45:12"/>
    <n v="118182"/>
    <n v="11818"/>
    <x v="1"/>
    <n v="130000"/>
    <n v="901586"/>
    <m/>
    <s v="일반"/>
    <m/>
    <m/>
    <n v="3000000721"/>
    <x v="13"/>
    <s v="hung"/>
    <n v="1304146260"/>
  </r>
  <r>
    <s v="신용카드"/>
    <s v="2024-04-19 16:35:09"/>
    <n v="118182"/>
    <n v="11818"/>
    <x v="1"/>
    <n v="130000"/>
    <n v="920235"/>
    <m/>
    <s v="일반"/>
    <m/>
    <m/>
    <n v="3000000710"/>
    <x v="13"/>
    <s v="hung"/>
    <n v="1304146260"/>
  </r>
  <r>
    <s v="신용카드"/>
    <s v="2024-04-15 14:51:17"/>
    <n v="118182"/>
    <n v="11818"/>
    <x v="1"/>
    <n v="130000"/>
    <n v="428172"/>
    <m/>
    <s v="일반"/>
    <m/>
    <m/>
    <n v="3000000642"/>
    <x v="13"/>
    <s v="hung"/>
    <n v="1304146260"/>
  </r>
  <r>
    <s v="가상계좌"/>
    <s v="2024-04-19 22:58:56"/>
    <n v="53000"/>
    <n v="5300"/>
    <x v="362"/>
    <n v="130700"/>
    <n v="160939507"/>
    <n v="1234"/>
    <s v="승인거래"/>
    <s v="소비자소득공제용"/>
    <s v="일반거래"/>
    <n v="2421"/>
    <x v="8"/>
    <s v="tip"/>
    <n v="0"/>
  </r>
  <r>
    <s v="가상계좌"/>
    <s v="2024-04-22 11:21:28"/>
    <n v="119000"/>
    <n v="11900"/>
    <x v="1"/>
    <n v="130900"/>
    <n v="160393985"/>
    <n v="1234"/>
    <s v="승인거래"/>
    <s v="소비자소득공제용"/>
    <s v="일반거래"/>
    <n v="2498"/>
    <x v="177"/>
    <s v="tip"/>
    <n v="0"/>
  </r>
  <r>
    <s v="가상계좌"/>
    <s v="2024-04-29 12:52:48"/>
    <n v="70919"/>
    <n v="7091"/>
    <x v="181"/>
    <n v="131000"/>
    <n v="160466844"/>
    <n v="1234"/>
    <s v="승인거래"/>
    <s v="소비자소득공제용"/>
    <s v="일반거래"/>
    <n v="3000000794"/>
    <x v="176"/>
    <s v="hung"/>
    <n v="6562501289"/>
  </r>
  <r>
    <s v="가상계좌"/>
    <s v="2024-04-12 11:24:50"/>
    <n v="77455"/>
    <n v="7745"/>
    <x v="288"/>
    <n v="131200"/>
    <n v="160378540"/>
    <n v="1234"/>
    <s v="승인거래"/>
    <s v="소비자소득공제용"/>
    <s v="일반거래"/>
    <n v="2046"/>
    <x v="177"/>
    <s v="tip"/>
    <n v="0"/>
  </r>
  <r>
    <s v="가상계좌"/>
    <s v="2024-04-26 22:18:02"/>
    <n v="64455"/>
    <n v="6445"/>
    <x v="363"/>
    <n v="131300"/>
    <n v="160977293"/>
    <n v="1234"/>
    <s v="승인거래"/>
    <s v="소비자소득공제용"/>
    <s v="일반거래"/>
    <n v="2800"/>
    <x v="26"/>
    <s v="tip"/>
    <n v="0"/>
  </r>
  <r>
    <s v="가상계좌"/>
    <s v="2024-04-29 16:23:54"/>
    <n v="119545"/>
    <n v="11955"/>
    <x v="1"/>
    <n v="131500"/>
    <n v="160650399"/>
    <n v="1234"/>
    <s v="승인거래"/>
    <s v="소비자소득공제용"/>
    <s v="일반거래"/>
    <n v="2844"/>
    <x v="73"/>
    <s v="fie"/>
    <n v="3686100775"/>
  </r>
  <r>
    <s v="가상계좌"/>
    <s v="2024-04-29 15:04:44"/>
    <n v="97455"/>
    <n v="9745"/>
    <x v="235"/>
    <n v="132200"/>
    <n v="160582340"/>
    <n v="1234"/>
    <s v="승인거래"/>
    <s v="소비자소득공제용"/>
    <s v="일반거래"/>
    <n v="2869"/>
    <x v="115"/>
    <s v="rung"/>
    <n v="2031151666"/>
  </r>
  <r>
    <s v="가상계좌"/>
    <s v="2024-04-08 10:35:13"/>
    <n v="101273"/>
    <n v="10127"/>
    <x v="364"/>
    <n v="132700"/>
    <n v="160333671"/>
    <n v="1234"/>
    <s v="승인거래"/>
    <s v="소비자소득공제용"/>
    <s v="일반거래"/>
    <n v="1844"/>
    <x v="53"/>
    <s v="rung"/>
    <n v="5500202491"/>
  </r>
  <r>
    <s v="가상계좌"/>
    <s v="2024-04-24 16:03:07"/>
    <n v="120727"/>
    <n v="12073"/>
    <x v="1"/>
    <n v="132800"/>
    <n v="160608641"/>
    <n v="1234"/>
    <s v="승인거래"/>
    <s v="소비자소득공제용"/>
    <s v="일반거래"/>
    <n v="2675"/>
    <x v="180"/>
    <s v="fie"/>
    <n v="0"/>
  </r>
  <r>
    <s v="가상계좌"/>
    <s v="2024-04-02 12:48:33"/>
    <n v="41591"/>
    <n v="4159"/>
    <x v="365"/>
    <n v="132850"/>
    <n v="160407544"/>
    <n v="1234"/>
    <s v="승인거래"/>
    <s v="소비자소득공제용"/>
    <s v="일반거래"/>
    <n v="1608"/>
    <x v="21"/>
    <s v="fie"/>
    <n v="0"/>
  </r>
  <r>
    <s v="가상계좌"/>
    <s v="2024-04-29 13:29:24"/>
    <n v="121273"/>
    <n v="12127"/>
    <x v="1"/>
    <n v="133400"/>
    <n v="160496473"/>
    <n v="1234"/>
    <s v="승인거래"/>
    <s v="소비자소득공제용"/>
    <s v="일반거래"/>
    <n v="2853"/>
    <x v="86"/>
    <s v="rung"/>
    <n v="6500102061"/>
  </r>
  <r>
    <s v="신용카드"/>
    <s v="2024-04-08 21:58:41"/>
    <n v="121364"/>
    <n v="12136"/>
    <x v="1"/>
    <n v="133500"/>
    <n v="13153041"/>
    <m/>
    <s v="일반"/>
    <m/>
    <m/>
    <n v="3000000559"/>
    <x v="181"/>
    <s v="hung"/>
    <n v="1703301081"/>
  </r>
  <r>
    <s v="가상계좌"/>
    <s v="2024-04-05 06:55:00"/>
    <n v="121545"/>
    <n v="12155"/>
    <x v="1"/>
    <n v="133700"/>
    <n v="160129776"/>
    <n v="1234"/>
    <s v="승인거래"/>
    <s v="소비자소득공제용"/>
    <s v="일반거래"/>
    <n v="1757"/>
    <x v="136"/>
    <s v="fie"/>
    <n v="0"/>
  </r>
  <r>
    <s v="가상계좌"/>
    <s v="2024-04-28 09:11:20"/>
    <n v="109500"/>
    <n v="10950"/>
    <x v="191"/>
    <n v="133950"/>
    <n v="160231712"/>
    <n v="1234"/>
    <s v="승인거래"/>
    <s v="소비자소득공제용"/>
    <s v="일반거래"/>
    <n v="2810"/>
    <x v="117"/>
    <s v="rung"/>
    <n v="0"/>
  </r>
  <r>
    <s v="가상계좌"/>
    <s v="2024-04-03 21:06:34"/>
    <n v="83646"/>
    <n v="8364"/>
    <x v="121"/>
    <n v="134000"/>
    <n v="160775194"/>
    <n v="1234"/>
    <s v="승인거래"/>
    <s v="소비자소득공제용"/>
    <s v="일반거래"/>
    <n v="1664"/>
    <x v="182"/>
    <s v="tip"/>
    <n v="0"/>
  </r>
  <r>
    <s v="가상계좌"/>
    <s v="2024-04-02 18:31:37"/>
    <n v="76828"/>
    <n v="7682"/>
    <x v="366"/>
    <n v="134300"/>
    <n v="160659162"/>
    <n v="1234"/>
    <s v="승인거래"/>
    <s v="소비자소득공제용"/>
    <s v="일반거래"/>
    <n v="1619"/>
    <x v="45"/>
    <s v="fie"/>
    <n v="0"/>
  </r>
  <r>
    <s v="가상계좌"/>
    <s v="2024-04-16 18:16:34"/>
    <n v="122182"/>
    <n v="12218"/>
    <x v="1"/>
    <n v="134400"/>
    <n v="160918501"/>
    <n v="1234"/>
    <s v="승인거래"/>
    <s v="소비자소득공제용"/>
    <s v="일반거래"/>
    <n v="3000000648"/>
    <x v="62"/>
    <s v="hung"/>
    <n v="3768800472"/>
  </r>
  <r>
    <s v="가상계좌"/>
    <s v="2024-04-05 15:48:46"/>
    <n v="122182"/>
    <n v="12218"/>
    <x v="1"/>
    <n v="134400"/>
    <n v="160543542"/>
    <n v="1234"/>
    <s v="승인거래"/>
    <s v="소비자소득공제용"/>
    <s v="일반거래"/>
    <n v="1800"/>
    <x v="98"/>
    <s v="fie"/>
    <n v="0"/>
  </r>
  <r>
    <s v="가상계좌"/>
    <s v="2024-04-11 17:52:26"/>
    <n v="122182"/>
    <n v="12218"/>
    <x v="1"/>
    <n v="134400"/>
    <n v="160689650"/>
    <n v="1234"/>
    <s v="승인거래"/>
    <s v="소비자소득공제용"/>
    <s v="일반거래"/>
    <n v="2005"/>
    <x v="59"/>
    <s v="tip"/>
    <n v="0"/>
  </r>
  <r>
    <s v="가상계좌"/>
    <s v="2024-04-26 10:46:31"/>
    <n v="117182"/>
    <n v="11718"/>
    <x v="117"/>
    <n v="134700"/>
    <n v="160360062"/>
    <n v="1234"/>
    <s v="승인거래"/>
    <s v="소비자소득공제용"/>
    <s v="일반거래"/>
    <n v="2757"/>
    <x v="141"/>
    <s v="tip"/>
    <n v="0"/>
  </r>
  <r>
    <s v="가상계좌"/>
    <s v="2024-04-15 13:45:58"/>
    <n v="107500"/>
    <n v="10750"/>
    <x v="367"/>
    <n v="134750"/>
    <n v="160491960"/>
    <n v="1234"/>
    <s v="승인거래"/>
    <s v="소비자소득공제용"/>
    <s v="일반거래"/>
    <n v="2141"/>
    <x v="21"/>
    <s v="fie"/>
    <n v="0"/>
  </r>
  <r>
    <s v="신용카드"/>
    <s v="2024-04-18 12:22:36"/>
    <n v="89455"/>
    <n v="8945"/>
    <x v="249"/>
    <n v="134800"/>
    <n v="30047681"/>
    <m/>
    <s v="일반"/>
    <m/>
    <m/>
    <n v="3000000689"/>
    <x v="126"/>
    <s v="hung"/>
    <n v="3063441976"/>
  </r>
  <r>
    <s v="가상계좌"/>
    <s v="2024-04-26 16:25:21"/>
    <n v="0"/>
    <n v="0"/>
    <x v="368"/>
    <n v="135000"/>
    <n v="160637889"/>
    <n v="1234"/>
    <s v="승인거래"/>
    <s v="소비자소득공제용"/>
    <s v="일반거래"/>
    <n v="2798"/>
    <x v="158"/>
    <s v="fie"/>
    <n v="8903701276"/>
  </r>
  <r>
    <s v="가상계좌"/>
    <s v="2024-04-18 15:03:03"/>
    <n v="122727"/>
    <n v="12273"/>
    <x v="1"/>
    <n v="135000"/>
    <n v="160564424"/>
    <n v="1234"/>
    <s v="승인거래"/>
    <s v="소비자소득공제용"/>
    <s v="일반거래"/>
    <n v="2347"/>
    <x v="46"/>
    <s v="rung"/>
    <n v="0"/>
  </r>
  <r>
    <s v="가상계좌"/>
    <s v="2024-04-14 00:14:05"/>
    <n v="58646"/>
    <n v="5864"/>
    <x v="369"/>
    <n v="135100"/>
    <n v="160007385"/>
    <n v="1234"/>
    <s v="승인거래"/>
    <s v="소비자소득공제용"/>
    <s v="일반거래"/>
    <n v="3000000637"/>
    <x v="87"/>
    <s v="hung"/>
    <n v="0"/>
  </r>
  <r>
    <s v="가상계좌"/>
    <s v="2024-04-25 12:57:58"/>
    <n v="95555"/>
    <n v="9555"/>
    <x v="311"/>
    <n v="136900"/>
    <n v="160484128"/>
    <n v="1234"/>
    <s v="승인거래"/>
    <s v="소비자소득공제용"/>
    <s v="일반거래"/>
    <n v="3000000767"/>
    <x v="87"/>
    <s v="hung"/>
    <n v="0"/>
  </r>
  <r>
    <s v="가상계좌"/>
    <s v="2024-04-23 15:18:14"/>
    <n v="124545"/>
    <n v="12455"/>
    <x v="1"/>
    <n v="137000"/>
    <n v="160556454"/>
    <n v="1234"/>
    <s v="승인거래"/>
    <s v="소비자소득공제용"/>
    <s v="일반거래"/>
    <n v="3000000732"/>
    <x v="166"/>
    <s v="fie"/>
    <n v="0"/>
  </r>
  <r>
    <s v="신용카드"/>
    <s v="2024-04-30 16:11:18"/>
    <n v="124545"/>
    <n v="12455"/>
    <x v="1"/>
    <n v="137000"/>
    <n v="908822"/>
    <m/>
    <s v="일반"/>
    <m/>
    <m/>
    <n v="3000000822"/>
    <x v="71"/>
    <s v="hung"/>
    <n v="2250597899"/>
  </r>
  <r>
    <s v="가상계좌"/>
    <s v="2024-04-03 00:19:34"/>
    <n v="124727"/>
    <n v="12473"/>
    <x v="1"/>
    <n v="137200"/>
    <n v="160011664"/>
    <n v="1234"/>
    <s v="승인거래"/>
    <s v="소비자소득공제용"/>
    <s v="일반거래"/>
    <n v="1628"/>
    <x v="66"/>
    <s v="tip"/>
    <n v="0"/>
  </r>
  <r>
    <s v="신용카드"/>
    <s v="2024-04-08 23:58:11"/>
    <n v="114182"/>
    <n v="11418"/>
    <x v="69"/>
    <n v="137200"/>
    <n v="29806300"/>
    <m/>
    <s v="일반"/>
    <m/>
    <m/>
    <n v="3000000560"/>
    <x v="56"/>
    <s v="fie"/>
    <n v="8340702754"/>
  </r>
  <r>
    <s v="가상계좌"/>
    <s v="2024-04-25 21:16:18"/>
    <n v="108237"/>
    <n v="10823"/>
    <x v="370"/>
    <n v="137550"/>
    <n v="160952622"/>
    <n v="1234"/>
    <s v="승인거래"/>
    <s v="소비자소득공제용"/>
    <s v="일반거래"/>
    <n v="2736"/>
    <x v="26"/>
    <s v="tip"/>
    <n v="0"/>
  </r>
  <r>
    <s v="가상계좌"/>
    <s v="2024-04-05 10:16:22"/>
    <n v="3646"/>
    <n v="364"/>
    <x v="371"/>
    <n v="138000"/>
    <n v="160296202"/>
    <n v="1234"/>
    <s v="승인거래"/>
    <s v="소비자소득공제용"/>
    <s v="일반거래"/>
    <n v="1764"/>
    <x v="74"/>
    <s v="fie"/>
    <n v="0"/>
  </r>
  <r>
    <s v="가상계좌"/>
    <s v="2024-04-03 09:40:21"/>
    <n v="49182"/>
    <n v="4918"/>
    <x v="308"/>
    <n v="138100"/>
    <n v="160247612"/>
    <n v="1234"/>
    <s v="승인거래"/>
    <s v="소비자소득공제용"/>
    <s v="일반거래"/>
    <n v="1640"/>
    <x v="48"/>
    <s v="rung"/>
    <n v="0"/>
  </r>
  <r>
    <s v="가상계좌"/>
    <s v="2024-04-24 14:35:58"/>
    <n v="97828"/>
    <n v="9782"/>
    <x v="372"/>
    <n v="140000"/>
    <n v="160539037"/>
    <n v="1234"/>
    <s v="승인거래"/>
    <s v="소비자소득공제용"/>
    <s v="일반거래"/>
    <n v="2659"/>
    <x v="46"/>
    <s v="rung"/>
    <n v="0"/>
  </r>
  <r>
    <s v="가상계좌"/>
    <s v="2024-04-21 20:24:51"/>
    <n v="0"/>
    <n v="0"/>
    <x v="373"/>
    <n v="140000"/>
    <n v="160766702"/>
    <n v="1234"/>
    <s v="승인거래"/>
    <s v="소비자소득공제용"/>
    <s v="일반거래"/>
    <n v="3000000665"/>
    <x v="33"/>
    <s v="hung"/>
    <n v="0"/>
  </r>
  <r>
    <s v="가상계좌"/>
    <s v="2024-04-15 15:53:30"/>
    <n v="127636"/>
    <n v="12764"/>
    <x v="1"/>
    <n v="140400"/>
    <n v="160595509"/>
    <n v="1234"/>
    <s v="승인거래"/>
    <s v="소비자소득공제용"/>
    <s v="일반거래"/>
    <n v="2158"/>
    <x v="183"/>
    <s v="rung"/>
    <n v="2969801140"/>
  </r>
  <r>
    <s v="가상계좌"/>
    <s v="2024-04-01 05:21:56"/>
    <n v="81455"/>
    <n v="8145"/>
    <x v="374"/>
    <n v="140400"/>
    <n v="160146704"/>
    <n v="1234"/>
    <s v="승인거래"/>
    <s v="소비자소득공제용"/>
    <s v="일반거래"/>
    <n v="1544"/>
    <x v="41"/>
    <s v="fie"/>
    <n v="0"/>
  </r>
  <r>
    <s v="가상계좌"/>
    <s v="2024-04-01 22:25:15"/>
    <n v="93828"/>
    <n v="9382"/>
    <x v="375"/>
    <n v="140900"/>
    <n v="161006921"/>
    <n v="1234"/>
    <s v="승인거래"/>
    <s v="소비자소득공제용"/>
    <s v="일반거래"/>
    <n v="1592"/>
    <x v="21"/>
    <s v="fie"/>
    <n v="0"/>
  </r>
  <r>
    <s v="가상계좌"/>
    <s v="2024-04-02 16:03:44"/>
    <n v="128364"/>
    <n v="12836"/>
    <x v="1"/>
    <n v="141200"/>
    <n v="160541184"/>
    <n v="1234"/>
    <s v="승인거래"/>
    <s v="소비자소득공제용"/>
    <s v="일반거래"/>
    <n v="1629"/>
    <x v="83"/>
    <s v="fie"/>
    <n v="4132901093"/>
  </r>
  <r>
    <s v="가상계좌"/>
    <s v="2024-04-28 17:32:23"/>
    <n v="124455"/>
    <n v="12445"/>
    <x v="34"/>
    <n v="141600"/>
    <n v="160645721"/>
    <n v="1234"/>
    <s v="승인거래"/>
    <s v="소비자소득공제용"/>
    <s v="일반거래"/>
    <n v="2819"/>
    <x v="8"/>
    <s v="tip"/>
    <n v="0"/>
  </r>
  <r>
    <s v="가상계좌"/>
    <s v="2024-04-30 14:17:57"/>
    <n v="3646"/>
    <n v="364"/>
    <x v="376"/>
    <n v="142000"/>
    <n v="160517171"/>
    <n v="1234"/>
    <s v="승인거래"/>
    <s v="소비자소득공제용"/>
    <s v="일반거래"/>
    <n v="2909"/>
    <x v="21"/>
    <s v="fie"/>
    <n v="0"/>
  </r>
  <r>
    <s v="가상계좌"/>
    <s v="2024-04-30 12:08:37"/>
    <n v="3646"/>
    <n v="364"/>
    <x v="376"/>
    <n v="142000"/>
    <n v="160410442"/>
    <n v="1234"/>
    <s v="승인거래"/>
    <s v="소비자소득공제용"/>
    <s v="일반거래"/>
    <n v="2905"/>
    <x v="119"/>
    <s v="tip"/>
    <n v="0"/>
  </r>
  <r>
    <s v="가상계좌"/>
    <s v="2024-04-11 16:09:07"/>
    <n v="37737"/>
    <n v="3773"/>
    <x v="377"/>
    <n v="142900"/>
    <n v="160591760"/>
    <n v="1234"/>
    <s v="승인거래"/>
    <s v="소비자소득공제용"/>
    <s v="일반거래"/>
    <n v="1997"/>
    <x v="153"/>
    <s v="rung"/>
    <n v="2290765374"/>
  </r>
  <r>
    <s v="가상계좌"/>
    <s v="2024-04-18 13:05:18"/>
    <n v="93646"/>
    <n v="9364"/>
    <x v="113"/>
    <n v="143000"/>
    <n v="160475179"/>
    <n v="1234"/>
    <s v="승인거래"/>
    <s v="소비자소득공제용"/>
    <s v="일반거래"/>
    <n v="2331"/>
    <x v="182"/>
    <s v="tip"/>
    <n v="0"/>
  </r>
  <r>
    <s v="가상계좌"/>
    <s v="2024-04-07 09:57:58"/>
    <n v="130545"/>
    <n v="13055"/>
    <x v="1"/>
    <n v="143600"/>
    <n v="160239410"/>
    <n v="1234"/>
    <s v="승인거래"/>
    <s v="소비자소득공제용"/>
    <s v="일반거래"/>
    <n v="1777"/>
    <x v="93"/>
    <s v="tip"/>
    <n v="4413201666"/>
  </r>
  <r>
    <s v="가상계좌"/>
    <s v="2024-04-26 16:13:23"/>
    <n v="130727"/>
    <n v="13073"/>
    <x v="1"/>
    <n v="143800"/>
    <n v="160631124"/>
    <n v="1234"/>
    <s v="승인거래"/>
    <s v="소비자소득공제용"/>
    <s v="일반거래"/>
    <n v="2793"/>
    <x v="52"/>
    <s v="fie"/>
    <n v="0"/>
  </r>
  <r>
    <s v="가상계좌"/>
    <s v="2024-04-01 15:06:25"/>
    <n v="130909"/>
    <n v="13091"/>
    <x v="1"/>
    <n v="144000"/>
    <n v="160591254"/>
    <n v="1234"/>
    <s v="승인거래"/>
    <s v="소비자소득공제용"/>
    <s v="일반거래"/>
    <n v="1580"/>
    <x v="184"/>
    <s v="rung"/>
    <n v="2213816325"/>
  </r>
  <r>
    <s v="가상계좌"/>
    <s v="2024-04-16 22:09:36"/>
    <n v="122828"/>
    <n v="12282"/>
    <x v="140"/>
    <n v="144100"/>
    <n v="161131896"/>
    <n v="1234"/>
    <s v="승인거래"/>
    <s v="소비자소득공제용"/>
    <s v="일반거래"/>
    <n v="2252"/>
    <x v="79"/>
    <s v="tip"/>
    <n v="0"/>
  </r>
  <r>
    <s v="가상계좌"/>
    <s v="2024-04-18 14:21:00"/>
    <n v="95273"/>
    <n v="9527"/>
    <x v="378"/>
    <n v="144800"/>
    <n v="160529614"/>
    <n v="1234"/>
    <s v="승인거래"/>
    <s v="소비자소득공제용"/>
    <s v="일반거래"/>
    <n v="2330"/>
    <x v="45"/>
    <s v="fie"/>
    <n v="0"/>
  </r>
  <r>
    <s v="가상계좌"/>
    <s v="2024-04-18 11:11:03"/>
    <n v="132727"/>
    <n v="13273"/>
    <x v="1"/>
    <n v="146000"/>
    <n v="160386444"/>
    <n v="1234"/>
    <s v="승인거래"/>
    <s v="소비자소득공제용"/>
    <s v="일반거래"/>
    <n v="3000000688"/>
    <x v="176"/>
    <s v="hung"/>
    <n v="6562501289"/>
  </r>
  <r>
    <s v="가상계좌"/>
    <s v="2024-04-23 17:34:50"/>
    <n v="0"/>
    <n v="0"/>
    <x v="379"/>
    <n v="146000"/>
    <n v="160661810"/>
    <n v="1234"/>
    <s v="승인거래"/>
    <s v="소비자소득공제용"/>
    <s v="일반거래"/>
    <n v="2602"/>
    <x v="185"/>
    <s v="rung"/>
    <n v="3786000611"/>
  </r>
  <r>
    <s v="가상계좌"/>
    <s v="2024-04-22 23:19:34"/>
    <n v="61828"/>
    <n v="6182"/>
    <x v="380"/>
    <n v="146000"/>
    <n v="161033072"/>
    <n v="1234"/>
    <s v="승인거래"/>
    <s v="소비자소득공제용"/>
    <s v="일반거래"/>
    <n v="2540"/>
    <x v="29"/>
    <s v="rung"/>
    <n v="0"/>
  </r>
  <r>
    <s v="가상계좌"/>
    <s v="2024-04-02 14:37:37"/>
    <n v="89737"/>
    <n v="8973"/>
    <x v="339"/>
    <n v="146700"/>
    <n v="160479836"/>
    <n v="1234"/>
    <s v="승인거래"/>
    <s v="소비자소득공제용"/>
    <s v="일반거래"/>
    <n v="1575"/>
    <x v="7"/>
    <s v="tip"/>
    <n v="4991501727"/>
  </r>
  <r>
    <s v="가상계좌"/>
    <s v="2024-04-04 14:52:28"/>
    <n v="95455"/>
    <n v="9545"/>
    <x v="105"/>
    <n v="147000"/>
    <n v="160505494"/>
    <n v="1234"/>
    <s v="승인거래"/>
    <s v="소비자소득공제용"/>
    <s v="일반거래"/>
    <n v="1735"/>
    <x v="152"/>
    <s v="fie"/>
    <n v="7053400788"/>
  </r>
  <r>
    <s v="가상계좌"/>
    <s v="2024-04-12 01:40:06"/>
    <n v="91646"/>
    <n v="9164"/>
    <x v="381"/>
    <n v="149800"/>
    <n v="160054330"/>
    <n v="1234"/>
    <s v="승인거래"/>
    <s v="소비자소득공제용"/>
    <s v="일반거래"/>
    <n v="2015"/>
    <x v="11"/>
    <s v="fie"/>
    <n v="0"/>
  </r>
  <r>
    <s v="가상계좌"/>
    <s v="2024-04-24 08:23:44"/>
    <n v="3646"/>
    <n v="364"/>
    <x v="382"/>
    <n v="150000"/>
    <n v="160241174"/>
    <n v="1234"/>
    <s v="승인거래"/>
    <s v="소비자소득공제용"/>
    <s v="일반거래"/>
    <n v="2582"/>
    <x v="186"/>
    <s v="fie"/>
    <n v="2662301627"/>
  </r>
  <r>
    <s v="가상계좌"/>
    <s v="2024-04-23 15:26:51"/>
    <n v="3646"/>
    <n v="364"/>
    <x v="382"/>
    <n v="150000"/>
    <n v="160557795"/>
    <n v="1234"/>
    <s v="승인거래"/>
    <s v="소비자소득공제용"/>
    <s v="일반거래"/>
    <n v="2591"/>
    <x v="42"/>
    <s v="rung"/>
    <n v="2051356133"/>
  </r>
  <r>
    <s v="가상계좌"/>
    <s v="2024-04-23 13:52:20"/>
    <n v="3646"/>
    <n v="364"/>
    <x v="382"/>
    <n v="150000"/>
    <n v="160488152"/>
    <n v="1234"/>
    <s v="승인거래"/>
    <s v="소비자소득공제용"/>
    <s v="일반거래"/>
    <n v="2574"/>
    <x v="118"/>
    <s v="tip"/>
    <n v="5311602084"/>
  </r>
  <r>
    <s v="가상계좌"/>
    <s v="2024-04-26 15:44:04"/>
    <n v="3646"/>
    <n v="364"/>
    <x v="382"/>
    <n v="150000"/>
    <n v="160601567"/>
    <n v="1234"/>
    <s v="승인거래"/>
    <s v="소비자소득공제용"/>
    <s v="일반거래"/>
    <n v="2699"/>
    <x v="187"/>
    <s v="tip"/>
    <n v="8545800427"/>
  </r>
  <r>
    <s v="가상계좌"/>
    <s v="2024-04-23 12:07:48"/>
    <n v="3646"/>
    <n v="364"/>
    <x v="382"/>
    <n v="150000"/>
    <n v="160413249"/>
    <n v="1234"/>
    <s v="승인거래"/>
    <s v="소비자소득공제용"/>
    <s v="일반거래"/>
    <n v="2564"/>
    <x v="98"/>
    <s v="fie"/>
    <n v="0"/>
  </r>
  <r>
    <s v="가상계좌"/>
    <s v="2024-04-23 12:03:41"/>
    <n v="3646"/>
    <n v="364"/>
    <x v="382"/>
    <n v="150000"/>
    <n v="160411027"/>
    <n v="1234"/>
    <s v="승인거래"/>
    <s v="소비자소득공제용"/>
    <s v="일반거래"/>
    <n v="2563"/>
    <x v="98"/>
    <s v="fie"/>
    <n v="0"/>
  </r>
  <r>
    <s v="가상계좌"/>
    <s v="2024-04-25 11:07:29"/>
    <n v="3646"/>
    <n v="364"/>
    <x v="382"/>
    <n v="150000"/>
    <n v="160384446"/>
    <n v="1234"/>
    <s v="승인거래"/>
    <s v="소비자소득공제용"/>
    <s v="일반거래"/>
    <n v="2700"/>
    <x v="88"/>
    <s v="fie"/>
    <n v="0"/>
  </r>
  <r>
    <s v="가상계좌"/>
    <s v="2024-04-24 11:51:30"/>
    <n v="3646"/>
    <n v="364"/>
    <x v="382"/>
    <n v="150000"/>
    <n v="160411750"/>
    <n v="1234"/>
    <s v="승인거래"/>
    <s v="소비자소득공제용"/>
    <s v="일반거래"/>
    <n v="2640"/>
    <x v="33"/>
    <s v="hung"/>
    <n v="0"/>
  </r>
  <r>
    <s v="가상계좌"/>
    <s v="2024-04-18 16:27:54"/>
    <n v="0"/>
    <n v="0"/>
    <x v="383"/>
    <n v="150000"/>
    <n v="160627877"/>
    <n v="1234"/>
    <s v="승인거래"/>
    <s v="소비자소득공제용"/>
    <s v="일반거래"/>
    <n v="3000000693"/>
    <x v="33"/>
    <s v="hung"/>
    <n v="0"/>
  </r>
  <r>
    <s v="가상계좌"/>
    <s v="2024-04-17 13:47:58"/>
    <n v="0"/>
    <n v="0"/>
    <x v="383"/>
    <n v="150000"/>
    <n v="160713549"/>
    <n v="1234"/>
    <s v="승인거래"/>
    <s v="소비자소득공제용"/>
    <s v="일반거래"/>
    <n v="3000000666"/>
    <x v="33"/>
    <s v="hung"/>
    <n v="0"/>
  </r>
  <r>
    <s v="가상계좌"/>
    <s v="2024-04-23 17:00:54"/>
    <n v="3646"/>
    <n v="364"/>
    <x v="382"/>
    <n v="150000"/>
    <n v="160634625"/>
    <n v="1234"/>
    <s v="승인거래"/>
    <s v="소비자소득공제용"/>
    <s v="일반거래"/>
    <n v="2568"/>
    <x v="188"/>
    <s v="tip"/>
    <n v="0"/>
  </r>
  <r>
    <s v="가상계좌"/>
    <s v="2024-04-11 16:54:19"/>
    <n v="137273"/>
    <n v="13727"/>
    <x v="1"/>
    <n v="151000"/>
    <n v="160637312"/>
    <n v="1234"/>
    <s v="승인거래"/>
    <s v="소비자소득공제용"/>
    <s v="일반거래"/>
    <n v="2014"/>
    <x v="73"/>
    <s v="fie"/>
    <n v="3686100775"/>
  </r>
  <r>
    <s v="신용카드"/>
    <s v="2024-04-16 09:43:18"/>
    <n v="3636"/>
    <n v="364"/>
    <x v="384"/>
    <n v="151000"/>
    <n v="29474304"/>
    <m/>
    <s v="일반"/>
    <m/>
    <m/>
    <n v="3000000649"/>
    <x v="108"/>
    <s v="hung"/>
    <n v="1981501407"/>
  </r>
  <r>
    <s v="가상계좌"/>
    <s v="2024-04-05 13:21:14"/>
    <n v="107455"/>
    <n v="10745"/>
    <x v="99"/>
    <n v="151600"/>
    <n v="160432120"/>
    <n v="1234"/>
    <s v="승인거래"/>
    <s v="소비자소득공제용"/>
    <s v="일반거래"/>
    <n v="1775"/>
    <x v="68"/>
    <s v="fie"/>
    <n v="0"/>
  </r>
  <r>
    <s v="가상계좌"/>
    <s v="2024-04-11 00:31:19"/>
    <n v="137818"/>
    <n v="13782"/>
    <x v="1"/>
    <n v="151600"/>
    <n v="160016276"/>
    <n v="1234"/>
    <s v="승인거래"/>
    <s v="소비자소득공제용"/>
    <s v="일반거래"/>
    <n v="3000000578"/>
    <x v="87"/>
    <s v="hung"/>
    <n v="0"/>
  </r>
  <r>
    <s v="가상계좌"/>
    <s v="2024-04-03 15:55:15"/>
    <n v="138182"/>
    <n v="13818"/>
    <x v="1"/>
    <n v="152000"/>
    <n v="160518151"/>
    <n v="1234"/>
    <s v="승인거래"/>
    <s v="소비자소득공제용"/>
    <s v="일반거래"/>
    <n v="1682"/>
    <x v="98"/>
    <s v="fie"/>
    <n v="0"/>
  </r>
  <r>
    <s v="가상계좌"/>
    <s v="2024-04-02 15:10:25"/>
    <n v="138182"/>
    <n v="13818"/>
    <x v="1"/>
    <n v="152000"/>
    <n v="160502462"/>
    <n v="1234"/>
    <s v="승인거래"/>
    <s v="소비자소득공제용"/>
    <s v="일반거래"/>
    <n v="1624"/>
    <x v="133"/>
    <s v="tip"/>
    <n v="0"/>
  </r>
  <r>
    <s v="가상계좌"/>
    <s v="2024-04-26 15:03:08"/>
    <n v="7273"/>
    <n v="727"/>
    <x v="385"/>
    <n v="152000"/>
    <n v="160565918"/>
    <n v="1234"/>
    <s v="승인거래"/>
    <s v="소비자소득공제용"/>
    <s v="일반거래"/>
    <n v="2783"/>
    <x v="43"/>
    <s v="fie"/>
    <n v="0"/>
  </r>
  <r>
    <s v="가상계좌"/>
    <s v="2024-04-01 12:27:40"/>
    <n v="138182"/>
    <n v="13818"/>
    <x v="1"/>
    <n v="152000"/>
    <n v="160460581"/>
    <n v="1234"/>
    <s v="승인거래"/>
    <s v="소비자소득공제용"/>
    <s v="일반거래"/>
    <n v="3000000483"/>
    <x v="166"/>
    <s v="fie"/>
    <n v="0"/>
  </r>
  <r>
    <s v="가상계좌"/>
    <s v="2024-04-29 08:54:51"/>
    <n v="138545"/>
    <n v="13855"/>
    <x v="1"/>
    <n v="152400"/>
    <n v="160252583"/>
    <n v="1234"/>
    <s v="승인거래"/>
    <s v="소비자소득공제용"/>
    <s v="일반거래"/>
    <n v="2831"/>
    <x v="58"/>
    <s v="rung"/>
    <n v="1136000727"/>
  </r>
  <r>
    <s v="가상계좌"/>
    <s v="2024-04-22 10:15:37"/>
    <n v="120328"/>
    <n v="12032"/>
    <x v="386"/>
    <n v="152550"/>
    <n v="160330932"/>
    <n v="1234"/>
    <s v="승인거래"/>
    <s v="소비자소득공제용"/>
    <s v="일반거래"/>
    <n v="2491"/>
    <x v="8"/>
    <s v="tip"/>
    <n v="0"/>
  </r>
  <r>
    <s v="가상계좌"/>
    <s v="2024-04-26 15:30:45"/>
    <n v="139091"/>
    <n v="13909"/>
    <x v="1"/>
    <n v="153000"/>
    <n v="160591532"/>
    <n v="1234"/>
    <s v="승인거래"/>
    <s v="소비자소득공제용"/>
    <s v="일반거래"/>
    <n v="2795"/>
    <x v="189"/>
    <s v="fie"/>
    <n v="0"/>
  </r>
  <r>
    <s v="신용카드"/>
    <s v="2024-04-01 15:37:09"/>
    <n v="139273"/>
    <n v="13927"/>
    <x v="1"/>
    <n v="153200"/>
    <n v="154645"/>
    <m/>
    <s v="일반"/>
    <m/>
    <m/>
    <n v="3000000493"/>
    <x v="13"/>
    <s v="hung"/>
    <n v="1304146260"/>
  </r>
  <r>
    <s v="가상계좌"/>
    <s v="2024-04-24 23:17:49"/>
    <n v="109919"/>
    <n v="10991"/>
    <x v="387"/>
    <n v="153500"/>
    <n v="161028404"/>
    <n v="1234"/>
    <s v="승인거래"/>
    <s v="소비자소득공제용"/>
    <s v="일반거래"/>
    <n v="2686"/>
    <x v="2"/>
    <s v="tip"/>
    <n v="0"/>
  </r>
  <r>
    <s v="가상계좌"/>
    <s v="2024-04-18 14:48:32"/>
    <n v="3646"/>
    <n v="364"/>
    <x v="388"/>
    <n v="154000"/>
    <n v="160554046"/>
    <n v="1234"/>
    <s v="승인거래"/>
    <s v="소비자소득공제용"/>
    <s v="일반거래"/>
    <n v="2335"/>
    <x v="118"/>
    <s v="tip"/>
    <n v="5311602084"/>
  </r>
  <r>
    <s v="가상계좌"/>
    <s v="2024-04-17 13:16:07"/>
    <n v="3646"/>
    <n v="364"/>
    <x v="388"/>
    <n v="154000"/>
    <n v="160685909"/>
    <n v="1234"/>
    <s v="승인거래"/>
    <s v="소비자소득공제용"/>
    <s v="일반거래"/>
    <n v="2268"/>
    <x v="118"/>
    <s v="tip"/>
    <n v="5311602084"/>
  </r>
  <r>
    <s v="가상계좌"/>
    <s v="2024-04-17 12:35:06"/>
    <n v="3646"/>
    <n v="364"/>
    <x v="388"/>
    <n v="154000"/>
    <n v="160657623"/>
    <n v="1234"/>
    <s v="승인거래"/>
    <s v="소비자소득공제용"/>
    <s v="일반거래"/>
    <n v="2272"/>
    <x v="98"/>
    <s v="fie"/>
    <n v="0"/>
  </r>
  <r>
    <s v="가상계좌"/>
    <s v="2024-04-17 11:12:03"/>
    <n v="3646"/>
    <n v="364"/>
    <x v="388"/>
    <n v="154000"/>
    <n v="160595272"/>
    <n v="1234"/>
    <s v="승인거래"/>
    <s v="소비자소득공제용"/>
    <s v="일반거래"/>
    <n v="2271"/>
    <x v="8"/>
    <s v="tip"/>
    <n v="0"/>
  </r>
  <r>
    <s v="가상계좌"/>
    <s v="2024-04-17 11:10:15"/>
    <n v="3646"/>
    <n v="364"/>
    <x v="388"/>
    <n v="154000"/>
    <n v="160593024"/>
    <n v="1234"/>
    <s v="승인거래"/>
    <s v="소비자소득공제용"/>
    <s v="일반거래"/>
    <n v="2270"/>
    <x v="8"/>
    <s v="tip"/>
    <n v="0"/>
  </r>
  <r>
    <s v="가상계좌"/>
    <s v="2024-04-16 13:03:47"/>
    <n v="3646"/>
    <n v="364"/>
    <x v="388"/>
    <n v="154000"/>
    <n v="160560316"/>
    <n v="1234"/>
    <s v="승인거래"/>
    <s v="소비자소득공제용"/>
    <s v="일반거래"/>
    <n v="2196"/>
    <x v="88"/>
    <s v="fie"/>
    <n v="0"/>
  </r>
  <r>
    <s v="가상계좌"/>
    <s v="2024-04-17 12:07:17"/>
    <n v="3646"/>
    <n v="364"/>
    <x v="388"/>
    <n v="154000"/>
    <n v="160639419"/>
    <n v="1234"/>
    <s v="승인거래"/>
    <s v="소비자소득공제용"/>
    <s v="일반거래"/>
    <n v="2275"/>
    <x v="9"/>
    <s v="rung"/>
    <n v="0"/>
  </r>
  <r>
    <s v="가상계좌"/>
    <s v="2024-04-23 10:58:44"/>
    <n v="140091"/>
    <n v="14009"/>
    <x v="1"/>
    <n v="154100"/>
    <n v="160357122"/>
    <n v="1234"/>
    <s v="승인거래"/>
    <s v="소비자소득공제용"/>
    <s v="일반거래"/>
    <n v="2558"/>
    <x v="146"/>
    <s v="fie"/>
    <n v="6254800679"/>
  </r>
  <r>
    <s v="신용카드"/>
    <s v="2024-04-03 16:06:03"/>
    <n v="15545"/>
    <n v="1555"/>
    <x v="389"/>
    <n v="154100"/>
    <n v="111086"/>
    <m/>
    <s v="일반"/>
    <m/>
    <m/>
    <n v="1700"/>
    <x v="190"/>
    <s v="tip"/>
    <n v="0"/>
  </r>
  <r>
    <s v="가상계좌"/>
    <s v="2024-04-11 11:39:07"/>
    <n v="0"/>
    <n v="0"/>
    <x v="390"/>
    <n v="155000"/>
    <n v="160390532"/>
    <n v="1234"/>
    <s v="승인거래"/>
    <s v="소비자소득공제용"/>
    <s v="일반거래"/>
    <n v="1973"/>
    <x v="33"/>
    <s v="hung"/>
    <n v="0"/>
  </r>
  <r>
    <s v="가상계좌"/>
    <s v="2024-04-05 14:03:59"/>
    <n v="18182"/>
    <n v="1818"/>
    <x v="368"/>
    <n v="155000"/>
    <n v="160456679"/>
    <n v="1234"/>
    <s v="승인거래"/>
    <s v="소비자소득공제용"/>
    <s v="일반거래"/>
    <n v="1771"/>
    <x v="182"/>
    <s v="tip"/>
    <n v="0"/>
  </r>
  <r>
    <s v="가상계좌"/>
    <s v="2024-04-25 16:30:16"/>
    <n v="141818"/>
    <n v="14182"/>
    <x v="1"/>
    <n v="156000"/>
    <n v="160667089"/>
    <n v="1234"/>
    <s v="승인거래"/>
    <s v="소비자소득공제용"/>
    <s v="일반거래"/>
    <n v="2726"/>
    <x v="146"/>
    <s v="fie"/>
    <n v="6254800679"/>
  </r>
  <r>
    <s v="가상계좌"/>
    <s v="2024-04-04 16:23:53"/>
    <n v="141818"/>
    <n v="14182"/>
    <x v="1"/>
    <n v="156000"/>
    <n v="160570268"/>
    <n v="1234"/>
    <s v="승인거래"/>
    <s v="소비자소득공제용"/>
    <s v="일반거래"/>
    <n v="1725"/>
    <x v="191"/>
    <s v="tip"/>
    <n v="8968102989"/>
  </r>
  <r>
    <s v="가상계좌"/>
    <s v="2024-04-12 17:10:39"/>
    <n v="65455"/>
    <n v="6545"/>
    <x v="308"/>
    <n v="156000"/>
    <n v="160647087"/>
    <n v="1234"/>
    <s v="승인거래"/>
    <s v="소비자소득공제용"/>
    <s v="일반거래"/>
    <n v="2064"/>
    <x v="192"/>
    <s v="tip"/>
    <n v="3511402179"/>
  </r>
  <r>
    <s v="가상계좌"/>
    <s v="2024-04-05 14:09:34"/>
    <n v="141818"/>
    <n v="14182"/>
    <x v="1"/>
    <n v="156000"/>
    <n v="160462931"/>
    <n v="1234"/>
    <s v="승인거래"/>
    <s v="소비자소득공제용"/>
    <s v="일반거래"/>
    <n v="1785"/>
    <x v="193"/>
    <s v="rung"/>
    <n v="0"/>
  </r>
  <r>
    <s v="가상계좌"/>
    <s v="2024-04-29 04:52:16"/>
    <n v="132773"/>
    <n v="13277"/>
    <x v="391"/>
    <n v="156850"/>
    <n v="160127492"/>
    <n v="1234"/>
    <s v="승인거래"/>
    <s v="소비자소득공제용"/>
    <s v="일반거래"/>
    <n v="2820"/>
    <x v="21"/>
    <s v="fie"/>
    <n v="0"/>
  </r>
  <r>
    <s v="가상계좌"/>
    <s v="2024-04-24 11:01:22"/>
    <n v="142727"/>
    <n v="14273"/>
    <x v="1"/>
    <n v="157000"/>
    <n v="160371439"/>
    <n v="1234"/>
    <s v="승인거래"/>
    <s v="소비자소득공제용"/>
    <s v="일반거래"/>
    <n v="2626"/>
    <x v="146"/>
    <s v="fie"/>
    <n v="6254800679"/>
  </r>
  <r>
    <s v="가상계좌"/>
    <s v="2024-04-03 11:31:42"/>
    <n v="142727"/>
    <n v="14273"/>
    <x v="1"/>
    <n v="157000"/>
    <n v="160343104"/>
    <n v="1234"/>
    <s v="승인거래"/>
    <s v="소비자소득공제용"/>
    <s v="일반거래"/>
    <n v="3000000511"/>
    <x v="63"/>
    <s v="hung"/>
    <n v="6613000888"/>
  </r>
  <r>
    <s v="가상계좌"/>
    <s v="2024-04-15 13:13:42"/>
    <n v="138419"/>
    <n v="13841"/>
    <x v="128"/>
    <n v="157150"/>
    <n v="160465449"/>
    <n v="1234"/>
    <s v="승인거래"/>
    <s v="소비자소득공제용"/>
    <s v="일반거래"/>
    <n v="2133"/>
    <x v="194"/>
    <s v="fie"/>
    <n v="0"/>
  </r>
  <r>
    <s v="가상계좌"/>
    <s v="2024-04-10 22:51:44"/>
    <n v="111273"/>
    <n v="11127"/>
    <x v="392"/>
    <n v="157300"/>
    <n v="160908752"/>
    <n v="1234"/>
    <s v="승인거래"/>
    <s v="소비자소득공제용"/>
    <s v="일반거래"/>
    <n v="1945"/>
    <x v="195"/>
    <s v="fie"/>
    <n v="0"/>
  </r>
  <r>
    <s v="신용카드"/>
    <s v="2024-04-23 12:07:58"/>
    <n v="131136"/>
    <n v="13114"/>
    <x v="393"/>
    <n v="157350"/>
    <n v="38022468"/>
    <m/>
    <s v="일반"/>
    <m/>
    <m/>
    <n v="2567"/>
    <x v="196"/>
    <s v="tip"/>
    <n v="4787400164"/>
  </r>
  <r>
    <s v="가상계좌"/>
    <s v="2024-04-04 11:16:12"/>
    <n v="143636"/>
    <n v="14364"/>
    <x v="1"/>
    <n v="158000"/>
    <n v="160358959"/>
    <n v="1234"/>
    <s v="승인거래"/>
    <s v="소비자소득공제용"/>
    <s v="일반거래"/>
    <n v="1724"/>
    <x v="146"/>
    <s v="fie"/>
    <n v="6254800679"/>
  </r>
  <r>
    <s v="가상계좌"/>
    <s v="2024-04-24 12:00:53"/>
    <n v="78182"/>
    <n v="7818"/>
    <x v="394"/>
    <n v="158000"/>
    <n v="160423351"/>
    <n v="1234"/>
    <s v="승인거래"/>
    <s v="소비자소득공제용"/>
    <s v="일반거래"/>
    <n v="2641"/>
    <x v="88"/>
    <s v="fie"/>
    <n v="0"/>
  </r>
  <r>
    <s v="가상계좌"/>
    <s v="2024-04-10 22:19:00"/>
    <n v="118091"/>
    <n v="11809"/>
    <x v="395"/>
    <n v="158800"/>
    <n v="160877621"/>
    <n v="1234"/>
    <s v="승인거래"/>
    <s v="소비자소득공제용"/>
    <s v="일반거래"/>
    <n v="1934"/>
    <x v="26"/>
    <s v="tip"/>
    <n v="0"/>
  </r>
  <r>
    <s v="가상계좌"/>
    <s v="2024-04-11 12:03:31"/>
    <n v="3646"/>
    <n v="364"/>
    <x v="396"/>
    <n v="159000"/>
    <n v="160411121"/>
    <n v="1234"/>
    <s v="승인거래"/>
    <s v="소비자소득공제용"/>
    <s v="일반거래"/>
    <n v="3000000585"/>
    <x v="142"/>
    <s v="hung"/>
    <n v="4021589132"/>
  </r>
  <r>
    <s v="가상계좌"/>
    <s v="2024-04-11 11:26:27"/>
    <n v="3646"/>
    <n v="364"/>
    <x v="396"/>
    <n v="159000"/>
    <n v="160379252"/>
    <n v="1234"/>
    <s v="승인거래"/>
    <s v="소비자소득공제용"/>
    <s v="일반거래"/>
    <n v="1969"/>
    <x v="197"/>
    <s v="fie"/>
    <n v="2407900486"/>
  </r>
  <r>
    <s v="가상계좌"/>
    <s v="2024-04-11 12:14:34"/>
    <n v="3646"/>
    <n v="364"/>
    <x v="396"/>
    <n v="159000"/>
    <n v="160416968"/>
    <n v="1234"/>
    <s v="승인거래"/>
    <s v="소비자소득공제용"/>
    <s v="일반거래"/>
    <n v="1974"/>
    <x v="192"/>
    <s v="tip"/>
    <n v="3511402179"/>
  </r>
  <r>
    <s v="가상계좌"/>
    <s v="2024-04-11 12:56:02"/>
    <n v="3646"/>
    <n v="364"/>
    <x v="396"/>
    <n v="159000"/>
    <n v="160449574"/>
    <n v="1234"/>
    <s v="승인거래"/>
    <s v="소비자소득공제용"/>
    <s v="일반거래"/>
    <n v="1962"/>
    <x v="98"/>
    <s v="fie"/>
    <n v="0"/>
  </r>
  <r>
    <s v="가상계좌"/>
    <s v="2024-04-11 11:53:53"/>
    <n v="3646"/>
    <n v="364"/>
    <x v="396"/>
    <n v="159000"/>
    <n v="160401564"/>
    <n v="1234"/>
    <s v="승인거래"/>
    <s v="소비자소득공제용"/>
    <s v="일반거래"/>
    <n v="1977"/>
    <x v="11"/>
    <s v="fie"/>
    <n v="0"/>
  </r>
  <r>
    <s v="가상계좌"/>
    <s v="2024-04-11 11:46:50"/>
    <n v="3646"/>
    <n v="364"/>
    <x v="396"/>
    <n v="159000"/>
    <n v="160391747"/>
    <n v="1234"/>
    <s v="승인거래"/>
    <s v="소비자소득공제용"/>
    <s v="일반거래"/>
    <n v="1976"/>
    <x v="11"/>
    <s v="fie"/>
    <n v="0"/>
  </r>
  <r>
    <s v="가상계좌"/>
    <s v="2024-04-11 11:16:33"/>
    <n v="3646"/>
    <n v="364"/>
    <x v="396"/>
    <n v="159000"/>
    <n v="160369798"/>
    <n v="1234"/>
    <s v="승인거래"/>
    <s v="소비자소득공제용"/>
    <s v="일반거래"/>
    <n v="1965"/>
    <x v="18"/>
    <s v="fie"/>
    <n v="0"/>
  </r>
  <r>
    <s v="가상계좌"/>
    <s v="2024-04-11 11:15:11"/>
    <n v="3646"/>
    <n v="364"/>
    <x v="396"/>
    <n v="159000"/>
    <n v="160370090"/>
    <n v="1234"/>
    <s v="승인거래"/>
    <s v="소비자소득공제용"/>
    <s v="일반거래"/>
    <n v="1963"/>
    <x v="198"/>
    <s v="fie"/>
    <n v="0"/>
  </r>
  <r>
    <s v="가상계좌"/>
    <s v="2024-04-11 14:01:02"/>
    <n v="3646"/>
    <n v="364"/>
    <x v="396"/>
    <n v="159000"/>
    <n v="160498371"/>
    <n v="1234"/>
    <s v="승인거래"/>
    <s v="소비자소득공제용"/>
    <s v="일반거래"/>
    <n v="1989"/>
    <x v="43"/>
    <s v="fie"/>
    <n v="0"/>
  </r>
  <r>
    <s v="가상계좌"/>
    <s v="2024-04-11 13:56:59"/>
    <n v="3646"/>
    <n v="364"/>
    <x v="396"/>
    <n v="159000"/>
    <n v="160496083"/>
    <n v="1234"/>
    <s v="승인거래"/>
    <s v="소비자소득공제용"/>
    <s v="일반거래"/>
    <n v="1988"/>
    <x v="43"/>
    <s v="fie"/>
    <n v="0"/>
  </r>
  <r>
    <s v="가상계좌"/>
    <s v="2024-04-11 11:32:32"/>
    <n v="3646"/>
    <n v="364"/>
    <x v="396"/>
    <n v="159000"/>
    <n v="160384572"/>
    <n v="1234"/>
    <s v="승인거래"/>
    <s v="소비자소득공제용"/>
    <s v="일반거래"/>
    <n v="1968"/>
    <x v="14"/>
    <s v="tip"/>
    <n v="0"/>
  </r>
  <r>
    <s v="가상계좌"/>
    <s v="2024-04-22 14:17:51"/>
    <n v="108919"/>
    <n v="10891"/>
    <x v="397"/>
    <n v="159600"/>
    <n v="160539121"/>
    <n v="1234"/>
    <s v="승인거래"/>
    <s v="소비자소득공제용"/>
    <s v="일반거래"/>
    <n v="2519"/>
    <x v="46"/>
    <s v="rung"/>
    <n v="0"/>
  </r>
  <r>
    <s v="가상계좌"/>
    <s v="2024-04-26 16:12:43"/>
    <n v="115555"/>
    <n v="11555"/>
    <x v="387"/>
    <n v="159700"/>
    <n v="160626997"/>
    <n v="1234"/>
    <s v="승인거래"/>
    <s v="소비자소득공제용"/>
    <s v="일반거래"/>
    <n v="2770"/>
    <x v="79"/>
    <s v="tip"/>
    <n v="0"/>
  </r>
  <r>
    <s v="가상계좌"/>
    <s v="2024-04-05 13:45:13"/>
    <n v="145273"/>
    <n v="14527"/>
    <x v="1"/>
    <n v="159800"/>
    <n v="160443901"/>
    <n v="1234"/>
    <s v="승인거래"/>
    <s v="소비자소득공제용"/>
    <s v="일반거래"/>
    <n v="1780"/>
    <x v="199"/>
    <s v="fie"/>
    <n v="8280502416"/>
  </r>
  <r>
    <s v="가상계좌"/>
    <s v="2024-04-23 12:01:02"/>
    <n v="145455"/>
    <n v="14545"/>
    <x v="1"/>
    <n v="160000"/>
    <n v="160406794"/>
    <n v="1234"/>
    <s v="승인거래"/>
    <s v="소비자소득공제용"/>
    <s v="일반거래"/>
    <n v="3000000728"/>
    <x v="63"/>
    <s v="hung"/>
    <n v="6613000888"/>
  </r>
  <r>
    <s v="신용카드"/>
    <s v="2024-04-02 09:47:21"/>
    <n v="145818"/>
    <n v="14582"/>
    <x v="1"/>
    <n v="160400"/>
    <n v="5128"/>
    <m/>
    <s v="일반"/>
    <m/>
    <m/>
    <n v="3000000498"/>
    <x v="71"/>
    <s v="hung"/>
    <n v="2250597899"/>
  </r>
  <r>
    <s v="가상계좌"/>
    <s v="2024-04-29 11:18:12"/>
    <n v="80091"/>
    <n v="8009"/>
    <x v="398"/>
    <n v="162000"/>
    <n v="160388752"/>
    <n v="1234"/>
    <s v="승인거래"/>
    <s v="소비자소득공제용"/>
    <s v="일반거래"/>
    <n v="2842"/>
    <x v="40"/>
    <s v="fie"/>
    <n v="0"/>
  </r>
  <r>
    <s v="가상계좌"/>
    <s v="2024-04-12 16:14:19"/>
    <n v="148182"/>
    <n v="14818"/>
    <x v="1"/>
    <n v="163000"/>
    <n v="160601031"/>
    <n v="1234"/>
    <s v="승인거래"/>
    <s v="소비자소득공제용"/>
    <s v="일반거래"/>
    <n v="2065"/>
    <x v="16"/>
    <s v="rung"/>
    <n v="0"/>
  </r>
  <r>
    <s v="가상계좌"/>
    <s v="2024-04-24 11:03:41"/>
    <n v="40555"/>
    <n v="4055"/>
    <x v="399"/>
    <n v="163800"/>
    <n v="160369869"/>
    <n v="1234"/>
    <s v="승인거래"/>
    <s v="소비자소득공제용"/>
    <s v="일반거래"/>
    <n v="2590"/>
    <x v="200"/>
    <s v="fie"/>
    <n v="7681202432"/>
  </r>
  <r>
    <s v="가상계좌"/>
    <s v="2024-04-25 09:51:46"/>
    <n v="149091"/>
    <n v="14909"/>
    <x v="1"/>
    <n v="164000"/>
    <n v="160309014"/>
    <n v="1234"/>
    <s v="승인거래"/>
    <s v="소비자소득공제용"/>
    <s v="일반거래"/>
    <n v="2692"/>
    <x v="201"/>
    <s v="fie"/>
    <n v="7730601619"/>
  </r>
  <r>
    <s v="가상계좌"/>
    <s v="2024-04-26 16:44:14"/>
    <n v="149091"/>
    <n v="14909"/>
    <x v="1"/>
    <n v="164000"/>
    <n v="160659053"/>
    <n v="1234"/>
    <s v="승인거래"/>
    <s v="소비자소득공제용"/>
    <s v="일반거래"/>
    <n v="2658"/>
    <x v="202"/>
    <s v="tip"/>
    <n v="0"/>
  </r>
  <r>
    <s v="가상계좌"/>
    <s v="2024-04-08 14:38:34"/>
    <n v="149091"/>
    <n v="14909"/>
    <x v="1"/>
    <n v="164000"/>
    <n v="160620116"/>
    <n v="1234"/>
    <s v="승인거래"/>
    <s v="소비자소득공제용"/>
    <s v="일반거래"/>
    <n v="1721"/>
    <x v="202"/>
    <s v="tip"/>
    <n v="0"/>
  </r>
  <r>
    <s v="가상계좌"/>
    <s v="2024-04-28 17:20:18"/>
    <n v="130455"/>
    <n v="13045"/>
    <x v="129"/>
    <n v="164600"/>
    <n v="160634854"/>
    <n v="1234"/>
    <s v="승인거래"/>
    <s v="소비자소득공제용"/>
    <s v="일반거래"/>
    <n v="2817"/>
    <x v="8"/>
    <s v="tip"/>
    <n v="0"/>
  </r>
  <r>
    <s v="가상계좌"/>
    <s v="2024-04-18 16:18:28"/>
    <n v="150909"/>
    <n v="15091"/>
    <x v="1"/>
    <n v="166000"/>
    <n v="160626171"/>
    <n v="1234"/>
    <s v="승인거래"/>
    <s v="소비자소득공제용"/>
    <s v="일반거래"/>
    <n v="2351"/>
    <x v="203"/>
    <s v="fie"/>
    <n v="0"/>
  </r>
  <r>
    <s v="가상계좌"/>
    <s v="2024-04-05 15:03:29"/>
    <n v="7273"/>
    <n v="727"/>
    <x v="400"/>
    <n v="166500"/>
    <n v="160510386"/>
    <n v="1234"/>
    <s v="승인거래"/>
    <s v="소비자소득공제용"/>
    <s v="일반거래"/>
    <n v="1791"/>
    <x v="204"/>
    <s v="rung"/>
    <n v="4251202156"/>
  </r>
  <r>
    <s v="가상계좌"/>
    <s v="2024-04-04 10:54:29"/>
    <n v="151455"/>
    <n v="15145"/>
    <x v="1"/>
    <n v="166600"/>
    <n v="160344067"/>
    <n v="1234"/>
    <s v="승인거래"/>
    <s v="소비자소득공제용"/>
    <s v="일반거래"/>
    <n v="1715"/>
    <x v="205"/>
    <s v="rung"/>
    <n v="7756300069"/>
  </r>
  <r>
    <s v="가상계좌"/>
    <s v="2024-04-14 14:57:05"/>
    <n v="132646"/>
    <n v="13264"/>
    <x v="239"/>
    <n v="167100"/>
    <n v="160492359"/>
    <n v="1234"/>
    <s v="승인거래"/>
    <s v="소비자소득공제용"/>
    <s v="일반거래"/>
    <n v="2096"/>
    <x v="41"/>
    <s v="fie"/>
    <n v="0"/>
  </r>
  <r>
    <s v="가상계좌"/>
    <s v="2024-04-08 11:46:31"/>
    <n v="146000"/>
    <n v="14600"/>
    <x v="401"/>
    <n v="167200"/>
    <n v="160398551"/>
    <n v="1234"/>
    <s v="승인거래"/>
    <s v="소비자소득공제용"/>
    <s v="일반거래"/>
    <n v="1853"/>
    <x v="46"/>
    <s v="rung"/>
    <n v="0"/>
  </r>
  <r>
    <s v="가상계좌"/>
    <s v="2024-04-03 15:57:52"/>
    <n v="152727"/>
    <n v="15273"/>
    <x v="1"/>
    <n v="168000"/>
    <n v="160516367"/>
    <n v="1234"/>
    <s v="승인거래"/>
    <s v="소비자소득공제용"/>
    <s v="일반거래"/>
    <n v="3000000518"/>
    <x v="1"/>
    <s v="hung"/>
    <n v="3780102290"/>
  </r>
  <r>
    <s v="가상계좌"/>
    <s v="2024-04-12 16:30:34"/>
    <n v="0"/>
    <n v="0"/>
    <x v="402"/>
    <n v="168000"/>
    <n v="160610622"/>
    <n v="1234"/>
    <s v="승인거래"/>
    <s v="소비자소득공제용"/>
    <s v="일반거래"/>
    <n v="2055"/>
    <x v="206"/>
    <s v="rung"/>
    <n v="0"/>
  </r>
  <r>
    <s v="가상계좌"/>
    <s v="2024-04-03 16:54:11"/>
    <n v="82000"/>
    <n v="8200"/>
    <x v="403"/>
    <n v="169800"/>
    <n v="160560246"/>
    <n v="1234"/>
    <s v="승인거래"/>
    <s v="소비자소득공제용"/>
    <s v="일반거래"/>
    <n v="3000000519"/>
    <x v="142"/>
    <s v="hung"/>
    <n v="4021589132"/>
  </r>
  <r>
    <s v="가상계좌"/>
    <s v="2024-04-18 16:08:25"/>
    <n v="64364"/>
    <n v="6436"/>
    <x v="404"/>
    <n v="169800"/>
    <n v="160617162"/>
    <n v="1234"/>
    <s v="승인거래"/>
    <s v="소비자소득공제용"/>
    <s v="일반거래"/>
    <n v="2349"/>
    <x v="185"/>
    <s v="rung"/>
    <n v="3786000611"/>
  </r>
  <r>
    <s v="가상계좌"/>
    <s v="2024-04-25 09:14:40"/>
    <n v="144273"/>
    <n v="14427"/>
    <x v="124"/>
    <n v="169900"/>
    <n v="160274395"/>
    <n v="1234"/>
    <s v="승인거래"/>
    <s v="소비자소득공제용"/>
    <s v="일반거래"/>
    <n v="2681"/>
    <x v="29"/>
    <s v="rung"/>
    <n v="0"/>
  </r>
  <r>
    <s v="가상계좌"/>
    <s v="2024-04-08 11:15:57"/>
    <n v="154727"/>
    <n v="15473"/>
    <x v="1"/>
    <n v="170200"/>
    <n v="160375029"/>
    <n v="1234"/>
    <s v="승인거래"/>
    <s v="소비자소득공제용"/>
    <s v="일반거래"/>
    <n v="1852"/>
    <x v="207"/>
    <s v="fie"/>
    <n v="0"/>
  </r>
  <r>
    <s v="가상계좌"/>
    <s v="2024-04-15 17:11:04"/>
    <n v="126555"/>
    <n v="12655"/>
    <x v="405"/>
    <n v="170200"/>
    <n v="160662404"/>
    <n v="1234"/>
    <s v="승인거래"/>
    <s v="소비자소득공제용"/>
    <s v="일반거래"/>
    <n v="2157"/>
    <x v="46"/>
    <s v="rung"/>
    <n v="0"/>
  </r>
  <r>
    <s v="가상계좌"/>
    <s v="2024-04-22 11:13:31"/>
    <n v="155636"/>
    <n v="15564"/>
    <x v="1"/>
    <n v="171200"/>
    <n v="160389252"/>
    <n v="1234"/>
    <s v="승인거래"/>
    <s v="소비자소득공제용"/>
    <s v="일반거래"/>
    <n v="2500"/>
    <x v="169"/>
    <s v="rung"/>
    <n v="0"/>
  </r>
  <r>
    <s v="가상계좌"/>
    <s v="2024-04-11 16:47:49"/>
    <n v="156000"/>
    <n v="15600"/>
    <x v="1"/>
    <n v="171600"/>
    <n v="160623978"/>
    <n v="1234"/>
    <s v="승인거래"/>
    <s v="소비자소득공제용"/>
    <s v="일반거래"/>
    <n v="2011"/>
    <x v="52"/>
    <s v="fie"/>
    <n v="0"/>
  </r>
  <r>
    <s v="가상계좌"/>
    <s v="2024-04-01 08:12:50"/>
    <n v="156364"/>
    <n v="15636"/>
    <x v="1"/>
    <n v="172000"/>
    <n v="160232729"/>
    <n v="1234"/>
    <s v="승인거래"/>
    <s v="소비자소득공제용"/>
    <s v="일반거래"/>
    <n v="3000000480"/>
    <x v="63"/>
    <s v="hung"/>
    <n v="6613000888"/>
  </r>
  <r>
    <s v="가상계좌"/>
    <s v="2024-04-09 14:52:14"/>
    <n v="156636"/>
    <n v="15664"/>
    <x v="1"/>
    <n v="172300"/>
    <n v="160489538"/>
    <n v="1234"/>
    <s v="승인거래"/>
    <s v="소비자소득공제용"/>
    <s v="일반거래"/>
    <n v="1900"/>
    <x v="73"/>
    <s v="fie"/>
    <n v="3686100775"/>
  </r>
  <r>
    <s v="가상계좌"/>
    <s v="2024-04-25 15:56:02"/>
    <n v="157818"/>
    <n v="15782"/>
    <x v="1"/>
    <n v="173600"/>
    <n v="160633325"/>
    <n v="1234"/>
    <s v="승인거래"/>
    <s v="소비자소득공제용"/>
    <s v="일반거래"/>
    <n v="2722"/>
    <x v="16"/>
    <s v="rung"/>
    <n v="0"/>
  </r>
  <r>
    <s v="가상계좌"/>
    <s v="2024-04-26 10:55:50"/>
    <n v="158455"/>
    <n v="15845"/>
    <x v="1"/>
    <n v="174300"/>
    <n v="160366905"/>
    <n v="1234"/>
    <s v="승인거래"/>
    <s v="소비자소득공제용"/>
    <s v="일반거래"/>
    <n v="2759"/>
    <x v="208"/>
    <s v="fie"/>
    <n v="5581602338"/>
  </r>
  <r>
    <s v="가상계좌"/>
    <s v="2024-04-12 06:52:02"/>
    <n v="112919"/>
    <n v="11291"/>
    <x v="406"/>
    <n v="176000"/>
    <n v="160137913"/>
    <n v="1234"/>
    <s v="승인거래"/>
    <s v="소비자소득공제용"/>
    <s v="일반거래"/>
    <n v="2034"/>
    <x v="23"/>
    <s v="tip"/>
    <n v="0"/>
  </r>
  <r>
    <s v="신용카드"/>
    <s v="2024-04-23 15:01:36"/>
    <n v="103000"/>
    <n v="10300"/>
    <x v="407"/>
    <n v="176000"/>
    <n v="25124313"/>
    <m/>
    <s v="일반"/>
    <m/>
    <m/>
    <n v="2594"/>
    <x v="209"/>
    <s v="rung"/>
    <n v="7663400425"/>
  </r>
  <r>
    <s v="가상계좌"/>
    <s v="2024-04-02 15:42:31"/>
    <n v="113455"/>
    <n v="11345"/>
    <x v="200"/>
    <n v="176800"/>
    <n v="160520550"/>
    <n v="1234"/>
    <s v="승인거래"/>
    <s v="소비자소득공제용"/>
    <s v="일반거래"/>
    <n v="1631"/>
    <x v="177"/>
    <s v="tip"/>
    <n v="0"/>
  </r>
  <r>
    <s v="가상계좌"/>
    <s v="2024-04-12 10:38:36"/>
    <n v="125182"/>
    <n v="12518"/>
    <x v="378"/>
    <n v="177700"/>
    <n v="160340818"/>
    <n v="1234"/>
    <s v="승인거래"/>
    <s v="소비자소득공제용"/>
    <s v="일반거래"/>
    <n v="3000000613"/>
    <x v="134"/>
    <s v="hung"/>
    <n v="5261702056"/>
  </r>
  <r>
    <s v="가상계좌"/>
    <s v="2024-04-01 10:48:28"/>
    <n v="145828"/>
    <n v="14582"/>
    <x v="408"/>
    <n v="177800"/>
    <n v="160375847"/>
    <n v="1234"/>
    <s v="승인거래"/>
    <s v="소비자소득공제용"/>
    <s v="일반거래"/>
    <n v="1554"/>
    <x v="46"/>
    <s v="rung"/>
    <n v="0"/>
  </r>
  <r>
    <s v="가상계좌"/>
    <s v="2024-04-05 13:57:06"/>
    <n v="123737"/>
    <n v="12373"/>
    <x v="121"/>
    <n v="178100"/>
    <n v="160451856"/>
    <n v="1234"/>
    <s v="승인거래"/>
    <s v="소비자소득공제용"/>
    <s v="일반거래"/>
    <n v="1781"/>
    <x v="35"/>
    <s v="rung"/>
    <n v="4228103040"/>
  </r>
  <r>
    <s v="가상계좌"/>
    <s v="2024-04-30 11:58:33"/>
    <n v="137455"/>
    <n v="13745"/>
    <x v="64"/>
    <n v="178200"/>
    <n v="160402339"/>
    <n v="1234"/>
    <s v="승인거래"/>
    <s v="소비자소득공제용"/>
    <s v="일반거래"/>
    <n v="2906"/>
    <x v="93"/>
    <s v="tip"/>
    <n v="4413201666"/>
  </r>
  <r>
    <s v="가상계좌"/>
    <s v="2024-04-07 00:57:02"/>
    <n v="134737"/>
    <n v="13473"/>
    <x v="81"/>
    <n v="178200"/>
    <n v="160026972"/>
    <n v="1234"/>
    <s v="승인거래"/>
    <s v="소비자소득공제용"/>
    <s v="일반거래"/>
    <n v="3000000544"/>
    <x v="87"/>
    <s v="hung"/>
    <n v="0"/>
  </r>
  <r>
    <s v="신용카드"/>
    <s v="2024-04-08 11:30:21"/>
    <n v="90455"/>
    <n v="9045"/>
    <x v="409"/>
    <n v="178500"/>
    <n v="183330"/>
    <m/>
    <s v="일반"/>
    <m/>
    <m/>
    <n v="3000000553"/>
    <x v="71"/>
    <s v="hung"/>
    <n v="2250597899"/>
  </r>
  <r>
    <s v="가상계좌"/>
    <s v="2024-04-04 19:38:25"/>
    <n v="162727"/>
    <n v="16273"/>
    <x v="1"/>
    <n v="179000"/>
    <n v="160736793"/>
    <n v="1234"/>
    <s v="승인거래"/>
    <s v="소비자소득공제용"/>
    <s v="일반거래"/>
    <n v="3000000530"/>
    <x v="0"/>
    <s v="hung"/>
    <n v="1412501400"/>
  </r>
  <r>
    <s v="가상계좌"/>
    <s v="2024-04-11 14:01:55"/>
    <n v="151091"/>
    <n v="15109"/>
    <x v="410"/>
    <n v="179200"/>
    <n v="160501002"/>
    <n v="1234"/>
    <s v="승인거래"/>
    <s v="소비자소득공제용"/>
    <s v="일반거래"/>
    <n v="1986"/>
    <x v="35"/>
    <s v="rung"/>
    <n v="4228103040"/>
  </r>
  <r>
    <s v="가상계좌"/>
    <s v="2024-04-16 10:54:53"/>
    <n v="163636"/>
    <n v="16364"/>
    <x v="1"/>
    <n v="180000"/>
    <n v="160379384"/>
    <n v="1234"/>
    <s v="승인거래"/>
    <s v="소비자소득공제용"/>
    <s v="일반거래"/>
    <n v="2185"/>
    <x v="203"/>
    <s v="fie"/>
    <n v="0"/>
  </r>
  <r>
    <s v="가상계좌"/>
    <s v="2024-04-23 15:54:46"/>
    <n v="164818"/>
    <n v="16482"/>
    <x v="1"/>
    <n v="181300"/>
    <n v="160577700"/>
    <n v="1234"/>
    <s v="승인거래"/>
    <s v="소비자소득공제용"/>
    <s v="일반거래"/>
    <n v="2556"/>
    <x v="152"/>
    <s v="fie"/>
    <n v="7053400788"/>
  </r>
  <r>
    <s v="가상계좌"/>
    <s v="2024-04-24 10:52:54"/>
    <n v="120419"/>
    <n v="12041"/>
    <x v="411"/>
    <n v="181850"/>
    <n v="160367393"/>
    <n v="1234"/>
    <s v="승인거래"/>
    <s v="소비자소득공제용"/>
    <s v="일반거래"/>
    <n v="2628"/>
    <x v="18"/>
    <s v="fie"/>
    <n v="0"/>
  </r>
  <r>
    <s v="가상계좌"/>
    <s v="2024-04-25 01:33:52"/>
    <n v="79419"/>
    <n v="7941"/>
    <x v="412"/>
    <n v="182150"/>
    <n v="160049051"/>
    <n v="1234"/>
    <s v="승인거래"/>
    <s v="소비자소득공제용"/>
    <s v="일반거래"/>
    <n v="2688"/>
    <x v="21"/>
    <s v="fie"/>
    <n v="0"/>
  </r>
  <r>
    <s v="가상계좌"/>
    <s v="2024-04-03 16:54:54"/>
    <n v="166909"/>
    <n v="16691"/>
    <x v="1"/>
    <n v="183600"/>
    <n v="160561099"/>
    <n v="1234"/>
    <s v="승인거래"/>
    <s v="소비자소득공제용"/>
    <s v="일반거래"/>
    <n v="1702"/>
    <x v="210"/>
    <s v="fie"/>
    <n v="2521802259"/>
  </r>
  <r>
    <s v="가상계좌"/>
    <s v="2024-04-22 16:24:51"/>
    <n v="10000"/>
    <n v="1000"/>
    <x v="413"/>
    <n v="183800"/>
    <n v="160640963"/>
    <n v="1234"/>
    <s v="승인거래"/>
    <s v="소비자소득공제용"/>
    <s v="일반거래"/>
    <n v="2537"/>
    <x v="8"/>
    <s v="tip"/>
    <n v="0"/>
  </r>
  <r>
    <s v="가상계좌"/>
    <s v="2024-04-17 14:07:18"/>
    <n v="14555"/>
    <n v="1455"/>
    <x v="414"/>
    <n v="184000"/>
    <n v="160723985"/>
    <n v="1234"/>
    <s v="승인거래"/>
    <s v="소비자소득공제용"/>
    <s v="일반거래"/>
    <n v="2274"/>
    <x v="211"/>
    <s v="fie"/>
    <n v="5868701557"/>
  </r>
  <r>
    <s v="가상계좌"/>
    <s v="2024-04-16 13:49:31"/>
    <n v="124364"/>
    <n v="12436"/>
    <x v="200"/>
    <n v="188800"/>
    <n v="160608810"/>
    <n v="1234"/>
    <s v="승인거래"/>
    <s v="소비자소득공제용"/>
    <s v="일반거래"/>
    <n v="2212"/>
    <x v="212"/>
    <s v="fie"/>
    <n v="1092706986"/>
  </r>
  <r>
    <s v="가상계좌"/>
    <s v="2024-04-22 16:00:16"/>
    <n v="171818"/>
    <n v="17182"/>
    <x v="1"/>
    <n v="189000"/>
    <n v="160621689"/>
    <n v="1234"/>
    <s v="승인거래"/>
    <s v="소비자소득공제용"/>
    <s v="일반거래"/>
    <n v="2533"/>
    <x v="183"/>
    <s v="rung"/>
    <n v="2969801140"/>
  </r>
  <r>
    <s v="가상계좌"/>
    <s v="2024-04-19 09:42:27"/>
    <n v="3646"/>
    <n v="364"/>
    <x v="415"/>
    <n v="189000"/>
    <n v="160267223"/>
    <n v="1234"/>
    <s v="승인거래"/>
    <s v="소비자소득공제용"/>
    <s v="일반거래"/>
    <n v="2370"/>
    <x v="201"/>
    <s v="fie"/>
    <n v="7730601619"/>
  </r>
  <r>
    <s v="가상계좌"/>
    <s v="2024-04-24 08:46:04"/>
    <n v="39091"/>
    <n v="3909"/>
    <x v="379"/>
    <n v="189000"/>
    <n v="160255381"/>
    <n v="1234"/>
    <s v="승인거래"/>
    <s v="소비자소득공제용"/>
    <s v="일반거래"/>
    <n v="2605"/>
    <x v="14"/>
    <s v="tip"/>
    <n v="0"/>
  </r>
  <r>
    <s v="가상계좌"/>
    <s v="2024-04-03 10:14:10"/>
    <n v="172727"/>
    <n v="17273"/>
    <x v="1"/>
    <n v="190000"/>
    <n v="160273915"/>
    <n v="1234"/>
    <s v="승인거래"/>
    <s v="소비자소득공제용"/>
    <s v="일반거래"/>
    <n v="1648"/>
    <x v="65"/>
    <s v="rung"/>
    <n v="0"/>
  </r>
  <r>
    <s v="가상계좌"/>
    <s v="2024-04-29 12:06:17"/>
    <n v="173091"/>
    <n v="17309"/>
    <x v="1"/>
    <n v="190400"/>
    <n v="160424711"/>
    <n v="1234"/>
    <s v="승인거래"/>
    <s v="소비자소득공제용"/>
    <s v="일반거래"/>
    <n v="3000000793"/>
    <x v="64"/>
    <s v="hung"/>
    <n v="7576400506"/>
  </r>
  <r>
    <s v="가상계좌"/>
    <s v="2024-04-02 20:10:15"/>
    <n v="173091"/>
    <n v="17309"/>
    <x v="1"/>
    <n v="190400"/>
    <n v="160748390"/>
    <n v="1234"/>
    <s v="승인거래"/>
    <s v="소비자소득공제용"/>
    <s v="일반거래"/>
    <n v="3000000504"/>
    <x v="156"/>
    <s v="hung"/>
    <n v="6392501741"/>
  </r>
  <r>
    <s v="가상계좌"/>
    <s v="2024-04-23 15:33:54"/>
    <n v="173182"/>
    <n v="17318"/>
    <x v="1"/>
    <n v="190500"/>
    <n v="160562799"/>
    <n v="1234"/>
    <s v="승인거래"/>
    <s v="소비자소득공제용"/>
    <s v="일반거래"/>
    <n v="3000000736"/>
    <x v="19"/>
    <s v="hung"/>
    <n v="2851701461"/>
  </r>
  <r>
    <s v="가상계좌"/>
    <s v="2024-04-22 13:55:26"/>
    <n v="115364"/>
    <n v="11536"/>
    <x v="416"/>
    <n v="190900"/>
    <n v="160520250"/>
    <n v="1234"/>
    <s v="승인거래"/>
    <s v="소비자소득공제용"/>
    <s v="일반거래"/>
    <n v="2513"/>
    <x v="17"/>
    <s v="tip"/>
    <n v="0"/>
  </r>
  <r>
    <s v="가상계좌"/>
    <s v="2024-04-25 10:54:00"/>
    <n v="53955"/>
    <n v="5395"/>
    <x v="417"/>
    <n v="191350"/>
    <n v="160371487"/>
    <n v="1234"/>
    <s v="승인거래"/>
    <s v="소비자소득공제용"/>
    <s v="일반거래"/>
    <n v="3000000761"/>
    <x v="142"/>
    <s v="hung"/>
    <n v="4021589132"/>
  </r>
  <r>
    <s v="신용카드"/>
    <s v="2024-04-29 17:26:03"/>
    <n v="10909"/>
    <n v="1091"/>
    <x v="418"/>
    <n v="192000"/>
    <n v="45554776"/>
    <m/>
    <s v="일반"/>
    <m/>
    <m/>
    <n v="3000000803"/>
    <x v="97"/>
    <s v="hung"/>
    <n v="3089405136"/>
  </r>
  <r>
    <s v="가상계좌"/>
    <s v="2024-04-23 11:37:45"/>
    <n v="175455"/>
    <n v="17545"/>
    <x v="1"/>
    <n v="193000"/>
    <n v="160390538"/>
    <n v="1234"/>
    <s v="승인거래"/>
    <s v="소비자소득공제용"/>
    <s v="일반거래"/>
    <n v="3000000727"/>
    <x v="213"/>
    <s v="hung"/>
    <n v="0"/>
  </r>
  <r>
    <s v="가상계좌"/>
    <s v="2024-04-17 13:58:41"/>
    <n v="73828"/>
    <n v="7382"/>
    <x v="419"/>
    <n v="193400"/>
    <n v="160721573"/>
    <n v="1234"/>
    <s v="승인거래"/>
    <s v="소비자소득공제용"/>
    <s v="일반거래"/>
    <n v="2288"/>
    <x v="45"/>
    <s v="fie"/>
    <n v="0"/>
  </r>
  <r>
    <s v="가상계좌"/>
    <s v="2024-04-15 15:24:24"/>
    <n v="162919"/>
    <n v="16291"/>
    <x v="355"/>
    <n v="194000"/>
    <n v="160569553"/>
    <n v="1234"/>
    <s v="승인거래"/>
    <s v="소비자소득공제용"/>
    <s v="일반거래"/>
    <n v="2126"/>
    <x v="98"/>
    <s v="fie"/>
    <n v="0"/>
  </r>
  <r>
    <s v="가상계좌"/>
    <s v="2024-04-17 11:54:48"/>
    <n v="7273"/>
    <n v="727"/>
    <x v="420"/>
    <n v="194000"/>
    <n v="160626600"/>
    <n v="1234"/>
    <s v="승인거래"/>
    <s v="소비자소득공제용"/>
    <s v="일반거래"/>
    <n v="2273"/>
    <x v="214"/>
    <s v="fie"/>
    <n v="0"/>
  </r>
  <r>
    <s v="가상계좌"/>
    <s v="2024-04-03 15:29:50"/>
    <n v="176545"/>
    <n v="17655"/>
    <x v="1"/>
    <n v="194200"/>
    <n v="160496365"/>
    <n v="1234"/>
    <s v="승인거래"/>
    <s v="소비자소득공제용"/>
    <s v="일반거래"/>
    <n v="1688"/>
    <x v="152"/>
    <s v="fie"/>
    <n v="7053400788"/>
  </r>
  <r>
    <s v="가상계좌"/>
    <s v="2024-04-12 14:02:47"/>
    <n v="177091"/>
    <n v="17709"/>
    <x v="1"/>
    <n v="194800"/>
    <n v="160496852"/>
    <n v="1234"/>
    <s v="승인거래"/>
    <s v="소비자소득공제용"/>
    <s v="일반거래"/>
    <n v="3000000619"/>
    <x v="19"/>
    <s v="hung"/>
    <n v="2851701461"/>
  </r>
  <r>
    <s v="가상계좌"/>
    <s v="2024-04-12 12:08:54"/>
    <n v="177273"/>
    <n v="17727"/>
    <x v="1"/>
    <n v="195000"/>
    <n v="160413549"/>
    <n v="1234"/>
    <s v="승인거래"/>
    <s v="소비자소득공제용"/>
    <s v="일반거래"/>
    <n v="2047"/>
    <x v="199"/>
    <s v="fie"/>
    <n v="8280502416"/>
  </r>
  <r>
    <s v="가상계좌"/>
    <s v="2024-04-08 16:05:02"/>
    <n v="178000"/>
    <n v="17800"/>
    <x v="1"/>
    <n v="195800"/>
    <n v="160686783"/>
    <n v="1234"/>
    <s v="승인거래"/>
    <s v="소비자소득공제용"/>
    <s v="일반거래"/>
    <n v="3000000558"/>
    <x v="176"/>
    <s v="hung"/>
    <n v="6562501289"/>
  </r>
  <r>
    <s v="가상계좌"/>
    <s v="2024-04-19 14:36:07"/>
    <n v="10919"/>
    <n v="1091"/>
    <x v="421"/>
    <n v="196500"/>
    <n v="160498815"/>
    <n v="1234"/>
    <s v="승인거래"/>
    <s v="소비자소득공제용"/>
    <s v="일반거래"/>
    <n v="2392"/>
    <x v="215"/>
    <s v="fie"/>
    <n v="0"/>
  </r>
  <r>
    <s v="가상계좌"/>
    <s v="2024-04-12 13:16:25"/>
    <n v="179273"/>
    <n v="17927"/>
    <x v="1"/>
    <n v="197200"/>
    <n v="160464467"/>
    <n v="1234"/>
    <s v="승인거래"/>
    <s v="소비자소득공제용"/>
    <s v="일반거래"/>
    <n v="2050"/>
    <x v="180"/>
    <s v="fie"/>
    <n v="0"/>
  </r>
  <r>
    <s v="가상계좌"/>
    <s v="2024-04-30 11:26:23"/>
    <n v="7273"/>
    <n v="727"/>
    <x v="422"/>
    <n v="199000"/>
    <n v="160372591"/>
    <n v="1234"/>
    <s v="승인거래"/>
    <s v="소비자소득공제용"/>
    <s v="일반거래"/>
    <n v="2902"/>
    <x v="88"/>
    <s v="fie"/>
    <n v="0"/>
  </r>
  <r>
    <s v="가상계좌"/>
    <s v="2024-04-09 15:46:33"/>
    <n v="0"/>
    <n v="0"/>
    <x v="423"/>
    <n v="202000"/>
    <n v="160530545"/>
    <n v="1234"/>
    <s v="승인거래"/>
    <s v="소비자소득공제용"/>
    <s v="일반거래"/>
    <n v="1901"/>
    <x v="185"/>
    <s v="rung"/>
    <n v="3786000611"/>
  </r>
  <r>
    <s v="가상계좌"/>
    <s v="2024-04-19 12:51:21"/>
    <n v="151646"/>
    <n v="15164"/>
    <x v="424"/>
    <n v="202000"/>
    <n v="160425569"/>
    <n v="1234"/>
    <s v="승인거래"/>
    <s v="소비자소득공제용"/>
    <s v="일반거래"/>
    <n v="2388"/>
    <x v="46"/>
    <s v="rung"/>
    <n v="0"/>
  </r>
  <r>
    <s v="신용카드"/>
    <s v="2024-04-25 13:05:09"/>
    <n v="184727"/>
    <n v="18473"/>
    <x v="1"/>
    <n v="203200"/>
    <n v="76747693"/>
    <m/>
    <s v="일반"/>
    <m/>
    <m/>
    <n v="3000000768"/>
    <x v="77"/>
    <s v="hung"/>
    <n v="1601601942"/>
  </r>
  <r>
    <s v="가상계좌"/>
    <s v="2024-04-26 14:56:42"/>
    <n v="156919"/>
    <n v="15691"/>
    <x v="425"/>
    <n v="203400"/>
    <n v="160558748"/>
    <n v="1234"/>
    <s v="승인거래"/>
    <s v="소비자소득공제용"/>
    <s v="일반거래"/>
    <n v="3000000786"/>
    <x v="44"/>
    <s v="rung"/>
    <n v="1152401874"/>
  </r>
  <r>
    <s v="가상계좌"/>
    <s v="2024-04-22 15:52:29"/>
    <n v="137273"/>
    <n v="13727"/>
    <x v="182"/>
    <n v="204000"/>
    <n v="160617542"/>
    <n v="1234"/>
    <s v="승인거래"/>
    <s v="소비자소득공제용"/>
    <s v="일반거래"/>
    <n v="2535"/>
    <x v="65"/>
    <s v="rung"/>
    <n v="0"/>
  </r>
  <r>
    <s v="가상계좌"/>
    <s v="2024-04-26 14:53:28"/>
    <n v="163591"/>
    <n v="16359"/>
    <x v="235"/>
    <n v="204950"/>
    <n v="160559836"/>
    <n v="1234"/>
    <s v="승인거래"/>
    <s v="소비자소득공제용"/>
    <s v="일반거래"/>
    <n v="3000000785"/>
    <x v="67"/>
    <s v="rung"/>
    <n v="0"/>
  </r>
  <r>
    <s v="가상계좌"/>
    <s v="2024-04-11 14:54:55"/>
    <n v="141182"/>
    <n v="14118"/>
    <x v="148"/>
    <n v="205300"/>
    <n v="160532972"/>
    <n v="1234"/>
    <s v="승인거래"/>
    <s v="소비자소득공제용"/>
    <s v="일반거래"/>
    <n v="3000000598"/>
    <x v="44"/>
    <s v="rung"/>
    <n v="1152401874"/>
  </r>
  <r>
    <s v="가상계좌"/>
    <s v="2024-04-19 11:01:00"/>
    <n v="152646"/>
    <n v="15264"/>
    <x v="426"/>
    <n v="205500"/>
    <n v="160340920"/>
    <n v="1234"/>
    <s v="승인거래"/>
    <s v="소비자소득공제용"/>
    <s v="일반거래"/>
    <n v="2377"/>
    <x v="53"/>
    <s v="rung"/>
    <n v="5500202491"/>
  </r>
  <r>
    <s v="가상계좌"/>
    <s v="2024-04-23 12:59:06"/>
    <n v="144555"/>
    <n v="14455"/>
    <x v="427"/>
    <n v="206000"/>
    <n v="160450153"/>
    <n v="1234"/>
    <s v="승인거래"/>
    <s v="소비자소득공제용"/>
    <s v="일반거래"/>
    <n v="2570"/>
    <x v="30"/>
    <s v="tip"/>
    <n v="0"/>
  </r>
  <r>
    <s v="가상계좌"/>
    <s v="2024-04-16 21:45:23"/>
    <n v="141182"/>
    <n v="14118"/>
    <x v="428"/>
    <n v="206700"/>
    <n v="161115121"/>
    <n v="1234"/>
    <s v="승인거래"/>
    <s v="소비자소득공제용"/>
    <s v="일반거래"/>
    <n v="2188"/>
    <x v="8"/>
    <s v="tip"/>
    <n v="0"/>
  </r>
  <r>
    <s v="가상계좌"/>
    <s v="2024-04-02 17:31:51"/>
    <n v="164364"/>
    <n v="16436"/>
    <x v="429"/>
    <n v="206800"/>
    <n v="160602953"/>
    <n v="1234"/>
    <s v="승인거래"/>
    <s v="소비자소득공제용"/>
    <s v="일반거래"/>
    <n v="1630"/>
    <x v="73"/>
    <s v="fie"/>
    <n v="3686100775"/>
  </r>
  <r>
    <s v="가상계좌"/>
    <s v="2024-04-02 14:50:50"/>
    <n v="85455"/>
    <n v="8545"/>
    <x v="430"/>
    <n v="207000"/>
    <n v="160491059"/>
    <n v="1234"/>
    <s v="승인거래"/>
    <s v="소비자소득공제용"/>
    <s v="일반거래"/>
    <n v="1623"/>
    <x v="183"/>
    <s v="rung"/>
    <n v="2969801140"/>
  </r>
  <r>
    <s v="가상계좌"/>
    <s v="2024-04-23 14:18:06"/>
    <n v="91364"/>
    <n v="9136"/>
    <x v="431"/>
    <n v="207500"/>
    <n v="160508707"/>
    <n v="1234"/>
    <s v="승인거래"/>
    <s v="소비자소득공제용"/>
    <s v="일반거래"/>
    <n v="2587"/>
    <x v="7"/>
    <s v="tip"/>
    <n v="4991501727"/>
  </r>
  <r>
    <s v="가상계좌"/>
    <s v="2024-04-15 16:01:57"/>
    <n v="135091"/>
    <n v="13509"/>
    <x v="432"/>
    <n v="207700"/>
    <n v="160600426"/>
    <n v="1234"/>
    <s v="승인거래"/>
    <s v="소비자소득공제용"/>
    <s v="일반거래"/>
    <n v="3000000640"/>
    <x v="31"/>
    <s v="hung"/>
    <n v="8403401120"/>
  </r>
  <r>
    <s v="가상계좌"/>
    <s v="2024-04-29 17:12:15"/>
    <n v="89091"/>
    <n v="8909"/>
    <x v="433"/>
    <n v="208000"/>
    <n v="160689879"/>
    <n v="1234"/>
    <s v="승인거래"/>
    <s v="소비자소득공제용"/>
    <s v="일반거래"/>
    <n v="2859"/>
    <x v="204"/>
    <s v="rung"/>
    <n v="4251202156"/>
  </r>
  <r>
    <s v="가상계좌"/>
    <s v="2024-04-15 13:16:05"/>
    <n v="189091"/>
    <n v="18909"/>
    <x v="1"/>
    <n v="208000"/>
    <n v="160465645"/>
    <n v="1234"/>
    <s v="승인거래"/>
    <s v="소비자소득공제용"/>
    <s v="일반거래"/>
    <n v="2134"/>
    <x v="43"/>
    <s v="fie"/>
    <n v="0"/>
  </r>
  <r>
    <s v="가상계좌"/>
    <s v="2024-04-07 15:19:40"/>
    <n v="10919"/>
    <n v="1091"/>
    <x v="434"/>
    <n v="209000"/>
    <n v="160485406"/>
    <n v="1234"/>
    <s v="승인거래"/>
    <s v="소비자소득공제용"/>
    <s v="일반거래"/>
    <n v="3000000545"/>
    <x v="97"/>
    <s v="hung"/>
    <n v="3089405136"/>
  </r>
  <r>
    <s v="가상계좌"/>
    <s v="2024-04-16 16:22:15"/>
    <n v="190545"/>
    <n v="19055"/>
    <x v="1"/>
    <n v="209600"/>
    <n v="160805779"/>
    <n v="1234"/>
    <s v="승인거래"/>
    <s v="소비자소득공제용"/>
    <s v="일반거래"/>
    <n v="2235"/>
    <x v="216"/>
    <s v="tip"/>
    <n v="0"/>
  </r>
  <r>
    <s v="가상계좌"/>
    <s v="2024-04-23 13:51:54"/>
    <n v="191818"/>
    <n v="19182"/>
    <x v="1"/>
    <n v="211000"/>
    <n v="160489111"/>
    <n v="1234"/>
    <s v="승인거래"/>
    <s v="소비자소득공제용"/>
    <s v="일반거래"/>
    <n v="2588"/>
    <x v="217"/>
    <s v="fie"/>
    <n v="0"/>
  </r>
  <r>
    <s v="가상계좌"/>
    <s v="2024-04-05 01:41:05"/>
    <n v="142646"/>
    <n v="14264"/>
    <x v="435"/>
    <n v="211300"/>
    <n v="160050487"/>
    <n v="1234"/>
    <s v="승인거래"/>
    <s v="소비자소득공제용"/>
    <s v="일반거래"/>
    <n v="1756"/>
    <x v="28"/>
    <s v="rung"/>
    <n v="0"/>
  </r>
  <r>
    <s v="가상계좌"/>
    <s v="2024-04-01 15:52:06"/>
    <n v="52182"/>
    <n v="5218"/>
    <x v="436"/>
    <n v="211900"/>
    <n v="160637101"/>
    <n v="1234"/>
    <s v="승인거래"/>
    <s v="소비자소득공제용"/>
    <s v="일반거래"/>
    <n v="1579"/>
    <x v="45"/>
    <s v="fie"/>
    <n v="0"/>
  </r>
  <r>
    <s v="가상계좌"/>
    <s v="2024-04-03 17:36:10"/>
    <n v="192727"/>
    <n v="19273"/>
    <x v="1"/>
    <n v="212000"/>
    <n v="160596047"/>
    <n v="1234"/>
    <s v="승인거래"/>
    <s v="소비자소득공제용"/>
    <s v="일반거래"/>
    <n v="1695"/>
    <x v="85"/>
    <s v="fie"/>
    <n v="0"/>
  </r>
  <r>
    <s v="가상계좌"/>
    <s v="2024-04-12 13:14:57"/>
    <n v="48364"/>
    <n v="4836"/>
    <x v="437"/>
    <n v="213000"/>
    <n v="160462373"/>
    <n v="1234"/>
    <s v="승인거래"/>
    <s v="소비자소득공제용"/>
    <s v="일반거래"/>
    <n v="2056"/>
    <x v="124"/>
    <s v="tip"/>
    <n v="4163303836"/>
  </r>
  <r>
    <s v="가상계좌"/>
    <s v="2024-04-22 15:39:33"/>
    <n v="142364"/>
    <n v="14236"/>
    <x v="438"/>
    <n v="214400"/>
    <n v="160600920"/>
    <n v="1234"/>
    <s v="승인거래"/>
    <s v="소비자소득공제용"/>
    <s v="일반거래"/>
    <n v="2522"/>
    <x v="205"/>
    <s v="rung"/>
    <n v="7756300069"/>
  </r>
  <r>
    <s v="가상계좌"/>
    <s v="2024-04-08 10:38:50"/>
    <n v="132273"/>
    <n v="13227"/>
    <x v="439"/>
    <n v="214500"/>
    <n v="160337448"/>
    <n v="1234"/>
    <s v="승인거래"/>
    <s v="소비자소득공제용"/>
    <s v="일반거래"/>
    <n v="1845"/>
    <x v="40"/>
    <s v="fie"/>
    <n v="0"/>
  </r>
  <r>
    <s v="가상계좌"/>
    <s v="2024-04-11 17:02:37"/>
    <n v="141455"/>
    <n v="14145"/>
    <x v="286"/>
    <n v="214600"/>
    <n v="160641510"/>
    <n v="1234"/>
    <s v="승인거래"/>
    <s v="소비자소득공제용"/>
    <s v="일반거래"/>
    <n v="2013"/>
    <x v="7"/>
    <s v="tip"/>
    <n v="4991501727"/>
  </r>
  <r>
    <s v="신용카드"/>
    <s v="2024-04-01 10:39:53"/>
    <n v="119364"/>
    <n v="11936"/>
    <x v="308"/>
    <n v="215300"/>
    <n v="14942677"/>
    <m/>
    <s v="일반"/>
    <m/>
    <m/>
    <n v="3000000481"/>
    <x v="100"/>
    <s v="hung"/>
    <n v="1061475335"/>
  </r>
  <r>
    <s v="가상계좌"/>
    <s v="2024-04-21 00:40:16"/>
    <n v="180237"/>
    <n v="18023"/>
    <x v="408"/>
    <n v="215650"/>
    <n v="160016786"/>
    <n v="1234"/>
    <s v="승인거래"/>
    <s v="소비자소득공제용"/>
    <s v="일반거래"/>
    <n v="3000000714"/>
    <x v="87"/>
    <s v="hung"/>
    <n v="0"/>
  </r>
  <r>
    <s v="가상계좌"/>
    <s v="2024-04-11 15:05:45"/>
    <n v="196364"/>
    <n v="19636"/>
    <x v="1"/>
    <n v="216000"/>
    <n v="160543463"/>
    <n v="1234"/>
    <s v="승인거래"/>
    <s v="소비자소득공제용"/>
    <s v="일반거래"/>
    <n v="1995"/>
    <x v="43"/>
    <s v="fie"/>
    <n v="0"/>
  </r>
  <r>
    <s v="가상계좌"/>
    <s v="2024-04-23 16:02:45"/>
    <n v="60828"/>
    <n v="6082"/>
    <x v="440"/>
    <n v="218700"/>
    <n v="160586505"/>
    <n v="1234"/>
    <s v="승인거래"/>
    <s v="소비자소득공제용"/>
    <s v="일반거래"/>
    <n v="2573"/>
    <x v="167"/>
    <s v="rung"/>
    <n v="0"/>
  </r>
  <r>
    <s v="가상계좌"/>
    <s v="2024-04-29 16:09:32"/>
    <n v="199455"/>
    <n v="19945"/>
    <x v="1"/>
    <n v="219400"/>
    <n v="160639224"/>
    <n v="1234"/>
    <s v="승인거래"/>
    <s v="소비자소득공제용"/>
    <s v="일반거래"/>
    <n v="2877"/>
    <x v="46"/>
    <s v="rung"/>
    <n v="0"/>
  </r>
  <r>
    <s v="신용카드"/>
    <s v="2024-04-04 15:17:20"/>
    <n v="156773"/>
    <n v="15677"/>
    <x v="441"/>
    <n v="219550"/>
    <n v="84281173"/>
    <m/>
    <s v="일반"/>
    <m/>
    <m/>
    <n v="1745"/>
    <x v="209"/>
    <s v="rung"/>
    <n v="7663400425"/>
  </r>
  <r>
    <s v="가상계좌"/>
    <s v="2024-04-25 18:36:22"/>
    <n v="200000"/>
    <n v="20000"/>
    <x v="1"/>
    <n v="220000"/>
    <n v="160795421"/>
    <n v="1234"/>
    <s v="승인거래"/>
    <s v="소비자소득공제용"/>
    <s v="일반거래"/>
    <n v="2729"/>
    <x v="218"/>
    <s v="fie"/>
    <n v="0"/>
  </r>
  <r>
    <s v="가상계좌"/>
    <s v="2024-04-17 15:13:35"/>
    <n v="127646"/>
    <n v="12764"/>
    <x v="442"/>
    <n v="220400"/>
    <n v="160778974"/>
    <n v="1234"/>
    <s v="승인거래"/>
    <s v="소비자소득공제용"/>
    <s v="일반거래"/>
    <n v="2293"/>
    <x v="178"/>
    <s v="rung"/>
    <n v="0"/>
  </r>
  <r>
    <s v="가상계좌"/>
    <s v="2024-04-29 22:45:02"/>
    <n v="91646"/>
    <n v="9164"/>
    <x v="443"/>
    <n v="220800"/>
    <n v="161021031"/>
    <n v="1234"/>
    <s v="승인거래"/>
    <s v="소비자소득공제용"/>
    <s v="일반거래"/>
    <n v="2879"/>
    <x v="219"/>
    <s v="tip"/>
    <n v="0"/>
  </r>
  <r>
    <s v="가상계좌"/>
    <s v="2024-04-11 12:53:56"/>
    <n v="142328"/>
    <n v="14232"/>
    <x v="444"/>
    <n v="221300"/>
    <n v="160448529"/>
    <n v="1234"/>
    <s v="승인거래"/>
    <s v="소비자소득공제용"/>
    <s v="일반거래"/>
    <n v="1914"/>
    <x v="22"/>
    <s v="tip"/>
    <n v="0"/>
  </r>
  <r>
    <s v="가상계좌"/>
    <s v="2024-04-03 12:36:17"/>
    <n v="201818"/>
    <n v="20182"/>
    <x v="1"/>
    <n v="222000"/>
    <n v="160383566"/>
    <n v="1234"/>
    <s v="승인거래"/>
    <s v="소비자소득공제용"/>
    <s v="일반거래"/>
    <n v="3000000510"/>
    <x v="168"/>
    <s v="hung"/>
    <n v="1731502033"/>
  </r>
  <r>
    <s v="가상계좌"/>
    <s v="2024-04-17 09:31:32"/>
    <n v="202545"/>
    <n v="20255"/>
    <x v="1"/>
    <n v="222800"/>
    <n v="160490951"/>
    <n v="1234"/>
    <s v="승인거래"/>
    <s v="소비자소득공제용"/>
    <s v="일반거래"/>
    <n v="3000000658"/>
    <x v="134"/>
    <s v="hung"/>
    <n v="5261702056"/>
  </r>
  <r>
    <s v="가상계좌"/>
    <s v="2024-04-25 12:26:21"/>
    <n v="151919"/>
    <n v="15191"/>
    <x v="445"/>
    <n v="222800"/>
    <n v="160450979"/>
    <n v="1234"/>
    <s v="승인거래"/>
    <s v="소비자소득공제용"/>
    <s v="일반거래"/>
    <n v="2695"/>
    <x v="30"/>
    <s v="tip"/>
    <n v="0"/>
  </r>
  <r>
    <s v="가상계좌"/>
    <s v="2024-04-11 14:39:39"/>
    <n v="202545"/>
    <n v="20255"/>
    <x v="1"/>
    <n v="222800"/>
    <n v="160522726"/>
    <n v="1234"/>
    <s v="승인거래"/>
    <s v="소비자소득공제용"/>
    <s v="일반거래"/>
    <n v="3000000597"/>
    <x v="213"/>
    <s v="hung"/>
    <n v="0"/>
  </r>
  <r>
    <s v="신용카드"/>
    <s v="2024-04-23 16:53:58"/>
    <n v="62455"/>
    <n v="6245"/>
    <x v="446"/>
    <n v="224300"/>
    <n v="39554245"/>
    <m/>
    <s v="일반"/>
    <m/>
    <m/>
    <n v="3000000740"/>
    <x v="108"/>
    <s v="hung"/>
    <n v="1981501407"/>
  </r>
  <r>
    <s v="가상계좌"/>
    <s v="2024-04-03 15:15:03"/>
    <n v="205273"/>
    <n v="20527"/>
    <x v="1"/>
    <n v="225800"/>
    <n v="160482651"/>
    <n v="1234"/>
    <s v="승인거래"/>
    <s v="소비자소득공제용"/>
    <s v="일반거래"/>
    <n v="1684"/>
    <x v="52"/>
    <s v="fie"/>
    <n v="0"/>
  </r>
  <r>
    <s v="가상계좌"/>
    <s v="2024-04-17 12:51:25"/>
    <n v="206182"/>
    <n v="20618"/>
    <x v="1"/>
    <n v="226800"/>
    <n v="160669575"/>
    <n v="1234"/>
    <s v="승인거래"/>
    <s v="소비자소득공제용"/>
    <s v="일반거래"/>
    <n v="2269"/>
    <x v="220"/>
    <s v="rung"/>
    <n v="6121695709"/>
  </r>
  <r>
    <s v="신용카드"/>
    <s v="2024-04-09 13:45:43"/>
    <n v="206182"/>
    <n v="20618"/>
    <x v="1"/>
    <n v="226800"/>
    <n v="410299"/>
    <m/>
    <s v="일반"/>
    <m/>
    <m/>
    <n v="3000000566"/>
    <x v="71"/>
    <s v="hung"/>
    <n v="2250597899"/>
  </r>
  <r>
    <s v="가상계좌"/>
    <s v="2024-04-01 15:04:37"/>
    <n v="206273"/>
    <n v="20627"/>
    <x v="1"/>
    <n v="226900"/>
    <n v="160584455"/>
    <n v="1234"/>
    <s v="승인거래"/>
    <s v="소비자소득공제용"/>
    <s v="일반거래"/>
    <n v="1570"/>
    <x v="86"/>
    <s v="rung"/>
    <n v="6500102061"/>
  </r>
  <r>
    <s v="가상계좌"/>
    <s v="2024-04-25 11:32:44"/>
    <n v="196364"/>
    <n v="19636"/>
    <x v="69"/>
    <n v="227600"/>
    <n v="160409046"/>
    <n v="1234"/>
    <s v="승인거래"/>
    <s v="소비자소득공제용"/>
    <s v="일반거래"/>
    <n v="2702"/>
    <x v="41"/>
    <s v="fie"/>
    <n v="0"/>
  </r>
  <r>
    <s v="가상계좌"/>
    <s v="2024-04-22 10:08:23"/>
    <n v="169919"/>
    <n v="16991"/>
    <x v="119"/>
    <n v="227900"/>
    <n v="160324518"/>
    <n v="1234"/>
    <s v="승인거래"/>
    <s v="소비자소득공제용"/>
    <s v="일반거래"/>
    <n v="2490"/>
    <x v="51"/>
    <s v="rung"/>
    <n v="0"/>
  </r>
  <r>
    <s v="가상계좌"/>
    <s v="2024-04-30 11:29:43"/>
    <n v="7273"/>
    <n v="727"/>
    <x v="447"/>
    <n v="228000"/>
    <n v="160376174"/>
    <n v="1234"/>
    <s v="승인거래"/>
    <s v="소비자소득공제용"/>
    <s v="일반거래"/>
    <n v="2898"/>
    <x v="221"/>
    <s v="rung"/>
    <n v="0"/>
  </r>
  <r>
    <s v="가상계좌"/>
    <s v="2024-04-25 15:56:18"/>
    <n v="207273"/>
    <n v="20727"/>
    <x v="1"/>
    <n v="228000"/>
    <n v="160632762"/>
    <n v="1234"/>
    <s v="승인거래"/>
    <s v="소비자소득공제용"/>
    <s v="일반거래"/>
    <n v="2719"/>
    <x v="133"/>
    <s v="tip"/>
    <n v="0"/>
  </r>
  <r>
    <s v="가상계좌"/>
    <s v="2024-04-16 15:34:18"/>
    <n v="62919"/>
    <n v="6291"/>
    <x v="448"/>
    <n v="228200"/>
    <n v="160767644"/>
    <n v="1234"/>
    <s v="승인거래"/>
    <s v="소비자소득공제용"/>
    <s v="일반거래"/>
    <n v="2230"/>
    <x v="200"/>
    <s v="fie"/>
    <n v="7681202432"/>
  </r>
  <r>
    <s v="가상계좌"/>
    <s v="2024-04-02 10:47:49"/>
    <n v="69455"/>
    <n v="6945"/>
    <x v="449"/>
    <n v="228400"/>
    <n v="160319972"/>
    <n v="1234"/>
    <s v="승인거래"/>
    <s v="소비자소득공제용"/>
    <s v="일반거래"/>
    <n v="1599"/>
    <x v="118"/>
    <s v="tip"/>
    <n v="5311602084"/>
  </r>
  <r>
    <s v="가상계좌"/>
    <s v="2024-04-15 07:53:33"/>
    <n v="160455"/>
    <n v="16045"/>
    <x v="182"/>
    <n v="229500"/>
    <n v="160178213"/>
    <n v="1234"/>
    <s v="승인거래"/>
    <s v="소비자소득공제용"/>
    <s v="일반거래"/>
    <n v="3000000639"/>
    <x v="63"/>
    <s v="hung"/>
    <n v="6613000888"/>
  </r>
  <r>
    <s v="신용카드"/>
    <s v="2024-04-24 14:49:44"/>
    <n v="135364"/>
    <n v="13536"/>
    <x v="450"/>
    <n v="229700"/>
    <n v="78807193"/>
    <m/>
    <s v="일반"/>
    <m/>
    <m/>
    <n v="3000000754"/>
    <x v="15"/>
    <s v="hung"/>
    <n v="3943200702"/>
  </r>
  <r>
    <s v="가상계좌"/>
    <s v="2024-04-17 14:15:24"/>
    <n v="136455"/>
    <n v="13645"/>
    <x v="451"/>
    <n v="230100"/>
    <n v="160731717"/>
    <n v="1234"/>
    <s v="승인거래"/>
    <s v="소비자소득공제용"/>
    <s v="일반거래"/>
    <n v="2291"/>
    <x v="58"/>
    <s v="rung"/>
    <n v="1136000727"/>
  </r>
  <r>
    <s v="가상계좌"/>
    <s v="2024-04-05 14:48:19"/>
    <n v="213636"/>
    <n v="21364"/>
    <x v="1"/>
    <n v="235000"/>
    <n v="160497172"/>
    <n v="1234"/>
    <s v="승인거래"/>
    <s v="소비자소득공제용"/>
    <s v="일반거래"/>
    <n v="3000000539"/>
    <x v="176"/>
    <s v="hung"/>
    <n v="6562501289"/>
  </r>
  <r>
    <s v="가상계좌"/>
    <s v="2024-04-30 20:31:59"/>
    <n v="146091"/>
    <n v="14609"/>
    <x v="452"/>
    <n v="236500"/>
    <n v="160873755"/>
    <n v="1234"/>
    <s v="승인거래"/>
    <s v="소비자소득공제용"/>
    <s v="일반거래"/>
    <n v="2932"/>
    <x v="26"/>
    <s v="tip"/>
    <n v="0"/>
  </r>
  <r>
    <s v="가상계좌"/>
    <s v="2024-04-04 11:01:01"/>
    <n v="189828"/>
    <n v="18982"/>
    <x v="198"/>
    <n v="237800"/>
    <n v="160347000"/>
    <n v="1234"/>
    <s v="승인거래"/>
    <s v="소비자소득공제용"/>
    <s v="일반거래"/>
    <n v="1722"/>
    <x v="58"/>
    <s v="rung"/>
    <n v="1136000727"/>
  </r>
  <r>
    <s v="가상계좌"/>
    <s v="2024-04-16 11:33:58"/>
    <n v="7273"/>
    <n v="727"/>
    <x v="453"/>
    <n v="238000"/>
    <n v="160451069"/>
    <n v="1234"/>
    <s v="승인거래"/>
    <s v="소비자소득공제용"/>
    <s v="일반거래"/>
    <n v="2191"/>
    <x v="14"/>
    <s v="tip"/>
    <n v="0"/>
  </r>
  <r>
    <s v="가상계좌"/>
    <s v="2024-04-05 12:17:06"/>
    <n v="217818"/>
    <n v="21782"/>
    <x v="1"/>
    <n v="239600"/>
    <n v="160387862"/>
    <n v="1234"/>
    <s v="승인거래"/>
    <s v="소비자소득공제용"/>
    <s v="일반거래"/>
    <n v="1759"/>
    <x v="52"/>
    <s v="fie"/>
    <n v="0"/>
  </r>
  <r>
    <s v="가상계좌"/>
    <s v="2024-04-11 10:43:35"/>
    <n v="145646"/>
    <n v="14564"/>
    <x v="454"/>
    <n v="240600"/>
    <n v="160339443"/>
    <n v="1234"/>
    <s v="승인거래"/>
    <s v="소비자소득공제용"/>
    <s v="일반거래"/>
    <n v="1957"/>
    <x v="220"/>
    <s v="rung"/>
    <n v="6121695709"/>
  </r>
  <r>
    <s v="가상계좌"/>
    <s v="2024-04-04 14:55:03"/>
    <n v="196000"/>
    <n v="19600"/>
    <x v="235"/>
    <n v="240600"/>
    <n v="160506407"/>
    <n v="1234"/>
    <s v="승인거래"/>
    <s v="소비자소득공제용"/>
    <s v="일반거래"/>
    <n v="3000000525"/>
    <x v="44"/>
    <s v="rung"/>
    <n v="1152401874"/>
  </r>
  <r>
    <s v="가상계좌"/>
    <s v="2024-04-18 14:06:51"/>
    <n v="220000"/>
    <n v="22000"/>
    <x v="1"/>
    <n v="242000"/>
    <n v="160522024"/>
    <n v="1234"/>
    <s v="승인거래"/>
    <s v="소비자소득공제용"/>
    <s v="일반거래"/>
    <n v="2341"/>
    <x v="222"/>
    <s v="rung"/>
    <n v="0"/>
  </r>
  <r>
    <s v="가상계좌"/>
    <s v="2024-04-25 14:19:49"/>
    <n v="220182"/>
    <n v="22018"/>
    <x v="1"/>
    <n v="242200"/>
    <n v="160552197"/>
    <n v="1234"/>
    <s v="승인거래"/>
    <s v="소비자소득공제용"/>
    <s v="일반거래"/>
    <n v="3000000766"/>
    <x v="168"/>
    <s v="hung"/>
    <n v="1731502033"/>
  </r>
  <r>
    <s v="가상계좌"/>
    <s v="2024-04-23 16:46:15"/>
    <n v="7273"/>
    <n v="727"/>
    <x v="455"/>
    <n v="244000"/>
    <n v="160617892"/>
    <n v="1234"/>
    <s v="승인거래"/>
    <s v="소비자소득공제용"/>
    <s v="일반거래"/>
    <n v="2603"/>
    <x v="98"/>
    <s v="fie"/>
    <n v="0"/>
  </r>
  <r>
    <s v="신용카드"/>
    <s v="2024-04-23 17:00:59"/>
    <n v="7273"/>
    <n v="727"/>
    <x v="455"/>
    <n v="244000"/>
    <n v="78881178"/>
    <m/>
    <s v="일반"/>
    <m/>
    <m/>
    <n v="3000000741"/>
    <x v="15"/>
    <s v="hung"/>
    <n v="3943200702"/>
  </r>
  <r>
    <s v="가상계좌"/>
    <s v="2024-04-19 14:59:17"/>
    <n v="222545"/>
    <n v="22255"/>
    <x v="1"/>
    <n v="244800"/>
    <n v="160520519"/>
    <n v="1234"/>
    <s v="승인거래"/>
    <s v="소비자소득공제용"/>
    <s v="일반거래"/>
    <n v="3000000697"/>
    <x v="128"/>
    <s v="hung"/>
    <n v="8904200494"/>
  </r>
  <r>
    <s v="가상계좌"/>
    <s v="2024-04-15 12:52:59"/>
    <n v="124737"/>
    <n v="12473"/>
    <x v="456"/>
    <n v="245200"/>
    <n v="160450366"/>
    <n v="1234"/>
    <s v="승인거래"/>
    <s v="소비자소득공제용"/>
    <s v="일반거래"/>
    <n v="2129"/>
    <x v="223"/>
    <s v="none"/>
    <n v="0"/>
  </r>
  <r>
    <s v="가상계좌"/>
    <s v="2024-04-16 11:45:34"/>
    <n v="107737"/>
    <n v="10773"/>
    <x v="457"/>
    <n v="246500"/>
    <n v="160466259"/>
    <n v="1234"/>
    <s v="승인거래"/>
    <s v="소비자소득공제용"/>
    <s v="일반거래"/>
    <n v="2189"/>
    <x v="173"/>
    <s v="rung"/>
    <n v="8992600813"/>
  </r>
  <r>
    <s v="가상계좌"/>
    <s v="2024-04-26 12:00:56"/>
    <n v="224318"/>
    <n v="22432"/>
    <x v="1"/>
    <n v="246750"/>
    <n v="160421253"/>
    <n v="1234"/>
    <s v="승인거래"/>
    <s v="소비자소득공제용"/>
    <s v="일반거래"/>
    <n v="2766"/>
    <x v="224"/>
    <s v="rung"/>
    <n v="1274143059"/>
  </r>
  <r>
    <s v="가상계좌"/>
    <s v="2024-04-22 06:35:33"/>
    <n v="149955"/>
    <n v="14995"/>
    <x v="458"/>
    <n v="246850"/>
    <n v="160149896"/>
    <n v="1234"/>
    <s v="승인거래"/>
    <s v="소비자소득공제용"/>
    <s v="일반거래"/>
    <n v="2474"/>
    <x v="8"/>
    <s v="tip"/>
    <n v="0"/>
  </r>
  <r>
    <s v="가상계좌"/>
    <s v="2024-04-30 14:35:22"/>
    <n v="133919"/>
    <n v="13391"/>
    <x v="459"/>
    <n v="247300"/>
    <n v="160525901"/>
    <n v="1234"/>
    <s v="승인거래"/>
    <s v="소비자소득공제용"/>
    <s v="일반거래"/>
    <n v="2917"/>
    <x v="225"/>
    <s v="tip"/>
    <n v="0"/>
  </r>
  <r>
    <s v="신용카드"/>
    <s v="2024-04-24 22:34:02"/>
    <n v="225091"/>
    <n v="22509"/>
    <x v="1"/>
    <n v="247600"/>
    <n v="74577"/>
    <m/>
    <s v="일반"/>
    <m/>
    <m/>
    <n v="3000000757"/>
    <x v="226"/>
    <s v="tip"/>
    <n v="0"/>
  </r>
  <r>
    <s v="가상계좌"/>
    <s v="2024-04-22 15:12:44"/>
    <n v="225273"/>
    <n v="22527"/>
    <x v="1"/>
    <n v="247800"/>
    <n v="160579830"/>
    <n v="1234"/>
    <s v="승인거래"/>
    <s v="소비자소득공제용"/>
    <s v="일반거래"/>
    <n v="2521"/>
    <x v="118"/>
    <s v="tip"/>
    <n v="5311602084"/>
  </r>
  <r>
    <s v="가상계좌"/>
    <s v="2024-04-03 15:49:20"/>
    <n v="10919"/>
    <n v="1091"/>
    <x v="460"/>
    <n v="252000"/>
    <n v="160510947"/>
    <n v="1234"/>
    <s v="승인거래"/>
    <s v="소비자소득공제용"/>
    <s v="일반거래"/>
    <n v="1693"/>
    <x v="183"/>
    <s v="rung"/>
    <n v="2969801140"/>
  </r>
  <r>
    <s v="가상계좌"/>
    <s v="2024-04-25 12:04:03"/>
    <n v="117646"/>
    <n v="11764"/>
    <x v="461"/>
    <n v="253200"/>
    <n v="160439118"/>
    <n v="1234"/>
    <s v="승인거래"/>
    <s v="소비자소득공제용"/>
    <s v="일반거래"/>
    <n v="2705"/>
    <x v="45"/>
    <s v="fie"/>
    <n v="0"/>
  </r>
  <r>
    <s v="가상계좌"/>
    <s v="2024-04-15 15:00:17"/>
    <n v="193091"/>
    <n v="19309"/>
    <x v="105"/>
    <n v="254400"/>
    <n v="160552085"/>
    <n v="1234"/>
    <s v="승인거래"/>
    <s v="소비자소득공제용"/>
    <s v="일반거래"/>
    <n v="3000000643"/>
    <x v="100"/>
    <s v="hung"/>
    <n v="1061475335"/>
  </r>
  <r>
    <s v="가상계좌"/>
    <s v="2024-04-16 15:40:55"/>
    <n v="232636"/>
    <n v="23264"/>
    <x v="1"/>
    <n v="255900"/>
    <n v="160773181"/>
    <n v="1234"/>
    <s v="승인거래"/>
    <s v="소비자소득공제용"/>
    <s v="일반거래"/>
    <n v="2221"/>
    <x v="52"/>
    <s v="fie"/>
    <n v="0"/>
  </r>
  <r>
    <s v="가상계좌"/>
    <s v="2024-04-19 14:48:56"/>
    <n v="145455"/>
    <n v="14545"/>
    <x v="462"/>
    <n v="256000"/>
    <n v="160509862"/>
    <n v="1234"/>
    <s v="승인거래"/>
    <s v="소비자소득공제용"/>
    <s v="일반거래"/>
    <n v="2402"/>
    <x v="98"/>
    <s v="fie"/>
    <n v="0"/>
  </r>
  <r>
    <s v="가상계좌"/>
    <s v="2024-04-23 15:20:54"/>
    <n v="198455"/>
    <n v="19845"/>
    <x v="378"/>
    <n v="258300"/>
    <n v="160553650"/>
    <n v="1234"/>
    <s v="승인거래"/>
    <s v="소비자소득공제용"/>
    <s v="일반거래"/>
    <n v="3000000731"/>
    <x v="142"/>
    <s v="hung"/>
    <n v="4021589132"/>
  </r>
  <r>
    <s v="가상계좌"/>
    <s v="2024-04-30 14:34:33"/>
    <n v="210919"/>
    <n v="21091"/>
    <x v="74"/>
    <n v="259000"/>
    <n v="160530511"/>
    <n v="1234"/>
    <s v="승인거래"/>
    <s v="소비자소득공제용"/>
    <s v="일반거래"/>
    <n v="2918"/>
    <x v="177"/>
    <s v="tip"/>
    <n v="0"/>
  </r>
  <r>
    <s v="가상계좌"/>
    <s v="2024-04-23 17:43:15"/>
    <n v="187364"/>
    <n v="18736"/>
    <x v="463"/>
    <n v="259600"/>
    <n v="160674050"/>
    <n v="1234"/>
    <s v="승인거래"/>
    <s v="소비자소득공제용"/>
    <s v="일반거래"/>
    <n v="2608"/>
    <x v="45"/>
    <s v="fie"/>
    <n v="0"/>
  </r>
  <r>
    <s v="가상계좌"/>
    <s v="2024-04-16 16:16:40"/>
    <n v="236364"/>
    <n v="23636"/>
    <x v="1"/>
    <n v="260000"/>
    <n v="160804887"/>
    <n v="1234"/>
    <s v="승인거래"/>
    <s v="소비자소득공제용"/>
    <s v="일반거래"/>
    <n v="2234"/>
    <x v="162"/>
    <s v="tip"/>
    <n v="6028602905"/>
  </r>
  <r>
    <s v="가상계좌"/>
    <s v="2024-04-09 13:12:28"/>
    <n v="236364"/>
    <n v="23636"/>
    <x v="1"/>
    <n v="260000"/>
    <n v="160420629"/>
    <n v="1234"/>
    <s v="승인거래"/>
    <s v="소비자소득공제용"/>
    <s v="일반거래"/>
    <n v="1895"/>
    <x v="84"/>
    <s v="fie"/>
    <n v="0"/>
  </r>
  <r>
    <s v="가상계좌"/>
    <s v="2024-04-15 15:45:56"/>
    <n v="162919"/>
    <n v="16291"/>
    <x v="464"/>
    <n v="262000"/>
    <n v="160587000"/>
    <n v="1234"/>
    <s v="승인거래"/>
    <s v="소비자소득공제용"/>
    <s v="일반거래"/>
    <n v="2156"/>
    <x v="16"/>
    <s v="rung"/>
    <n v="0"/>
  </r>
  <r>
    <s v="가상계좌"/>
    <s v="2024-04-15 11:32:00"/>
    <n v="238455"/>
    <n v="23845"/>
    <x v="1"/>
    <n v="262300"/>
    <n v="160383879"/>
    <n v="1234"/>
    <s v="승인거래"/>
    <s v="소비자소득공제용"/>
    <s v="일반거래"/>
    <n v="3000000638"/>
    <x v="156"/>
    <s v="hung"/>
    <n v="6392501741"/>
  </r>
  <r>
    <s v="가상계좌"/>
    <s v="2024-04-17 14:19:51"/>
    <n v="233591"/>
    <n v="23359"/>
    <x v="117"/>
    <n v="262750"/>
    <n v="160738427"/>
    <n v="1234"/>
    <s v="승인거래"/>
    <s v="소비자소득공제용"/>
    <s v="일반거래"/>
    <n v="3000000667"/>
    <x v="67"/>
    <s v="rung"/>
    <n v="0"/>
  </r>
  <r>
    <s v="가상계좌"/>
    <s v="2024-04-19 12:49:29"/>
    <n v="35273"/>
    <n v="3527"/>
    <x v="465"/>
    <n v="263800"/>
    <n v="160425248"/>
    <n v="1234"/>
    <s v="승인거래"/>
    <s v="소비자소득공제용"/>
    <s v="일반거래"/>
    <n v="2386"/>
    <x v="188"/>
    <s v="tip"/>
    <n v="0"/>
  </r>
  <r>
    <s v="가상계좌"/>
    <s v="2024-04-15 10:00:54"/>
    <n v="148455"/>
    <n v="14845"/>
    <x v="466"/>
    <n v="263900"/>
    <n v="160292487"/>
    <n v="1234"/>
    <s v="승인거래"/>
    <s v="소비자소득공제용"/>
    <s v="일반거래"/>
    <n v="2118"/>
    <x v="40"/>
    <s v="fie"/>
    <n v="0"/>
  </r>
  <r>
    <s v="가상계좌"/>
    <s v="2024-04-15 14:26:18"/>
    <n v="10919"/>
    <n v="1091"/>
    <x v="467"/>
    <n v="264000"/>
    <n v="160525233"/>
    <n v="1234"/>
    <s v="승인거래"/>
    <s v="소비자소득공제용"/>
    <s v="일반거래"/>
    <n v="2115"/>
    <x v="118"/>
    <s v="tip"/>
    <n v="5311602084"/>
  </r>
  <r>
    <s v="신용카드"/>
    <s v="2024-04-30 10:32:18"/>
    <n v="240727"/>
    <n v="24073"/>
    <x v="1"/>
    <n v="264800"/>
    <n v="92611618"/>
    <m/>
    <s v="일반"/>
    <m/>
    <m/>
    <n v="3000000807"/>
    <x v="5"/>
    <s v="hung"/>
    <n v="3943200702"/>
  </r>
  <r>
    <s v="가상계좌"/>
    <s v="2024-04-09 14:28:14"/>
    <n v="242727"/>
    <n v="24273"/>
    <x v="1"/>
    <n v="267000"/>
    <n v="160472400"/>
    <n v="1234"/>
    <s v="승인거래"/>
    <s v="소비자소득공제용"/>
    <s v="일반거래"/>
    <n v="1898"/>
    <x v="46"/>
    <s v="rung"/>
    <n v="0"/>
  </r>
  <r>
    <s v="신용카드"/>
    <s v="2024-04-03 15:26:10"/>
    <n v="10909"/>
    <n v="1091"/>
    <x v="468"/>
    <n v="269000"/>
    <n v="15198142"/>
    <m/>
    <s v="일반"/>
    <m/>
    <m/>
    <n v="3000000517"/>
    <x v="5"/>
    <s v="hung"/>
    <n v="3943200702"/>
  </r>
  <r>
    <s v="가상계좌"/>
    <s v="2024-04-02 15:49:35"/>
    <n v="244909"/>
    <n v="24491"/>
    <x v="1"/>
    <n v="269400"/>
    <n v="160528113"/>
    <n v="1234"/>
    <s v="승인거래"/>
    <s v="소비자소득공제용"/>
    <s v="일반거래"/>
    <n v="1622"/>
    <x v="158"/>
    <s v="fie"/>
    <n v="8903701276"/>
  </r>
  <r>
    <s v="가상계좌"/>
    <s v="2024-04-24 14:18:46"/>
    <n v="219237"/>
    <n v="21923"/>
    <x v="81"/>
    <n v="271150"/>
    <n v="160523353"/>
    <n v="1234"/>
    <s v="승인거래"/>
    <s v="소비자소득공제용"/>
    <s v="일반거래"/>
    <n v="2648"/>
    <x v="73"/>
    <s v="fie"/>
    <n v="3686100775"/>
  </r>
  <r>
    <s v="가상계좌"/>
    <s v="2024-04-29 15:15:52"/>
    <n v="97828"/>
    <n v="9782"/>
    <x v="469"/>
    <n v="272000"/>
    <n v="160591515"/>
    <n v="1234"/>
    <s v="승인거래"/>
    <s v="소비자소득공제용"/>
    <s v="일반거래"/>
    <n v="2852"/>
    <x v="98"/>
    <s v="fie"/>
    <n v="0"/>
  </r>
  <r>
    <s v="가상계좌"/>
    <s v="2024-04-16 16:53:00"/>
    <n v="247273"/>
    <n v="24727"/>
    <x v="1"/>
    <n v="272000"/>
    <n v="160838632"/>
    <n v="1234"/>
    <s v="승인거래"/>
    <s v="소비자소득공제용"/>
    <s v="일반거래"/>
    <n v="2233"/>
    <x v="65"/>
    <s v="rung"/>
    <n v="0"/>
  </r>
  <r>
    <s v="가상계좌"/>
    <s v="2024-04-18 14:47:20"/>
    <n v="7273"/>
    <n v="727"/>
    <x v="470"/>
    <n v="272400"/>
    <n v="160551823"/>
    <n v="1234"/>
    <s v="승인거래"/>
    <s v="소비자소득공제용"/>
    <s v="일반거래"/>
    <n v="2338"/>
    <x v="118"/>
    <s v="tip"/>
    <n v="5311602084"/>
  </r>
  <r>
    <s v="가상계좌"/>
    <s v="2024-04-23 15:55:16"/>
    <n v="210000"/>
    <n v="21000"/>
    <x v="105"/>
    <n v="273000"/>
    <n v="160583104"/>
    <n v="1234"/>
    <s v="승인거래"/>
    <s v="소비자소득공제용"/>
    <s v="일반거래"/>
    <n v="3000000738"/>
    <x v="27"/>
    <s v="hung"/>
    <n v="3100595199"/>
  </r>
  <r>
    <s v="가상계좌"/>
    <s v="2024-04-16 15:13:46"/>
    <n v="7273"/>
    <n v="727"/>
    <x v="471"/>
    <n v="276000"/>
    <n v="160751116"/>
    <n v="1234"/>
    <s v="승인거래"/>
    <s v="소비자소득공제용"/>
    <s v="일반거래"/>
    <n v="2227"/>
    <x v="74"/>
    <s v="fie"/>
    <n v="0"/>
  </r>
  <r>
    <s v="가상계좌"/>
    <s v="2024-04-12 15:14:03"/>
    <n v="230000"/>
    <n v="23000"/>
    <x v="235"/>
    <n v="278000"/>
    <n v="160549353"/>
    <n v="1234"/>
    <s v="승인거래"/>
    <s v="소비자소득공제용"/>
    <s v="일반거래"/>
    <n v="2062"/>
    <x v="20"/>
    <s v="rung"/>
    <n v="2223201008"/>
  </r>
  <r>
    <s v="가상계좌"/>
    <s v="2024-04-01 11:16:28"/>
    <n v="196828"/>
    <n v="19682"/>
    <x v="472"/>
    <n v="278100"/>
    <n v="160400478"/>
    <n v="1234"/>
    <s v="승인거래"/>
    <s v="소비자소득공제용"/>
    <s v="일반거래"/>
    <n v="1550"/>
    <x v="40"/>
    <s v="fie"/>
    <n v="0"/>
  </r>
  <r>
    <s v="가상계좌"/>
    <s v="2024-04-08 15:53:08"/>
    <n v="254091"/>
    <n v="25409"/>
    <x v="1"/>
    <n v="279500"/>
    <n v="160677324"/>
    <n v="1234"/>
    <s v="승인거래"/>
    <s v="소비자소득공제용"/>
    <s v="일반거래"/>
    <n v="1879"/>
    <x v="52"/>
    <s v="fie"/>
    <n v="0"/>
  </r>
  <r>
    <s v="가상계좌"/>
    <s v="2024-04-08 13:35:36"/>
    <n v="18182"/>
    <n v="1818"/>
    <x v="473"/>
    <n v="280000"/>
    <n v="160500911"/>
    <n v="1234"/>
    <s v="승인거래"/>
    <s v="소비자소득공제용"/>
    <s v="일반거래"/>
    <n v="1865"/>
    <x v="48"/>
    <s v="rung"/>
    <n v="0"/>
  </r>
  <r>
    <s v="가상계좌"/>
    <s v="2024-04-08 16:46:56"/>
    <n v="256000"/>
    <n v="25600"/>
    <x v="1"/>
    <n v="281600"/>
    <n v="160722143"/>
    <n v="1234"/>
    <s v="승인거래"/>
    <s v="소비자소득공제용"/>
    <s v="일반거래"/>
    <n v="1880"/>
    <x v="227"/>
    <s v="fie"/>
    <n v="3303301155"/>
  </r>
  <r>
    <s v="가상계좌"/>
    <s v="2024-04-01 15:30:51"/>
    <n v="224555"/>
    <n v="22455"/>
    <x v="295"/>
    <n v="281800"/>
    <n v="160614788"/>
    <n v="1234"/>
    <s v="승인거래"/>
    <s v="소비자소득공제용"/>
    <s v="일반거래"/>
    <n v="1583"/>
    <x v="93"/>
    <s v="tip"/>
    <n v="4413201666"/>
  </r>
  <r>
    <s v="가상계좌"/>
    <s v="2024-04-16 15:22:01"/>
    <n v="197091"/>
    <n v="19709"/>
    <x v="474"/>
    <n v="281800"/>
    <n v="160757204"/>
    <n v="1234"/>
    <s v="승인거래"/>
    <s v="소비자소득공제용"/>
    <s v="일반거래"/>
    <n v="2229"/>
    <x v="16"/>
    <s v="rung"/>
    <n v="0"/>
  </r>
  <r>
    <s v="가상계좌"/>
    <s v="2024-04-17 14:21:05"/>
    <n v="256227"/>
    <n v="25623"/>
    <x v="1"/>
    <n v="281850"/>
    <n v="160736742"/>
    <n v="1234"/>
    <s v="승인거래"/>
    <s v="소비자소득공제용"/>
    <s v="일반거래"/>
    <n v="3000000668"/>
    <x v="44"/>
    <s v="rung"/>
    <n v="1152401874"/>
  </r>
  <r>
    <s v="가상계좌"/>
    <s v="2024-04-30 13:09:43"/>
    <n v="7273"/>
    <n v="727"/>
    <x v="475"/>
    <n v="284000"/>
    <n v="160458972"/>
    <n v="1234"/>
    <s v="승인거래"/>
    <s v="소비자소득공제용"/>
    <s v="일반거래"/>
    <n v="2904"/>
    <x v="228"/>
    <s v="tip"/>
    <n v="0"/>
  </r>
  <r>
    <s v="신용카드"/>
    <s v="2024-04-09 15:01:49"/>
    <n v="258273"/>
    <n v="25827"/>
    <x v="1"/>
    <n v="284100"/>
    <n v="72048662"/>
    <m/>
    <s v="일반"/>
    <m/>
    <m/>
    <n v="3000000568"/>
    <x v="60"/>
    <s v="hung"/>
    <n v="6181179089"/>
  </r>
  <r>
    <s v="가상계좌"/>
    <s v="2024-04-29 14:58:14"/>
    <n v="114455"/>
    <n v="11445"/>
    <x v="476"/>
    <n v="284900"/>
    <n v="160575267"/>
    <n v="1234"/>
    <s v="승인거래"/>
    <s v="소비자소득공제용"/>
    <s v="일반거래"/>
    <n v="2870"/>
    <x v="169"/>
    <s v="rung"/>
    <n v="0"/>
  </r>
  <r>
    <s v="신용카드"/>
    <s v="2024-04-11 14:54:19"/>
    <n v="259636"/>
    <n v="25964"/>
    <x v="1"/>
    <n v="285600"/>
    <n v="96446024"/>
    <m/>
    <s v="일반"/>
    <m/>
    <m/>
    <n v="3000000599"/>
    <x v="15"/>
    <s v="hung"/>
    <n v="3943200702"/>
  </r>
  <r>
    <s v="신용카드"/>
    <s v="2024-04-16 14:59:18"/>
    <n v="260182"/>
    <n v="26018"/>
    <x v="1"/>
    <n v="286200"/>
    <n v="895900"/>
    <m/>
    <s v="일반"/>
    <m/>
    <m/>
    <n v="2224"/>
    <x v="81"/>
    <s v="none"/>
    <n v="0"/>
  </r>
  <r>
    <s v="가상계좌"/>
    <s v="2024-04-29 14:56:36"/>
    <n v="260455"/>
    <n v="26045"/>
    <x v="1"/>
    <n v="286500"/>
    <n v="160574101"/>
    <n v="1234"/>
    <s v="승인거래"/>
    <s v="소비자소득공제용"/>
    <s v="일반거래"/>
    <n v="3000000798"/>
    <x v="229"/>
    <s v="hung"/>
    <n v="4088612892"/>
  </r>
  <r>
    <s v="가상계좌"/>
    <s v="2024-04-15 15:17:44"/>
    <n v="210555"/>
    <n v="21055"/>
    <x v="477"/>
    <n v="287600"/>
    <n v="160567110"/>
    <n v="1234"/>
    <s v="승인거래"/>
    <s v="소비자소득공제용"/>
    <s v="일반거래"/>
    <n v="2151"/>
    <x v="124"/>
    <s v="tip"/>
    <n v="4163303836"/>
  </r>
  <r>
    <s v="신용카드"/>
    <s v="2024-04-30 16:21:34"/>
    <n v="251182"/>
    <n v="25118"/>
    <x v="69"/>
    <n v="287900"/>
    <n v="30001554"/>
    <m/>
    <s v="일반"/>
    <m/>
    <m/>
    <n v="3000000824"/>
    <x v="230"/>
    <s v="hung"/>
    <n v="0"/>
  </r>
  <r>
    <s v="가상계좌"/>
    <s v="2024-04-26 15:18:14"/>
    <n v="262000"/>
    <n v="26200"/>
    <x v="1"/>
    <n v="288200"/>
    <n v="160579424"/>
    <n v="1234"/>
    <s v="승인거래"/>
    <s v="소비자소득공제용"/>
    <s v="일반거래"/>
    <n v="2792"/>
    <x v="169"/>
    <s v="rung"/>
    <n v="0"/>
  </r>
  <r>
    <s v="신용카드"/>
    <s v="2024-04-18 13:52:09"/>
    <n v="124136"/>
    <n v="12414"/>
    <x v="449"/>
    <n v="288550"/>
    <n v="34654452"/>
    <m/>
    <s v="일반"/>
    <m/>
    <m/>
    <n v="3000000690"/>
    <x v="5"/>
    <s v="hung"/>
    <n v="3943200702"/>
  </r>
  <r>
    <s v="가상계좌"/>
    <s v="2024-04-26 14:19:16"/>
    <n v="167273"/>
    <n v="16727"/>
    <x v="332"/>
    <n v="289000"/>
    <n v="160528609"/>
    <n v="1234"/>
    <s v="승인거래"/>
    <s v="소비자소득공제용"/>
    <s v="일반거래"/>
    <n v="3000000778"/>
    <x v="134"/>
    <s v="hung"/>
    <n v="5261702056"/>
  </r>
  <r>
    <s v="가상계좌"/>
    <s v="2024-04-16 11:40:22"/>
    <n v="266182"/>
    <n v="26618"/>
    <x v="1"/>
    <n v="292800"/>
    <n v="160456392"/>
    <n v="1234"/>
    <s v="승인거래"/>
    <s v="소비자소득공제용"/>
    <s v="일반거래"/>
    <n v="3000000650"/>
    <x v="231"/>
    <s v="hung"/>
    <n v="1094681235"/>
  </r>
  <r>
    <s v="가상계좌"/>
    <s v="2024-04-12 11:02:17"/>
    <n v="194682"/>
    <n v="19468"/>
    <x v="478"/>
    <n v="293450"/>
    <n v="160357838"/>
    <n v="1234"/>
    <s v="승인거래"/>
    <s v="소비자소득공제용"/>
    <s v="일반거래"/>
    <n v="2040"/>
    <x v="25"/>
    <s v="tip"/>
    <n v="0"/>
  </r>
  <r>
    <s v="가상계좌"/>
    <s v="2024-04-11 15:36:34"/>
    <n v="230455"/>
    <n v="23045"/>
    <x v="105"/>
    <n v="295500"/>
    <n v="160568952"/>
    <n v="1234"/>
    <s v="승인거래"/>
    <s v="소비자소득공제용"/>
    <s v="일반거래"/>
    <n v="2003"/>
    <x v="42"/>
    <s v="rung"/>
    <n v="2051356133"/>
  </r>
  <r>
    <s v="가상계좌"/>
    <s v="2024-04-19 14:46:45"/>
    <n v="268818"/>
    <n v="26882"/>
    <x v="1"/>
    <n v="295700"/>
    <n v="160507757"/>
    <n v="1234"/>
    <s v="승인거래"/>
    <s v="소비자소득공제용"/>
    <s v="일반거래"/>
    <n v="2400"/>
    <x v="52"/>
    <s v="fie"/>
    <n v="0"/>
  </r>
  <r>
    <s v="가상계좌"/>
    <s v="2024-04-01 12:59:57"/>
    <n v="261646"/>
    <n v="26164"/>
    <x v="260"/>
    <n v="296600"/>
    <n v="160484813"/>
    <n v="1234"/>
    <s v="승인거래"/>
    <s v="소비자소득공제용"/>
    <s v="일반거래"/>
    <n v="3000000489"/>
    <x v="142"/>
    <s v="hung"/>
    <n v="4021589132"/>
  </r>
  <r>
    <s v="가상계좌"/>
    <s v="2024-04-09 16:01:44"/>
    <n v="270000"/>
    <n v="27000"/>
    <x v="1"/>
    <n v="297000"/>
    <n v="160542407"/>
    <n v="1234"/>
    <s v="승인거래"/>
    <s v="소비자소득공제용"/>
    <s v="일반거래"/>
    <n v="1896"/>
    <x v="178"/>
    <s v="rung"/>
    <n v="0"/>
  </r>
  <r>
    <s v="가상계좌"/>
    <s v="2024-04-15 10:41:11"/>
    <n v="222737"/>
    <n v="22273"/>
    <x v="181"/>
    <n v="298000"/>
    <n v="160339803"/>
    <n v="1234"/>
    <s v="승인거래"/>
    <s v="소비자소득공제용"/>
    <s v="일반거래"/>
    <n v="3000000583"/>
    <x v="148"/>
    <s v="hung"/>
    <n v="8306100663"/>
  </r>
  <r>
    <s v="가상계좌"/>
    <s v="2024-04-23 14:14:19"/>
    <n v="7273"/>
    <n v="727"/>
    <x v="479"/>
    <n v="300000"/>
    <n v="160505339"/>
    <n v="1234"/>
    <s v="승인거래"/>
    <s v="소비자소득공제용"/>
    <s v="일반거래"/>
    <n v="2578"/>
    <x v="232"/>
    <s v="fie"/>
    <n v="2682300551"/>
  </r>
  <r>
    <s v="가상계좌"/>
    <s v="2024-04-23 13:51:21"/>
    <n v="7273"/>
    <n v="727"/>
    <x v="479"/>
    <n v="300000"/>
    <n v="160487558"/>
    <n v="1234"/>
    <s v="승인거래"/>
    <s v="소비자소득공제용"/>
    <s v="일반거래"/>
    <n v="2581"/>
    <x v="118"/>
    <s v="tip"/>
    <n v="5311602084"/>
  </r>
  <r>
    <s v="가상계좌"/>
    <s v="2024-04-23 13:33:44"/>
    <n v="7273"/>
    <n v="727"/>
    <x v="479"/>
    <n v="300000"/>
    <n v="160475246"/>
    <n v="1234"/>
    <s v="승인거래"/>
    <s v="소비자소득공제용"/>
    <s v="일반거래"/>
    <n v="2580"/>
    <x v="109"/>
    <s v="fie"/>
    <n v="6021497313"/>
  </r>
  <r>
    <s v="가상계좌"/>
    <s v="2024-04-24 11:49:31"/>
    <n v="7273"/>
    <n v="727"/>
    <x v="479"/>
    <n v="300000"/>
    <n v="160412440"/>
    <n v="1234"/>
    <s v="승인거래"/>
    <s v="소비자소득공제용"/>
    <s v="일반거래"/>
    <n v="2624"/>
    <x v="43"/>
    <s v="fie"/>
    <n v="0"/>
  </r>
  <r>
    <s v="가상계좌"/>
    <s v="2024-04-24 09:42:13"/>
    <n v="7273"/>
    <n v="727"/>
    <x v="479"/>
    <n v="300000"/>
    <n v="160290609"/>
    <n v="1234"/>
    <s v="승인거래"/>
    <s v="소비자소득공제용"/>
    <s v="일반거래"/>
    <n v="2575"/>
    <x v="9"/>
    <s v="rung"/>
    <n v="0"/>
  </r>
  <r>
    <s v="가상계좌"/>
    <s v="2024-04-02 22:48:37"/>
    <n v="175091"/>
    <n v="17509"/>
    <x v="480"/>
    <n v="300200"/>
    <n v="160872930"/>
    <n v="1234"/>
    <s v="승인거래"/>
    <s v="소비자소득공제용"/>
    <s v="일반거래"/>
    <n v="1653"/>
    <x v="233"/>
    <s v="fie"/>
    <n v="0"/>
  </r>
  <r>
    <s v="신용카드"/>
    <s v="2024-04-17 15:34:46"/>
    <n v="215182"/>
    <n v="21518"/>
    <x v="416"/>
    <n v="300700"/>
    <n v="82591372"/>
    <m/>
    <s v="일반"/>
    <m/>
    <m/>
    <n v="2300"/>
    <x v="209"/>
    <s v="rung"/>
    <n v="7663400425"/>
  </r>
  <r>
    <s v="가상계좌"/>
    <s v="2024-04-04 10:44:10"/>
    <n v="274545"/>
    <n v="27455"/>
    <x v="1"/>
    <n v="302000"/>
    <n v="160329928"/>
    <n v="1234"/>
    <s v="승인거래"/>
    <s v="소비자소득공제용"/>
    <s v="일반거래"/>
    <n v="1716"/>
    <x v="208"/>
    <s v="fie"/>
    <n v="5581602338"/>
  </r>
  <r>
    <s v="가상계좌"/>
    <s v="2024-04-18 18:00:15"/>
    <n v="274818"/>
    <n v="27482"/>
    <x v="1"/>
    <n v="302300"/>
    <n v="160714505"/>
    <n v="1234"/>
    <s v="승인거래"/>
    <s v="소비자소득공제용"/>
    <s v="일반거래"/>
    <n v="3000000694"/>
    <x v="12"/>
    <s v="hung"/>
    <n v="5176600498"/>
  </r>
  <r>
    <s v="가상계좌"/>
    <s v="2024-04-17 15:25:49"/>
    <n v="3646"/>
    <n v="364"/>
    <x v="481"/>
    <n v="304000"/>
    <n v="160792219"/>
    <n v="1234"/>
    <s v="승인거래"/>
    <s v="소비자소득공제용"/>
    <s v="일반거래"/>
    <n v="2294"/>
    <x v="33"/>
    <s v="hung"/>
    <n v="0"/>
  </r>
  <r>
    <s v="가상계좌"/>
    <s v="2024-04-30 12:11:18"/>
    <n v="217919"/>
    <n v="21791"/>
    <x v="482"/>
    <n v="304500"/>
    <n v="160411953"/>
    <n v="1234"/>
    <s v="승인거래"/>
    <s v="소비자소득공제용"/>
    <s v="일반거래"/>
    <n v="2896"/>
    <x v="152"/>
    <s v="fie"/>
    <n v="7053400788"/>
  </r>
  <r>
    <s v="가상계좌"/>
    <s v="2024-04-18 14:32:21"/>
    <n v="227919"/>
    <n v="22791"/>
    <x v="483"/>
    <n v="304700"/>
    <n v="160537912"/>
    <n v="1234"/>
    <s v="승인거래"/>
    <s v="소비자소득공제용"/>
    <s v="일반거래"/>
    <n v="2343"/>
    <x v="16"/>
    <s v="rung"/>
    <n v="0"/>
  </r>
  <r>
    <s v="가상계좌"/>
    <s v="2024-04-16 11:59:45"/>
    <n v="7273"/>
    <n v="727"/>
    <x v="484"/>
    <n v="308000"/>
    <n v="160480514"/>
    <n v="1234"/>
    <s v="승인거래"/>
    <s v="소비자소득공제용"/>
    <s v="일반거래"/>
    <n v="2199"/>
    <x v="200"/>
    <s v="fie"/>
    <n v="7681202432"/>
  </r>
  <r>
    <s v="가상계좌"/>
    <s v="2024-04-16 15:50:46"/>
    <n v="7273"/>
    <n v="727"/>
    <x v="484"/>
    <n v="308000"/>
    <n v="160783032"/>
    <n v="1234"/>
    <s v="승인거래"/>
    <s v="소비자소득공제용"/>
    <s v="일반거래"/>
    <n v="2198"/>
    <x v="109"/>
    <s v="fie"/>
    <n v="6021497313"/>
  </r>
  <r>
    <s v="가상계좌"/>
    <s v="2024-04-16 18:46:58"/>
    <n v="7273"/>
    <n v="727"/>
    <x v="484"/>
    <n v="308000"/>
    <n v="160947664"/>
    <n v="1234"/>
    <s v="승인거래"/>
    <s v="소비자소득공제용"/>
    <s v="일반거래"/>
    <n v="3000000659"/>
    <x v="0"/>
    <s v="hung"/>
    <n v="1412501400"/>
  </r>
  <r>
    <s v="가상계좌"/>
    <s v="2024-04-11 15:25:14"/>
    <n v="280000"/>
    <n v="28000"/>
    <x v="1"/>
    <n v="308000"/>
    <n v="160559499"/>
    <n v="1234"/>
    <s v="승인거래"/>
    <s v="소비자소득공제용"/>
    <s v="일반거래"/>
    <n v="1960"/>
    <x v="234"/>
    <s v="tip"/>
    <n v="6133262521"/>
  </r>
  <r>
    <s v="가상계좌"/>
    <s v="2024-04-16 11:46:20"/>
    <n v="7273"/>
    <n v="727"/>
    <x v="484"/>
    <n v="308000"/>
    <n v="160465353"/>
    <n v="1234"/>
    <s v="승인거래"/>
    <s v="소비자소득공제용"/>
    <s v="일반거래"/>
    <n v="2197"/>
    <x v="46"/>
    <s v="rung"/>
    <n v="0"/>
  </r>
  <r>
    <s v="가상계좌"/>
    <s v="2024-04-11 13:19:59"/>
    <n v="0"/>
    <n v="0"/>
    <x v="485"/>
    <n v="310000"/>
    <n v="160463794"/>
    <n v="1234"/>
    <s v="승인거래"/>
    <s v="소비자소득공제용"/>
    <s v="일반거래"/>
    <n v="3000000594"/>
    <x v="1"/>
    <s v="hung"/>
    <n v="3780102290"/>
  </r>
  <r>
    <s v="가상계좌"/>
    <s v="2024-04-29 13:25:24"/>
    <n v="282909"/>
    <n v="28291"/>
    <x v="1"/>
    <n v="311200"/>
    <n v="160494875"/>
    <n v="1234"/>
    <s v="승인거래"/>
    <s v="소비자소득공제용"/>
    <s v="일반거래"/>
    <n v="2834"/>
    <x v="74"/>
    <s v="fie"/>
    <n v="0"/>
  </r>
  <r>
    <s v="가상계좌"/>
    <s v="2024-04-23 15:41:51"/>
    <n v="193737"/>
    <n v="19373"/>
    <x v="486"/>
    <n v="312900"/>
    <n v="160570555"/>
    <n v="1234"/>
    <s v="승인거래"/>
    <s v="소비자소득공제용"/>
    <s v="일반거래"/>
    <n v="2595"/>
    <x v="16"/>
    <s v="rung"/>
    <n v="0"/>
  </r>
  <r>
    <s v="가상계좌"/>
    <s v="2024-04-16 11:17:24"/>
    <n v="98000"/>
    <n v="9800"/>
    <x v="487"/>
    <n v="313800"/>
    <n v="160418666"/>
    <n v="1234"/>
    <s v="승인거래"/>
    <s v="소비자소득공제용"/>
    <s v="일반거래"/>
    <n v="3000000651"/>
    <x v="64"/>
    <s v="hung"/>
    <n v="7576400506"/>
  </r>
  <r>
    <s v="신용카드"/>
    <s v="2024-04-12 19:50:15"/>
    <n v="288182"/>
    <n v="28818"/>
    <x v="1"/>
    <n v="317000"/>
    <n v="19242905"/>
    <m/>
    <s v="일반"/>
    <m/>
    <m/>
    <n v="3000000635"/>
    <x v="102"/>
    <s v="hung"/>
    <n v="0"/>
  </r>
  <r>
    <s v="가상계좌"/>
    <s v="2024-04-11 18:29:10"/>
    <n v="7273"/>
    <n v="727"/>
    <x v="485"/>
    <n v="318000"/>
    <n v="160721971"/>
    <n v="1234"/>
    <s v="승인거래"/>
    <s v="소비자소득공제용"/>
    <s v="일반거래"/>
    <n v="2001"/>
    <x v="232"/>
    <s v="fie"/>
    <n v="2682300551"/>
  </r>
  <r>
    <s v="가상계좌"/>
    <s v="2024-04-12 12:56:41"/>
    <n v="7273"/>
    <n v="727"/>
    <x v="485"/>
    <n v="318000"/>
    <n v="160450168"/>
    <n v="1234"/>
    <s v="승인거래"/>
    <s v="소비자소득공제용"/>
    <s v="일반거래"/>
    <n v="2052"/>
    <x v="118"/>
    <s v="tip"/>
    <n v="5311602084"/>
  </r>
  <r>
    <s v="가상계좌"/>
    <s v="2024-04-11 12:23:13"/>
    <n v="7273"/>
    <n v="727"/>
    <x v="485"/>
    <n v="318000"/>
    <n v="160427117"/>
    <n v="1234"/>
    <s v="승인거래"/>
    <s v="소비자소득공제용"/>
    <s v="일반거래"/>
    <n v="1975"/>
    <x v="109"/>
    <s v="fie"/>
    <n v="6021497313"/>
  </r>
  <r>
    <s v="가상계좌"/>
    <s v="2024-04-30 12:24:55"/>
    <n v="34182"/>
    <n v="3418"/>
    <x v="488"/>
    <n v="319600"/>
    <n v="160420864"/>
    <n v="1234"/>
    <s v="승인거래"/>
    <s v="소비자소득공제용"/>
    <s v="일반거래"/>
    <n v="2840"/>
    <x v="235"/>
    <s v="fie"/>
    <n v="0"/>
  </r>
  <r>
    <s v="가상계좌"/>
    <s v="2024-04-19 11:47:30"/>
    <n v="291636"/>
    <n v="29164"/>
    <x v="1"/>
    <n v="320800"/>
    <n v="160382254"/>
    <n v="1234"/>
    <s v="승인거래"/>
    <s v="소비자소득공제용"/>
    <s v="일반거래"/>
    <n v="3000000699"/>
    <x v="27"/>
    <s v="hung"/>
    <n v="3100595199"/>
  </r>
  <r>
    <s v="신용카드"/>
    <s v="2024-04-24 10:10:35"/>
    <n v="222727"/>
    <n v="22273"/>
    <x v="489"/>
    <n v="321000"/>
    <n v="510922"/>
    <m/>
    <s v="일반"/>
    <m/>
    <m/>
    <n v="3000000744"/>
    <x v="71"/>
    <s v="hung"/>
    <n v="2250597899"/>
  </r>
  <r>
    <s v="가상계좌"/>
    <s v="2024-04-08 10:12:50"/>
    <n v="294545"/>
    <n v="29455"/>
    <x v="1"/>
    <n v="324000"/>
    <n v="160308899"/>
    <n v="1234"/>
    <s v="승인거래"/>
    <s v="소비자소득공제용"/>
    <s v="일반거래"/>
    <n v="3000000550"/>
    <x v="156"/>
    <s v="hung"/>
    <n v="6392501741"/>
  </r>
  <r>
    <s v="가상계좌"/>
    <s v="2024-04-29 12:07:17"/>
    <n v="70919"/>
    <n v="7091"/>
    <x v="490"/>
    <n v="326000"/>
    <n v="160427617"/>
    <n v="1234"/>
    <s v="승인거래"/>
    <s v="소비자소득공제용"/>
    <s v="일반거래"/>
    <n v="2839"/>
    <x v="118"/>
    <s v="tip"/>
    <n v="5311602084"/>
  </r>
  <r>
    <s v="가상계좌"/>
    <s v="2024-04-15 14:42:45"/>
    <n v="261000"/>
    <n v="26100"/>
    <x v="105"/>
    <n v="329100"/>
    <n v="160536424"/>
    <n v="1234"/>
    <s v="승인거래"/>
    <s v="소비자소득공제용"/>
    <s v="일반거래"/>
    <n v="2149"/>
    <x v="152"/>
    <s v="fie"/>
    <n v="7053400788"/>
  </r>
  <r>
    <s v="가상계좌"/>
    <s v="2024-04-24 15:21:53"/>
    <n v="301455"/>
    <n v="30145"/>
    <x v="1"/>
    <n v="331600"/>
    <n v="160571744"/>
    <n v="1234"/>
    <s v="승인거래"/>
    <s v="소비자소득공제용"/>
    <s v="일반거래"/>
    <n v="2673"/>
    <x v="236"/>
    <s v="fie"/>
    <n v="0"/>
  </r>
  <r>
    <s v="가상계좌"/>
    <s v="2024-04-08 14:50:18"/>
    <n v="210419"/>
    <n v="21041"/>
    <x v="491"/>
    <n v="332450"/>
    <n v="160627616"/>
    <n v="1234"/>
    <s v="승인거래"/>
    <s v="소비자소득공제용"/>
    <s v="일반거래"/>
    <n v="1870"/>
    <x v="152"/>
    <s v="fie"/>
    <n v="7053400788"/>
  </r>
  <r>
    <s v="가상계좌"/>
    <s v="2024-04-22 16:08:49"/>
    <n v="302364"/>
    <n v="30236"/>
    <x v="1"/>
    <n v="332600"/>
    <n v="160631999"/>
    <n v="1234"/>
    <s v="승인거래"/>
    <s v="소비자소득공제용"/>
    <s v="일반거래"/>
    <n v="2534"/>
    <x v="208"/>
    <s v="fie"/>
    <n v="5581602338"/>
  </r>
  <r>
    <s v="가상계좌"/>
    <s v="2024-04-29 15:13:04"/>
    <n v="227646"/>
    <n v="22764"/>
    <x v="294"/>
    <n v="334400"/>
    <n v="160586625"/>
    <n v="1234"/>
    <s v="승인거래"/>
    <s v="소비자소득공제용"/>
    <s v="일반거래"/>
    <n v="3000000799"/>
    <x v="100"/>
    <s v="hung"/>
    <n v="1061475335"/>
  </r>
  <r>
    <s v="가상계좌"/>
    <s v="2024-04-04 12:23:44"/>
    <n v="306000"/>
    <n v="30600"/>
    <x v="1"/>
    <n v="336600"/>
    <n v="160400985"/>
    <n v="1234"/>
    <s v="승인거래"/>
    <s v="소비자소득공제용"/>
    <s v="일반거래"/>
    <n v="3000000522"/>
    <x v="148"/>
    <s v="hung"/>
    <n v="8306100663"/>
  </r>
  <r>
    <s v="가상계좌"/>
    <s v="2024-04-25 13:51:41"/>
    <n v="306364"/>
    <n v="30636"/>
    <x v="1"/>
    <n v="337000"/>
    <n v="160524847"/>
    <n v="1234"/>
    <s v="승인거래"/>
    <s v="소비자소득공제용"/>
    <s v="일반거래"/>
    <n v="2712"/>
    <x v="184"/>
    <s v="rung"/>
    <n v="2213816325"/>
  </r>
  <r>
    <s v="가상계좌"/>
    <s v="2024-04-24 09:30:33"/>
    <n v="308182"/>
    <n v="30818"/>
    <x v="1"/>
    <n v="339000"/>
    <n v="160286123"/>
    <n v="1234"/>
    <s v="승인거래"/>
    <s v="소비자소득공제용"/>
    <s v="일반거래"/>
    <n v="3000000722"/>
    <x v="148"/>
    <s v="hung"/>
    <n v="8306100663"/>
  </r>
  <r>
    <s v="가상계좌"/>
    <s v="2024-04-29 14:03:10"/>
    <n v="106273"/>
    <n v="10627"/>
    <x v="492"/>
    <n v="344900"/>
    <n v="160528129"/>
    <n v="1234"/>
    <s v="승인거래"/>
    <s v="소비자소득공제용"/>
    <s v="일반거래"/>
    <n v="3000000796"/>
    <x v="142"/>
    <s v="hung"/>
    <n v="4021589132"/>
  </r>
  <r>
    <s v="가상계좌"/>
    <s v="2024-04-29 13:46:20"/>
    <n v="152864"/>
    <n v="15286"/>
    <x v="493"/>
    <n v="345650"/>
    <n v="160515269"/>
    <n v="1234"/>
    <s v="승인거래"/>
    <s v="소비자소득공제용"/>
    <s v="일반거래"/>
    <n v="2856"/>
    <x v="45"/>
    <s v="fie"/>
    <n v="0"/>
  </r>
  <r>
    <s v="신용카드"/>
    <s v="2024-04-30 10:12:16"/>
    <n v="125455"/>
    <n v="12545"/>
    <x v="494"/>
    <n v="346100"/>
    <n v="49871157"/>
    <m/>
    <s v="일반"/>
    <m/>
    <m/>
    <n v="3000000806"/>
    <x v="102"/>
    <s v="hung"/>
    <n v="0"/>
  </r>
  <r>
    <s v="가상계좌"/>
    <s v="2024-04-12 18:51:49"/>
    <n v="182000"/>
    <n v="18200"/>
    <x v="379"/>
    <n v="346200"/>
    <n v="160738098"/>
    <n v="1234"/>
    <s v="승인거래"/>
    <s v="소비자소득공제용"/>
    <s v="일반거래"/>
    <n v="2070"/>
    <x v="45"/>
    <s v="fie"/>
    <n v="0"/>
  </r>
  <r>
    <s v="가상계좌"/>
    <s v="2024-04-03 13:54:18"/>
    <n v="240000"/>
    <n v="24000"/>
    <x v="308"/>
    <n v="348000"/>
    <n v="160431872"/>
    <n v="1234"/>
    <s v="승인거래"/>
    <s v="소비자소득공제용"/>
    <s v="일반거래"/>
    <n v="1666"/>
    <x v="188"/>
    <s v="tip"/>
    <n v="0"/>
  </r>
  <r>
    <s v="가상계좌"/>
    <s v="2024-04-29 22:50:06"/>
    <n v="14555"/>
    <n v="1455"/>
    <x v="495"/>
    <n v="348800"/>
    <n v="161020667"/>
    <n v="1234"/>
    <s v="승인거래"/>
    <s v="소비자소득공제용"/>
    <s v="일반거래"/>
    <n v="2838"/>
    <x v="214"/>
    <s v="fie"/>
    <n v="0"/>
  </r>
  <r>
    <s v="신용카드"/>
    <s v="2024-04-17 15:33:20"/>
    <n v="98909"/>
    <n v="9891"/>
    <x v="496"/>
    <n v="348800"/>
    <n v="82935701"/>
    <m/>
    <s v="일반"/>
    <m/>
    <m/>
    <n v="3000000676"/>
    <x v="15"/>
    <s v="hung"/>
    <n v="3943200702"/>
  </r>
  <r>
    <s v="가상계좌"/>
    <s v="2024-04-11 11:16:06"/>
    <n v="265555"/>
    <n v="26555"/>
    <x v="497"/>
    <n v="349900"/>
    <n v="160365958"/>
    <n v="1234"/>
    <s v="승인거래"/>
    <s v="소비자소득공제용"/>
    <s v="일반거래"/>
    <n v="1964"/>
    <x v="233"/>
    <s v="fie"/>
    <n v="0"/>
  </r>
  <r>
    <s v="가상계좌"/>
    <s v="2024-04-24 11:15:20"/>
    <n v="318182"/>
    <n v="31818"/>
    <x v="1"/>
    <n v="350000"/>
    <n v="160381957"/>
    <n v="1234"/>
    <s v="승인거래"/>
    <s v="소비자소득공제용"/>
    <s v="일반거래"/>
    <n v="2630"/>
    <x v="186"/>
    <s v="fie"/>
    <n v="2662301627"/>
  </r>
  <r>
    <s v="가상계좌"/>
    <s v="2024-04-26 14:40:06"/>
    <n v="321818"/>
    <n v="32182"/>
    <x v="1"/>
    <n v="354000"/>
    <n v="160547767"/>
    <n v="1234"/>
    <s v="승인거래"/>
    <s v="소비자소득공제용"/>
    <s v="일반거래"/>
    <n v="2782"/>
    <x v="65"/>
    <s v="rung"/>
    <n v="0"/>
  </r>
  <r>
    <s v="가상계좌"/>
    <s v="2024-04-23 16:11:14"/>
    <n v="235919"/>
    <n v="23591"/>
    <x v="498"/>
    <n v="357500"/>
    <n v="160595440"/>
    <n v="1234"/>
    <s v="승인거래"/>
    <s v="소비자소득공제용"/>
    <s v="일반거래"/>
    <n v="2597"/>
    <x v="237"/>
    <s v="rung"/>
    <n v="0"/>
  </r>
  <r>
    <s v="가상계좌"/>
    <s v="2024-04-23 16:50:06"/>
    <n v="10919"/>
    <n v="1091"/>
    <x v="499"/>
    <n v="366000"/>
    <n v="160626285"/>
    <n v="1234"/>
    <s v="승인거래"/>
    <s v="소비자소득공제용"/>
    <s v="일반거래"/>
    <n v="2599"/>
    <x v="118"/>
    <s v="tip"/>
    <n v="5311602084"/>
  </r>
  <r>
    <s v="가상계좌"/>
    <s v="2024-04-23 13:33:47"/>
    <n v="60919"/>
    <n v="6091"/>
    <x v="500"/>
    <n v="367400"/>
    <n v="160472514"/>
    <n v="1234"/>
    <s v="승인거래"/>
    <s v="소비자소득공제용"/>
    <s v="일반거래"/>
    <n v="2585"/>
    <x v="46"/>
    <s v="rung"/>
    <n v="0"/>
  </r>
  <r>
    <s v="가상계좌"/>
    <s v="2024-04-12 12:56:58"/>
    <n v="338909"/>
    <n v="33891"/>
    <x v="1"/>
    <n v="372800"/>
    <n v="160446738"/>
    <n v="1234"/>
    <s v="승인거래"/>
    <s v="소비자소득공제용"/>
    <s v="일반거래"/>
    <n v="2053"/>
    <x v="65"/>
    <s v="rung"/>
    <n v="0"/>
  </r>
  <r>
    <s v="가상계좌"/>
    <s v="2024-04-19 12:56:12"/>
    <n v="343091"/>
    <n v="34309"/>
    <x v="1"/>
    <n v="377400"/>
    <n v="160430622"/>
    <n v="1234"/>
    <s v="승인거래"/>
    <s v="소비자소득공제용"/>
    <s v="일반거래"/>
    <n v="2389"/>
    <x v="146"/>
    <s v="fie"/>
    <n v="6254800679"/>
  </r>
  <r>
    <s v="가상계좌"/>
    <s v="2024-04-19 14:37:11"/>
    <n v="283646"/>
    <n v="28364"/>
    <x v="501"/>
    <n v="378000"/>
    <n v="160504002"/>
    <n v="1234"/>
    <s v="승인거래"/>
    <s v="소비자소득공제용"/>
    <s v="일반거래"/>
    <n v="3000000701"/>
    <x v="90"/>
    <s v="hung"/>
    <n v="4453000985"/>
  </r>
  <r>
    <s v="가상계좌"/>
    <s v="2024-04-30 13:37:02"/>
    <n v="146000"/>
    <n v="14600"/>
    <x v="447"/>
    <n v="380600"/>
    <n v="160482825"/>
    <n v="1234"/>
    <s v="승인거래"/>
    <s v="소비자소득공제용"/>
    <s v="일반거래"/>
    <n v="3000000815"/>
    <x v="142"/>
    <s v="hung"/>
    <n v="4021589132"/>
  </r>
  <r>
    <s v="가상계좌"/>
    <s v="2024-04-30 13:00:23"/>
    <n v="160000"/>
    <n v="16000"/>
    <x v="502"/>
    <n v="383000"/>
    <n v="160450976"/>
    <n v="1234"/>
    <s v="승인거래"/>
    <s v="소비자소득공제용"/>
    <s v="일반거래"/>
    <n v="2899"/>
    <x v="238"/>
    <s v="fie"/>
    <n v="5082251228"/>
  </r>
  <r>
    <s v="가상계좌"/>
    <s v="2024-04-30 14:39:03"/>
    <n v="235555"/>
    <n v="23555"/>
    <x v="503"/>
    <n v="383100"/>
    <n v="160529649"/>
    <n v="1234"/>
    <s v="승인거래"/>
    <s v="소비자소득공제용"/>
    <s v="일반거래"/>
    <n v="2916"/>
    <x v="183"/>
    <s v="rung"/>
    <n v="2969801140"/>
  </r>
  <r>
    <s v="가상계좌"/>
    <s v="2024-04-26 10:51:16"/>
    <n v="349091"/>
    <n v="34909"/>
    <x v="1"/>
    <n v="384000"/>
    <n v="160361787"/>
    <n v="1234"/>
    <s v="승인거래"/>
    <s v="소비자소득공제용"/>
    <s v="일반거래"/>
    <n v="2754"/>
    <x v="205"/>
    <s v="rung"/>
    <n v="7756300069"/>
  </r>
  <r>
    <s v="가상계좌"/>
    <s v="2024-04-19 12:59:17"/>
    <n v="315646"/>
    <n v="31564"/>
    <x v="397"/>
    <n v="387000"/>
    <n v="160432066"/>
    <n v="1234"/>
    <s v="승인거래"/>
    <s v="소비자소득공제용"/>
    <s v="일반거래"/>
    <n v="3000000700"/>
    <x v="174"/>
    <s v="hung"/>
    <n v="0"/>
  </r>
  <r>
    <s v="가상계좌"/>
    <s v="2024-04-05 14:29:08"/>
    <n v="354545"/>
    <n v="35455"/>
    <x v="1"/>
    <n v="390000"/>
    <n v="160478695"/>
    <n v="1234"/>
    <s v="승인거래"/>
    <s v="소비자소득공제용"/>
    <s v="일반거래"/>
    <n v="1776"/>
    <x v="239"/>
    <s v="tip"/>
    <n v="4814801006"/>
  </r>
  <r>
    <s v="가상계좌"/>
    <s v="2024-04-12 14:16:33"/>
    <n v="75455"/>
    <n v="7545"/>
    <x v="485"/>
    <n v="393000"/>
    <n v="160502879"/>
    <n v="1234"/>
    <s v="승인거래"/>
    <s v="소비자소득공제용"/>
    <s v="일반거래"/>
    <n v="1967"/>
    <x v="9"/>
    <s v="rung"/>
    <n v="0"/>
  </r>
  <r>
    <s v="가상계좌"/>
    <s v="2024-04-17 13:35:18"/>
    <n v="336182"/>
    <n v="33618"/>
    <x v="504"/>
    <n v="398800"/>
    <n v="160701838"/>
    <n v="1234"/>
    <s v="승인거래"/>
    <s v="소비자소득공제용"/>
    <s v="일반거래"/>
    <n v="2276"/>
    <x v="73"/>
    <s v="fie"/>
    <n v="3686100775"/>
  </r>
  <r>
    <s v="가상계좌"/>
    <s v="2024-04-11 11:33:08"/>
    <n v="54182"/>
    <n v="5418"/>
    <x v="505"/>
    <n v="400600"/>
    <n v="160383390"/>
    <n v="1234"/>
    <s v="승인거래"/>
    <s v="소비자소득공제용"/>
    <s v="일반거래"/>
    <n v="1970"/>
    <x v="46"/>
    <s v="rung"/>
    <n v="0"/>
  </r>
  <r>
    <s v="가상계좌"/>
    <s v="2024-04-12 15:38:20"/>
    <n v="312328"/>
    <n v="31232"/>
    <x v="506"/>
    <n v="405550"/>
    <n v="160569614"/>
    <n v="1234"/>
    <s v="승인거래"/>
    <s v="소비자소득공제용"/>
    <s v="일반거래"/>
    <n v="3000000625"/>
    <x v="142"/>
    <s v="hung"/>
    <n v="4021589132"/>
  </r>
  <r>
    <s v="가상계좌"/>
    <s v="2024-04-30 13:11:12"/>
    <n v="374091"/>
    <n v="37409"/>
    <x v="1"/>
    <n v="411500"/>
    <n v="160462254"/>
    <n v="1234"/>
    <s v="승인거래"/>
    <s v="소비자소득공제용"/>
    <s v="일반거래"/>
    <n v="3000000814"/>
    <x v="240"/>
    <s v="hung"/>
    <n v="5058129011"/>
  </r>
  <r>
    <s v="가상계좌"/>
    <s v="2024-04-08 13:22:44"/>
    <n v="377273"/>
    <n v="37727"/>
    <x v="1"/>
    <n v="415000"/>
    <n v="160495494"/>
    <n v="1234"/>
    <s v="승인거래"/>
    <s v="소비자소득공제용"/>
    <s v="일반거래"/>
    <n v="1839"/>
    <x v="182"/>
    <s v="tip"/>
    <n v="0"/>
  </r>
  <r>
    <s v="가상계좌"/>
    <s v="2024-04-03 14:52:12"/>
    <n v="143455"/>
    <n v="14345"/>
    <x v="507"/>
    <n v="420300"/>
    <n v="160469740"/>
    <n v="1234"/>
    <s v="승인거래"/>
    <s v="소비자소득공제용"/>
    <s v="일반거래"/>
    <n v="3000000515"/>
    <x v="19"/>
    <s v="hung"/>
    <n v="2851701461"/>
  </r>
  <r>
    <s v="신용카드"/>
    <s v="2024-04-19 15:03:17"/>
    <n v="354545"/>
    <n v="35455"/>
    <x v="378"/>
    <n v="430000"/>
    <n v="57932293"/>
    <m/>
    <s v="일반"/>
    <m/>
    <m/>
    <n v="3000000703"/>
    <x v="4"/>
    <s v="hung"/>
    <n v="0"/>
  </r>
  <r>
    <s v="가상계좌"/>
    <s v="2024-04-22 14:26:31"/>
    <n v="280000"/>
    <n v="28000"/>
    <x v="508"/>
    <n v="432000"/>
    <n v="160546283"/>
    <n v="1234"/>
    <s v="승인거래"/>
    <s v="소비자소득공제용"/>
    <s v="일반거래"/>
    <n v="2518"/>
    <x v="158"/>
    <s v="fie"/>
    <n v="8903701276"/>
  </r>
  <r>
    <s v="가상계좌"/>
    <s v="2024-04-01 15:25:04"/>
    <n v="334273"/>
    <n v="33427"/>
    <x v="509"/>
    <n v="432500"/>
    <n v="160612001"/>
    <n v="1234"/>
    <s v="승인거래"/>
    <s v="소비자소득공제용"/>
    <s v="일반거래"/>
    <n v="1577"/>
    <x v="16"/>
    <s v="rung"/>
    <n v="0"/>
  </r>
  <r>
    <s v="신용카드"/>
    <s v="2024-04-03 15:12:23"/>
    <n v="74636"/>
    <n v="7464"/>
    <x v="510"/>
    <n v="433200"/>
    <n v="68457319"/>
    <m/>
    <s v="일반"/>
    <m/>
    <m/>
    <n v="3000000516"/>
    <x v="5"/>
    <s v="hung"/>
    <n v="3943200702"/>
  </r>
  <r>
    <s v="가상계좌"/>
    <s v="2024-04-11 10:42:07"/>
    <n v="300273"/>
    <n v="30027"/>
    <x v="511"/>
    <n v="433300"/>
    <n v="160336600"/>
    <n v="1234"/>
    <s v="승인거래"/>
    <s v="소비자소득공제용"/>
    <s v="일반거래"/>
    <n v="3000000582"/>
    <x v="241"/>
    <s v="hung"/>
    <n v="1371949156"/>
  </r>
  <r>
    <s v="가상계좌"/>
    <s v="2024-04-30 16:03:03"/>
    <n v="14555"/>
    <n v="1455"/>
    <x v="512"/>
    <n v="436000"/>
    <n v="160607130"/>
    <n v="1234"/>
    <s v="승인거래"/>
    <s v="소비자소득공제용"/>
    <s v="일반거래"/>
    <n v="2920"/>
    <x v="158"/>
    <s v="fie"/>
    <n v="8903701276"/>
  </r>
  <r>
    <s v="가상계좌"/>
    <s v="2024-04-30 12:59:57"/>
    <n v="114919"/>
    <n v="11491"/>
    <x v="513"/>
    <n v="437400"/>
    <n v="160450888"/>
    <n v="1234"/>
    <s v="승인거래"/>
    <s v="소비자소득공제용"/>
    <s v="일반거래"/>
    <n v="2910"/>
    <x v="46"/>
    <s v="rung"/>
    <n v="0"/>
  </r>
  <r>
    <s v="가상계좌"/>
    <s v="2024-04-23 13:12:32"/>
    <n v="0"/>
    <n v="0"/>
    <x v="514"/>
    <n v="438000"/>
    <n v="160459672"/>
    <n v="1234"/>
    <s v="승인거래"/>
    <s v="소비자소득공제용"/>
    <s v="일반거래"/>
    <n v="2576"/>
    <x v="185"/>
    <s v="rung"/>
    <n v="3786000611"/>
  </r>
  <r>
    <s v="가상계좌"/>
    <s v="2024-04-25 13:04:39"/>
    <n v="216364"/>
    <n v="21636"/>
    <x v="515"/>
    <n v="438000"/>
    <n v="160485811"/>
    <n v="1234"/>
    <s v="승인거래"/>
    <s v="소비자소득공제용"/>
    <s v="일반거래"/>
    <n v="2709"/>
    <x v="182"/>
    <s v="tip"/>
    <n v="0"/>
  </r>
  <r>
    <s v="가상계좌"/>
    <s v="2024-04-08 13:24:48"/>
    <n v="296646"/>
    <n v="29664"/>
    <x v="516"/>
    <n v="438100"/>
    <n v="160494903"/>
    <n v="1234"/>
    <s v="승인거래"/>
    <s v="소비자소득공제용"/>
    <s v="일반거래"/>
    <n v="1864"/>
    <x v="45"/>
    <s v="fie"/>
    <n v="0"/>
  </r>
  <r>
    <s v="가상계좌"/>
    <s v="2024-04-01 12:37:13"/>
    <n v="281555"/>
    <n v="28155"/>
    <x v="517"/>
    <n v="455300"/>
    <n v="160471368"/>
    <n v="1234"/>
    <s v="승인거래"/>
    <s v="소비자소득공제용"/>
    <s v="일반거래"/>
    <n v="1562"/>
    <x v="98"/>
    <s v="fie"/>
    <n v="0"/>
  </r>
  <r>
    <s v="가상계좌"/>
    <s v="2024-04-24 12:50:39"/>
    <n v="269455"/>
    <n v="26945"/>
    <x v="476"/>
    <n v="455400"/>
    <n v="160453942"/>
    <n v="1234"/>
    <s v="승인거래"/>
    <s v="소비자소득공제용"/>
    <s v="일반거래"/>
    <n v="2642"/>
    <x v="169"/>
    <s v="rung"/>
    <n v="0"/>
  </r>
  <r>
    <s v="가상계좌"/>
    <s v="2024-04-12 15:15:44"/>
    <n v="146555"/>
    <n v="14655"/>
    <x v="518"/>
    <n v="456200"/>
    <n v="160551445"/>
    <n v="1234"/>
    <s v="승인거래"/>
    <s v="소비자소득공제용"/>
    <s v="일반거래"/>
    <n v="2061"/>
    <x v="183"/>
    <s v="rung"/>
    <n v="2969801140"/>
  </r>
  <r>
    <s v="가상계좌"/>
    <s v="2024-04-08 15:17:24"/>
    <n v="420000"/>
    <n v="42000"/>
    <x v="1"/>
    <n v="462000"/>
    <n v="160650257"/>
    <n v="1234"/>
    <s v="승인거래"/>
    <s v="소비자소득공제용"/>
    <s v="일반거래"/>
    <n v="3000000557"/>
    <x v="19"/>
    <s v="hung"/>
    <n v="2851701461"/>
  </r>
  <r>
    <s v="가상계좌"/>
    <s v="2024-04-15 13:30:36"/>
    <n v="282828"/>
    <n v="28282"/>
    <x v="519"/>
    <n v="464100"/>
    <n v="160479877"/>
    <n v="1234"/>
    <s v="승인거래"/>
    <s v="소비자소득공제용"/>
    <s v="일반거래"/>
    <n v="2136"/>
    <x v="45"/>
    <s v="fie"/>
    <n v="0"/>
  </r>
  <r>
    <s v="가상계좌"/>
    <s v="2024-04-22 15:34:16"/>
    <n v="269273"/>
    <n v="26927"/>
    <x v="520"/>
    <n v="464600"/>
    <n v="160604041"/>
    <n v="1234"/>
    <s v="승인거래"/>
    <s v="소비자소득공제용"/>
    <s v="일반거래"/>
    <n v="2523"/>
    <x v="45"/>
    <s v="fie"/>
    <n v="0"/>
  </r>
  <r>
    <s v="가상계좌"/>
    <s v="2024-04-26 13:58:39"/>
    <n v="263646"/>
    <n v="26364"/>
    <x v="521"/>
    <n v="476000"/>
    <n v="160515440"/>
    <n v="1234"/>
    <s v="승인거래"/>
    <s v="소비자소득공제용"/>
    <s v="일반거래"/>
    <n v="2761"/>
    <x v="74"/>
    <s v="fie"/>
    <n v="0"/>
  </r>
  <r>
    <s v="가상계좌"/>
    <s v="2024-04-11 15:41:06"/>
    <n v="10919"/>
    <n v="1091"/>
    <x v="522"/>
    <n v="477000"/>
    <n v="160571620"/>
    <n v="1234"/>
    <s v="승인거래"/>
    <s v="소비자소득공제용"/>
    <s v="일반거래"/>
    <n v="2002"/>
    <x v="242"/>
    <s v="fie"/>
    <n v="3238702576"/>
  </r>
  <r>
    <s v="가상계좌"/>
    <s v="2024-04-11 15:08:26"/>
    <n v="10919"/>
    <n v="1091"/>
    <x v="522"/>
    <n v="477000"/>
    <n v="160545541"/>
    <n v="1234"/>
    <s v="승인거래"/>
    <s v="소비자소득공제용"/>
    <s v="일반거래"/>
    <n v="1972"/>
    <x v="227"/>
    <s v="fie"/>
    <n v="3303301155"/>
  </r>
  <r>
    <s v="가상계좌"/>
    <s v="2024-04-08 16:11:05"/>
    <n v="446727"/>
    <n v="44673"/>
    <x v="1"/>
    <n v="491400"/>
    <n v="160691499"/>
    <n v="1234"/>
    <s v="승인거래"/>
    <s v="소비자소득공제용"/>
    <s v="일반거래"/>
    <n v="1873"/>
    <x v="16"/>
    <s v="rung"/>
    <n v="0"/>
  </r>
  <r>
    <s v="가상계좌"/>
    <s v="2024-04-11 17:13:12"/>
    <n v="355091"/>
    <n v="35509"/>
    <x v="523"/>
    <n v="492100"/>
    <n v="160654270"/>
    <n v="1234"/>
    <s v="승인거래"/>
    <s v="소비자소득공제용"/>
    <s v="일반거래"/>
    <n v="1996"/>
    <x v="216"/>
    <s v="tip"/>
    <n v="0"/>
  </r>
  <r>
    <s v="가상계좌"/>
    <s v="2024-04-04 11:38:25"/>
    <n v="414091"/>
    <n v="41409"/>
    <x v="524"/>
    <n v="500500"/>
    <n v="160374831"/>
    <n v="1234"/>
    <s v="승인거래"/>
    <s v="소비자소득공제용"/>
    <s v="일반거래"/>
    <n v="1717"/>
    <x v="14"/>
    <s v="tip"/>
    <n v="0"/>
  </r>
  <r>
    <s v="가상계좌"/>
    <s v="2024-04-01 15:18:10"/>
    <n v="187273"/>
    <n v="18727"/>
    <x v="525"/>
    <n v="501000"/>
    <n v="160603287"/>
    <n v="1234"/>
    <s v="승인거래"/>
    <s v="소비자소득공제용"/>
    <s v="일반거래"/>
    <n v="1582"/>
    <x v="183"/>
    <s v="rung"/>
    <n v="2969801140"/>
  </r>
  <r>
    <s v="신용카드"/>
    <s v="2024-04-23 15:05:41"/>
    <n v="407727"/>
    <n v="40773"/>
    <x v="182"/>
    <n v="501500"/>
    <n v="90774771"/>
    <m/>
    <s v="일반"/>
    <m/>
    <m/>
    <n v="3000000734"/>
    <x v="5"/>
    <s v="hung"/>
    <n v="3943200702"/>
  </r>
  <r>
    <s v="가상계좌"/>
    <s v="2024-04-25 15:12:11"/>
    <n v="60364"/>
    <n v="6036"/>
    <x v="514"/>
    <n v="504400"/>
    <n v="160597474"/>
    <n v="1234"/>
    <s v="승인거래"/>
    <s v="소비자소득공제용"/>
    <s v="일반거래"/>
    <n v="2717"/>
    <x v="118"/>
    <s v="tip"/>
    <n v="5311602084"/>
  </r>
  <r>
    <s v="가상계좌"/>
    <s v="2024-04-03 16:57:39"/>
    <n v="344364"/>
    <n v="34436"/>
    <x v="526"/>
    <n v="508800"/>
    <n v="160563210"/>
    <n v="1234"/>
    <s v="승인거래"/>
    <s v="소비자소득공제용"/>
    <s v="일반거래"/>
    <n v="1678"/>
    <x v="16"/>
    <s v="rung"/>
    <n v="0"/>
  </r>
  <r>
    <s v="가상계좌"/>
    <s v="2024-04-11 15:58:52"/>
    <n v="284273"/>
    <n v="28427"/>
    <x v="527"/>
    <n v="511800"/>
    <n v="160586434"/>
    <n v="1234"/>
    <s v="승인거래"/>
    <s v="소비자소득공제용"/>
    <s v="일반거래"/>
    <n v="1984"/>
    <x v="45"/>
    <s v="fie"/>
    <n v="0"/>
  </r>
  <r>
    <s v="가상계좌"/>
    <s v="2024-04-19 15:38:20"/>
    <n v="469091"/>
    <n v="46909"/>
    <x v="1"/>
    <n v="516000"/>
    <n v="160552158"/>
    <n v="1234"/>
    <s v="승인거래"/>
    <s v="소비자소득공제용"/>
    <s v="일반거래"/>
    <n v="3000000708"/>
    <x v="134"/>
    <s v="hung"/>
    <n v="5261702056"/>
  </r>
  <r>
    <s v="가상계좌"/>
    <s v="2024-04-07 22:52:11"/>
    <n v="476455"/>
    <n v="47645"/>
    <x v="1"/>
    <n v="524100"/>
    <n v="160848720"/>
    <n v="1234"/>
    <s v="승인거래"/>
    <s v="소비자소득공제용"/>
    <s v="일반거래"/>
    <n v="3000000549"/>
    <x v="96"/>
    <s v="fie"/>
    <n v="3100978994"/>
  </r>
  <r>
    <s v="가상계좌"/>
    <s v="2024-04-23 11:26:15"/>
    <n v="244000"/>
    <n v="24400"/>
    <x v="468"/>
    <n v="525400"/>
    <n v="160380333"/>
    <n v="1234"/>
    <s v="승인거래"/>
    <s v="소비자소득공제용"/>
    <s v="일반거래"/>
    <n v="2557"/>
    <x v="85"/>
    <s v="fie"/>
    <n v="0"/>
  </r>
  <r>
    <s v="가상계좌"/>
    <s v="2024-04-16 17:04:16"/>
    <n v="69091"/>
    <n v="6909"/>
    <x v="528"/>
    <n v="526000"/>
    <n v="160851157"/>
    <n v="1234"/>
    <s v="승인거래"/>
    <s v="소비자소득공제용"/>
    <s v="일반거래"/>
    <n v="2232"/>
    <x v="185"/>
    <s v="rung"/>
    <n v="3786000611"/>
  </r>
  <r>
    <s v="가상계좌"/>
    <s v="2024-04-12 16:06:47"/>
    <n v="386646"/>
    <n v="38664"/>
    <x v="529"/>
    <n v="526100"/>
    <n v="160593499"/>
    <n v="1234"/>
    <s v="승인거래"/>
    <s v="소비자소득공제용"/>
    <s v="일반거래"/>
    <n v="2069"/>
    <x v="188"/>
    <s v="tip"/>
    <n v="0"/>
  </r>
  <r>
    <s v="가상계좌"/>
    <s v="2024-04-05 11:43:16"/>
    <n v="431828"/>
    <n v="43182"/>
    <x v="530"/>
    <n v="527000"/>
    <n v="160360823"/>
    <n v="1234"/>
    <s v="승인거래"/>
    <s v="소비자소득공제용"/>
    <s v="일반거래"/>
    <n v="1766"/>
    <x v="242"/>
    <s v="fie"/>
    <n v="3238702576"/>
  </r>
  <r>
    <s v="가상계좌"/>
    <s v="2024-04-24 17:16:47"/>
    <n v="390000"/>
    <n v="39000"/>
    <x v="531"/>
    <n v="528400"/>
    <n v="160687004"/>
    <n v="1234"/>
    <s v="승인거래"/>
    <s v="소비자소득공제용"/>
    <s v="일반거래"/>
    <n v="3000000755"/>
    <x v="12"/>
    <s v="hung"/>
    <n v="5176600498"/>
  </r>
  <r>
    <s v="가상계좌"/>
    <s v="2024-04-11 15:37:30"/>
    <n v="434737"/>
    <n v="43473"/>
    <x v="532"/>
    <n v="528400"/>
    <n v="160573096"/>
    <n v="1234"/>
    <s v="승인거래"/>
    <s v="소비자소득공제용"/>
    <s v="일반거래"/>
    <n v="1994"/>
    <x v="16"/>
    <s v="rung"/>
    <n v="0"/>
  </r>
  <r>
    <s v="현장결제"/>
    <m/>
    <n v="349545.80000000005"/>
    <n v="34954.58"/>
    <x v="533"/>
    <n v="532000"/>
    <m/>
    <m/>
    <m/>
    <m/>
    <m/>
    <m/>
    <x v="243"/>
    <s v="tip"/>
    <n v="2838600555"/>
  </r>
  <r>
    <s v="신용카드"/>
    <s v="2024-04-30 05:34:01"/>
    <n v="490545"/>
    <n v="49055"/>
    <x v="1"/>
    <n v="539600"/>
    <n v="47850094"/>
    <m/>
    <s v="일반"/>
    <m/>
    <m/>
    <n v="3000000804"/>
    <x v="102"/>
    <s v="hung"/>
    <n v="0"/>
  </r>
  <r>
    <s v="가상계좌"/>
    <s v="2024-04-17 14:28:17"/>
    <n v="434455"/>
    <n v="43445"/>
    <x v="210"/>
    <n v="539900"/>
    <n v="160745288"/>
    <n v="1234"/>
    <s v="승인거래"/>
    <s v="소비자소득공제용"/>
    <s v="일반거래"/>
    <n v="3000000670"/>
    <x v="172"/>
    <s v="hung"/>
    <n v="4224300264"/>
  </r>
  <r>
    <s v="가상계좌"/>
    <s v="2024-04-23 17:54:03"/>
    <n v="14555"/>
    <n v="1455"/>
    <x v="534"/>
    <n v="544000"/>
    <n v="160682366"/>
    <n v="1234"/>
    <s v="승인거래"/>
    <s v="소비자소득공제용"/>
    <s v="일반거래"/>
    <n v="2601"/>
    <x v="158"/>
    <s v="fie"/>
    <n v="8903701276"/>
  </r>
  <r>
    <s v="가상계좌"/>
    <s v="2024-04-29 16:04:13"/>
    <n v="421273"/>
    <n v="42127"/>
    <x v="296"/>
    <n v="551600"/>
    <n v="160635606"/>
    <n v="1234"/>
    <s v="승인거래"/>
    <s v="소비자소득공제용"/>
    <s v="일반거래"/>
    <n v="2876"/>
    <x v="16"/>
    <s v="rung"/>
    <n v="0"/>
  </r>
  <r>
    <s v="가상계좌"/>
    <s v="2024-04-15 15:39:20"/>
    <n v="507273"/>
    <n v="50727"/>
    <x v="1"/>
    <n v="558000"/>
    <n v="160581543"/>
    <n v="1234"/>
    <s v="승인거래"/>
    <s v="소비자소득공제용"/>
    <s v="일반거래"/>
    <n v="2155"/>
    <x v="158"/>
    <s v="fie"/>
    <n v="8903701276"/>
  </r>
  <r>
    <s v="가상계좌"/>
    <s v="2024-04-15 12:11:50"/>
    <n v="476646"/>
    <n v="47664"/>
    <x v="339"/>
    <n v="572300"/>
    <n v="160416384"/>
    <n v="1234"/>
    <s v="승인거래"/>
    <s v="소비자소득공제용"/>
    <s v="일반거래"/>
    <n v="2123"/>
    <x v="55"/>
    <s v="fie"/>
    <n v="1168177711"/>
  </r>
  <r>
    <s v="가상계좌"/>
    <s v="2024-04-11 15:14:55"/>
    <n v="18182"/>
    <n v="1818"/>
    <x v="535"/>
    <n v="580500"/>
    <n v="160552742"/>
    <n v="1234"/>
    <s v="승인거래"/>
    <s v="소비자소득공제용"/>
    <s v="일반거래"/>
    <n v="1993"/>
    <x v="200"/>
    <s v="fie"/>
    <n v="7681202432"/>
  </r>
  <r>
    <s v="가상계좌"/>
    <s v="2024-04-23 12:02:52"/>
    <n v="14555"/>
    <n v="1455"/>
    <x v="536"/>
    <n v="600000"/>
    <n v="160408272"/>
    <n v="1234"/>
    <s v="승인거래"/>
    <s v="소비자소득공제용"/>
    <s v="일반거래"/>
    <n v="2562"/>
    <x v="98"/>
    <s v="fie"/>
    <n v="0"/>
  </r>
  <r>
    <s v="가상계좌"/>
    <s v="2024-04-22 16:23:46"/>
    <n v="491364"/>
    <n v="49136"/>
    <x v="537"/>
    <n v="609300"/>
    <n v="160640845"/>
    <n v="1234"/>
    <s v="승인거래"/>
    <s v="소비자소득공제용"/>
    <s v="일반거래"/>
    <n v="2530"/>
    <x v="16"/>
    <s v="rung"/>
    <n v="0"/>
  </r>
  <r>
    <s v="가상계좌"/>
    <s v="2024-04-17 15:58:23"/>
    <n v="234555"/>
    <n v="23455"/>
    <x v="538"/>
    <n v="611000"/>
    <n v="160813990"/>
    <n v="1234"/>
    <s v="승인거래"/>
    <s v="소비자소득공제용"/>
    <s v="일반거래"/>
    <n v="2303"/>
    <x v="183"/>
    <s v="rung"/>
    <n v="2969801140"/>
  </r>
  <r>
    <s v="가상계좌"/>
    <s v="2024-04-05 16:18:12"/>
    <n v="445555"/>
    <n v="44555"/>
    <x v="539"/>
    <n v="613600"/>
    <n v="160567448"/>
    <n v="1234"/>
    <s v="승인거래"/>
    <s v="소비자소득공제용"/>
    <s v="일반거래"/>
    <n v="1805"/>
    <x v="158"/>
    <s v="fie"/>
    <n v="8903701276"/>
  </r>
  <r>
    <s v="가상계좌"/>
    <s v="2024-04-05 14:30:04"/>
    <n v="418737"/>
    <n v="41873"/>
    <x v="540"/>
    <n v="615000"/>
    <n v="160480054"/>
    <n v="1234"/>
    <s v="승인거래"/>
    <s v="소비자소득공제용"/>
    <s v="일반거래"/>
    <n v="1787"/>
    <x v="185"/>
    <s v="rung"/>
    <n v="3786000611"/>
  </r>
  <r>
    <s v="신용카드"/>
    <s v="2024-04-09 14:29:53"/>
    <n v="536909"/>
    <n v="53691"/>
    <x v="541"/>
    <n v="620600"/>
    <n v="43306442"/>
    <m/>
    <s v="일반"/>
    <m/>
    <m/>
    <n v="3000000567"/>
    <x v="15"/>
    <s v="hung"/>
    <n v="3943200702"/>
  </r>
  <r>
    <s v="신용카드"/>
    <s v="2024-04-30 11:36:03"/>
    <n v="18182"/>
    <n v="1818"/>
    <x v="542"/>
    <n v="626000"/>
    <n v="28526561"/>
    <m/>
    <s v="일반"/>
    <m/>
    <m/>
    <n v="3000000810"/>
    <x v="15"/>
    <s v="hung"/>
    <n v="3943200702"/>
  </r>
  <r>
    <s v="가상계좌"/>
    <s v="2024-04-16 11:40:23"/>
    <n v="185091"/>
    <n v="18509"/>
    <x v="543"/>
    <n v="655600"/>
    <n v="160458396"/>
    <n v="1234"/>
    <s v="승인거래"/>
    <s v="소비자소득공제용"/>
    <s v="일반거래"/>
    <n v="2193"/>
    <x v="235"/>
    <s v="fie"/>
    <n v="0"/>
  </r>
  <r>
    <s v="가상계좌"/>
    <s v="2024-04-08 11:22:17"/>
    <n v="546182"/>
    <n v="54618"/>
    <x v="286"/>
    <n v="659800"/>
    <n v="160380599"/>
    <n v="1234"/>
    <s v="승인거래"/>
    <s v="소비자소득공제용"/>
    <s v="일반거래"/>
    <n v="1851"/>
    <x v="158"/>
    <s v="fie"/>
    <n v="8903701276"/>
  </r>
  <r>
    <s v="가상계좌"/>
    <s v="2024-04-04 15:19:44"/>
    <n v="606909"/>
    <n v="60691"/>
    <x v="1"/>
    <n v="667600"/>
    <n v="160524191"/>
    <n v="1234"/>
    <s v="승인거래"/>
    <s v="소비자소득공제용"/>
    <s v="일반거래"/>
    <n v="1736"/>
    <x v="232"/>
    <s v="fie"/>
    <n v="2682300551"/>
  </r>
  <r>
    <s v="가상계좌"/>
    <s v="2024-04-09 16:54:06"/>
    <n v="363646"/>
    <n v="36364"/>
    <x v="544"/>
    <n v="670000"/>
    <n v="160578823"/>
    <n v="1234"/>
    <s v="승인거래"/>
    <s v="소비자소득공제용"/>
    <s v="일반거래"/>
    <n v="1887"/>
    <x v="244"/>
    <s v="tip"/>
    <n v="5373400598"/>
  </r>
  <r>
    <s v="가상계좌"/>
    <s v="2024-04-29 14:48:20"/>
    <n v="476737"/>
    <n v="47673"/>
    <x v="545"/>
    <n v="676000"/>
    <n v="160562574"/>
    <n v="1234"/>
    <s v="승인거래"/>
    <s v="소비자소득공제용"/>
    <s v="일반거래"/>
    <n v="2866"/>
    <x v="158"/>
    <s v="fie"/>
    <n v="8903701276"/>
  </r>
  <r>
    <s v="가상계좌"/>
    <s v="2024-04-11 14:11:37"/>
    <n v="349182"/>
    <n v="34918"/>
    <x v="546"/>
    <n v="681200"/>
    <n v="160504652"/>
    <n v="1234"/>
    <s v="승인거래"/>
    <s v="소비자소득공제용"/>
    <s v="일반거래"/>
    <n v="3000000596"/>
    <x v="245"/>
    <s v="hung"/>
    <n v="0"/>
  </r>
  <r>
    <s v="가상계좌"/>
    <s v="2024-04-05 09:34:17"/>
    <n v="501091"/>
    <n v="50109"/>
    <x v="383"/>
    <n v="701200"/>
    <n v="160259240"/>
    <n v="1234"/>
    <s v="승인거래"/>
    <s v="소비자소득공제용"/>
    <s v="일반거래"/>
    <n v="1739"/>
    <x v="246"/>
    <s v="rung"/>
    <n v="0"/>
  </r>
  <r>
    <s v="가상계좌"/>
    <s v="2024-04-08 16:15:08"/>
    <n v="668182"/>
    <n v="66818"/>
    <x v="1"/>
    <n v="735000"/>
    <n v="160693498"/>
    <n v="1234"/>
    <s v="승인거래"/>
    <s v="소비자소득공제용"/>
    <s v="일반거래"/>
    <n v="1882"/>
    <x v="183"/>
    <s v="rung"/>
    <n v="2969801140"/>
  </r>
  <r>
    <s v="현장결제"/>
    <m/>
    <n v="534636.5"/>
    <n v="53463.65"/>
    <x v="547"/>
    <n v="746100"/>
    <m/>
    <m/>
    <m/>
    <m/>
    <m/>
    <m/>
    <x v="243"/>
    <s v="tip"/>
    <n v="2838600555"/>
  </r>
  <r>
    <s v="가상계좌"/>
    <s v="2024-04-24 14:49:17"/>
    <n v="18182"/>
    <n v="1818"/>
    <x v="548"/>
    <n v="750000"/>
    <n v="160546486"/>
    <n v="1234"/>
    <s v="승인거래"/>
    <s v="소비자소득공제용"/>
    <s v="일반거래"/>
    <n v="2666"/>
    <x v="247"/>
    <s v="tip"/>
    <n v="3125200974"/>
  </r>
  <r>
    <s v="가상계좌"/>
    <s v="2024-04-24 15:22:27"/>
    <n v="549455"/>
    <n v="54945"/>
    <x v="383"/>
    <n v="754400"/>
    <n v="160575816"/>
    <n v="1234"/>
    <s v="승인거래"/>
    <s v="소비자소득공제용"/>
    <s v="일반거래"/>
    <n v="2671"/>
    <x v="242"/>
    <s v="fie"/>
    <n v="3238702576"/>
  </r>
  <r>
    <s v="가상계좌"/>
    <s v="2024-04-30 16:41:29"/>
    <n v="3646"/>
    <n v="364"/>
    <x v="549"/>
    <n v="764000"/>
    <n v="160641542"/>
    <n v="1234"/>
    <s v="승인거래"/>
    <s v="소비자소득공제용"/>
    <s v="일반거래"/>
    <n v="2924"/>
    <x v="185"/>
    <s v="rung"/>
    <n v="3786000611"/>
  </r>
  <r>
    <s v="가상계좌"/>
    <s v="2024-04-01 14:26:46"/>
    <n v="443646"/>
    <n v="44364"/>
    <x v="550"/>
    <n v="768000"/>
    <n v="160559498"/>
    <n v="1234"/>
    <s v="승인거래"/>
    <s v="소비자소득공제용"/>
    <s v="일반거래"/>
    <n v="1576"/>
    <x v="158"/>
    <s v="fie"/>
    <n v="8903701276"/>
  </r>
  <r>
    <s v="가상계좌"/>
    <s v="2024-04-16 12:27:27"/>
    <n v="18182"/>
    <n v="1818"/>
    <x v="551"/>
    <n v="770000"/>
    <n v="160519142"/>
    <n v="1234"/>
    <s v="승인거래"/>
    <s v="소비자소득공제용"/>
    <s v="일반거래"/>
    <n v="2195"/>
    <x v="98"/>
    <s v="fie"/>
    <n v="0"/>
  </r>
  <r>
    <s v="가상계좌"/>
    <s v="2024-04-08 15:15:06"/>
    <n v="380091"/>
    <n v="38009"/>
    <x v="552"/>
    <n v="813100"/>
    <n v="160647548"/>
    <n v="1234"/>
    <s v="승인거래"/>
    <s v="소비자소득공제용"/>
    <s v="일반거래"/>
    <n v="1843"/>
    <x v="88"/>
    <s v="fie"/>
    <n v="0"/>
  </r>
  <r>
    <s v="가상계좌"/>
    <s v="2024-04-30 11:19:04"/>
    <n v="584000"/>
    <n v="58400"/>
    <x v="553"/>
    <n v="828000"/>
    <n v="160367517"/>
    <n v="1234"/>
    <s v="승인거래"/>
    <s v="소비자소득공제용"/>
    <s v="일반거래"/>
    <n v="3000000808"/>
    <x v="6"/>
    <s v="hung"/>
    <n v="3578802144"/>
  </r>
  <r>
    <s v="가상계좌"/>
    <s v="2024-04-23 11:53:50"/>
    <n v="162182"/>
    <n v="16218"/>
    <x v="554"/>
    <n v="832800"/>
    <n v="160402256"/>
    <n v="1234"/>
    <s v="승인거래"/>
    <s v="소비자소득공제용"/>
    <s v="일반거래"/>
    <n v="2561"/>
    <x v="98"/>
    <s v="fie"/>
    <n v="0"/>
  </r>
  <r>
    <s v="가상계좌"/>
    <s v="2024-04-25 13:20:48"/>
    <n v="486919"/>
    <n v="48691"/>
    <x v="481"/>
    <n v="835600"/>
    <n v="160499611"/>
    <n v="1234"/>
    <s v="승인거래"/>
    <s v="소비자소득공제용"/>
    <s v="일반거래"/>
    <n v="2711"/>
    <x v="158"/>
    <s v="fie"/>
    <n v="8903701276"/>
  </r>
  <r>
    <s v="가상계좌"/>
    <s v="2024-04-24 14:35:05"/>
    <n v="252000"/>
    <n v="25200"/>
    <x v="555"/>
    <n v="836200"/>
    <n v="160537166"/>
    <n v="1234"/>
    <s v="승인거래"/>
    <s v="소비자소득공제용"/>
    <s v="일반거래"/>
    <n v="3000000753"/>
    <x v="172"/>
    <s v="hung"/>
    <n v="4224300264"/>
  </r>
  <r>
    <s v="가상계좌"/>
    <s v="2024-04-30 16:08:39"/>
    <n v="21828"/>
    <n v="2182"/>
    <x v="556"/>
    <n v="852000"/>
    <n v="160612236"/>
    <n v="1234"/>
    <s v="승인거래"/>
    <s v="소비자소득공제용"/>
    <s v="일반거래"/>
    <n v="2925"/>
    <x v="98"/>
    <s v="fie"/>
    <n v="0"/>
  </r>
  <r>
    <s v="가상계좌"/>
    <s v="2024-04-30 16:07:44"/>
    <n v="21828"/>
    <n v="2182"/>
    <x v="556"/>
    <n v="852000"/>
    <n v="160612071"/>
    <n v="1234"/>
    <s v="승인거래"/>
    <s v="소비자소득공제용"/>
    <s v="일반거래"/>
    <n v="2923"/>
    <x v="98"/>
    <s v="fie"/>
    <n v="0"/>
  </r>
  <r>
    <s v="가상계좌"/>
    <s v="2024-04-19 16:22:55"/>
    <n v="204737"/>
    <n v="20473"/>
    <x v="557"/>
    <n v="860200"/>
    <n v="160596654"/>
    <n v="1234"/>
    <s v="승인거래"/>
    <s v="소비자소득공제용"/>
    <s v="일반거래"/>
    <n v="2407"/>
    <x v="43"/>
    <s v="fie"/>
    <n v="0"/>
  </r>
  <r>
    <s v="여신"/>
    <m/>
    <n v="834545.89999999991"/>
    <n v="83454.59"/>
    <x v="1"/>
    <n v="918000.48999999987"/>
    <m/>
    <m/>
    <m/>
    <m/>
    <m/>
    <m/>
    <x v="248"/>
    <s v="tip"/>
    <n v="0"/>
  </r>
  <r>
    <s v="가상계좌"/>
    <s v="2024-04-16 15:26:12"/>
    <n v="738828"/>
    <n v="73882"/>
    <x v="558"/>
    <n v="918700"/>
    <n v="160755989"/>
    <n v="1234"/>
    <s v="승인거래"/>
    <s v="소비자소득공제용"/>
    <s v="일반거래"/>
    <n v="2159"/>
    <x v="232"/>
    <s v="fie"/>
    <n v="2682300551"/>
  </r>
  <r>
    <s v="가상계좌"/>
    <s v="2024-04-05 13:17:31"/>
    <n v="835455"/>
    <n v="83545"/>
    <x v="1"/>
    <n v="919000"/>
    <n v="160429342"/>
    <n v="1234"/>
    <s v="승인거래"/>
    <s v="소비자소득공제용"/>
    <s v="일반거래"/>
    <n v="3000000532"/>
    <x v="134"/>
    <s v="hung"/>
    <n v="5261702056"/>
  </r>
  <r>
    <s v="신용카드"/>
    <s v="2024-04-16 13:52:44"/>
    <n v="433636"/>
    <n v="43364"/>
    <x v="559"/>
    <n v="920500"/>
    <n v="23771921"/>
    <m/>
    <s v="일반"/>
    <m/>
    <m/>
    <n v="3000000654"/>
    <x v="15"/>
    <s v="hung"/>
    <n v="3943200702"/>
  </r>
  <r>
    <s v="가상계좌"/>
    <s v="2024-04-18 11:40:49"/>
    <n v="21828"/>
    <n v="2182"/>
    <x v="560"/>
    <n v="924000"/>
    <n v="160410513"/>
    <n v="1234"/>
    <s v="승인거래"/>
    <s v="소비자소득공제용"/>
    <s v="일반거래"/>
    <n v="3000000684"/>
    <x v="0"/>
    <s v="hung"/>
    <n v="1412501400"/>
  </r>
  <r>
    <s v="가상계좌"/>
    <s v="2024-04-25 12:13:14"/>
    <n v="743273"/>
    <n v="74327"/>
    <x v="561"/>
    <n v="929600"/>
    <n v="160443447"/>
    <n v="1234"/>
    <s v="승인거래"/>
    <s v="소비자소득공제용"/>
    <s v="일반거래"/>
    <n v="2698"/>
    <x v="55"/>
    <s v="fie"/>
    <n v="1168177711"/>
  </r>
  <r>
    <s v="가상계좌"/>
    <s v="2024-04-11 11:42:36"/>
    <n v="492182"/>
    <n v="49218"/>
    <x v="562"/>
    <n v="979800"/>
    <n v="160392682"/>
    <n v="1234"/>
    <s v="승인거래"/>
    <s v="소비자소득공제용"/>
    <s v="일반거래"/>
    <n v="1956"/>
    <x v="158"/>
    <s v="fie"/>
    <n v="8903701276"/>
  </r>
  <r>
    <s v="가상계좌"/>
    <s v="2024-04-23 11:30:38"/>
    <n v="800455"/>
    <n v="80045"/>
    <x v="332"/>
    <n v="985500"/>
    <n v="160380724"/>
    <n v="1234"/>
    <s v="승인거래"/>
    <s v="소비자소득공제용"/>
    <s v="일반거래"/>
    <n v="3000000726"/>
    <x v="6"/>
    <s v="hung"/>
    <n v="3578802144"/>
  </r>
  <r>
    <s v="가상계좌"/>
    <s v="2024-04-26 11:08:55"/>
    <n v="895909"/>
    <n v="89591"/>
    <x v="1"/>
    <n v="985500"/>
    <n v="160378614"/>
    <n v="1234"/>
    <s v="승인거래"/>
    <s v="소비자소득공제용"/>
    <s v="일반거래"/>
    <n v="2756"/>
    <x v="238"/>
    <s v="fie"/>
    <n v="5082251228"/>
  </r>
  <r>
    <s v="가상계좌"/>
    <s v="2024-04-05 11:00:53"/>
    <n v="916364"/>
    <n v="91636"/>
    <x v="1"/>
    <n v="1008000"/>
    <n v="160332449"/>
    <n v="1234"/>
    <s v="승인거래"/>
    <s v="소비자소득공제용"/>
    <s v="일반거래"/>
    <n v="3000000497"/>
    <x v="244"/>
    <s v="tip"/>
    <n v="5373400598"/>
  </r>
  <r>
    <s v="가상계좌"/>
    <s v="2024-04-25 15:53:25"/>
    <n v="89455"/>
    <n v="8945"/>
    <x v="563"/>
    <n v="1070900"/>
    <n v="160632191"/>
    <n v="1234"/>
    <s v="승인거래"/>
    <s v="소비자소득공제용"/>
    <s v="일반거래"/>
    <n v="2723"/>
    <x v="183"/>
    <s v="rung"/>
    <n v="2969801140"/>
  </r>
  <r>
    <s v="가상계좌"/>
    <s v="2024-04-05 14:32:21"/>
    <n v="785500"/>
    <n v="78550"/>
    <x v="564"/>
    <n v="1073450"/>
    <n v="160480414"/>
    <n v="1234"/>
    <s v="승인거래"/>
    <s v="소비자소득공제용"/>
    <s v="일반거래"/>
    <n v="1788"/>
    <x v="55"/>
    <s v="fie"/>
    <n v="1168177711"/>
  </r>
  <r>
    <s v="가상계좌"/>
    <s v="2024-04-01 15:43:02"/>
    <n v="882364"/>
    <n v="88236"/>
    <x v="565"/>
    <n v="1228400"/>
    <n v="160626661"/>
    <n v="1234"/>
    <s v="승인거래"/>
    <s v="소비자소득공제용"/>
    <s v="일반거래"/>
    <n v="3000000492"/>
    <x v="31"/>
    <s v="hung"/>
    <n v="8403401120"/>
  </r>
  <r>
    <s v="가상계좌"/>
    <s v="2024-04-12 16:49:56"/>
    <n v="1103828"/>
    <n v="110382"/>
    <x v="396"/>
    <n v="1369200"/>
    <n v="160628389"/>
    <n v="1234"/>
    <s v="승인거래"/>
    <s v="소비자소득공제용"/>
    <s v="일반거래"/>
    <n v="3000000631"/>
    <x v="4"/>
    <s v="hung"/>
    <n v="0"/>
  </r>
  <r>
    <s v="가상계좌"/>
    <s v="2024-04-16 12:43:41"/>
    <n v="1258555"/>
    <n v="125855"/>
    <x v="566"/>
    <n v="1531400"/>
    <n v="160539090"/>
    <n v="1234"/>
    <s v="승인거래"/>
    <s v="소비자소득공제용"/>
    <s v="일반거래"/>
    <n v="3000000653"/>
    <x v="6"/>
    <s v="hung"/>
    <n v="3578802144"/>
  </r>
  <r>
    <s v="가상계좌"/>
    <s v="2024-04-18 13:30:54"/>
    <n v="1659273"/>
    <n v="165927"/>
    <x v="1"/>
    <n v="1825200"/>
    <n v="160491540"/>
    <n v="1234"/>
    <s v="승인거래"/>
    <s v="소비자소득공제용"/>
    <s v="일반거래"/>
    <n v="2337"/>
    <x v="242"/>
    <s v="fie"/>
    <n v="3238702576"/>
  </r>
  <r>
    <s v="가상계좌"/>
    <s v="2024-04-03 09:48:09"/>
    <n v="1625182"/>
    <n v="162518"/>
    <x v="341"/>
    <n v="1893700"/>
    <n v="160253337"/>
    <n v="1234"/>
    <s v="승인거래"/>
    <s v="소비자소득공제용"/>
    <s v="일반거래"/>
    <n v="3000000508"/>
    <x v="249"/>
    <s v="hung"/>
    <n v="2805800738"/>
  </r>
  <r>
    <s v="가상계좌"/>
    <s v="2024-04-18 13:54:21"/>
    <n v="1721273"/>
    <n v="172127"/>
    <x v="265"/>
    <n v="1953400"/>
    <n v="160511586"/>
    <n v="1234"/>
    <s v="승인거래"/>
    <s v="소비자소득공제용"/>
    <s v="일반거래"/>
    <n v="2339"/>
    <x v="189"/>
    <s v="fie"/>
    <n v="0"/>
  </r>
  <r>
    <s v="가상계좌"/>
    <s v="2024-04-09 11:42:57"/>
    <n v="1766091"/>
    <n v="176609"/>
    <x v="567"/>
    <n v="2328600"/>
    <n v="160352831"/>
    <n v="1234"/>
    <s v="승인거래"/>
    <s v="소비자소득공제용"/>
    <s v="일반거래"/>
    <n v="3000000563"/>
    <x v="6"/>
    <s v="hung"/>
    <n v="3578802144"/>
  </r>
  <r>
    <s v="여신"/>
    <m/>
    <n v="2163155.2000000002"/>
    <n v="216315.12000000002"/>
    <x v="568"/>
    <n v="2498950.3800000004"/>
    <m/>
    <m/>
    <m/>
    <m/>
    <m/>
    <m/>
    <x v="250"/>
    <s v="rung"/>
    <n v="2081669899"/>
  </r>
  <r>
    <s v="가상계좌"/>
    <s v="2024-04-16 16:30:29"/>
    <n v="776000"/>
    <n v="77600"/>
    <x v="569"/>
    <n v="2504600"/>
    <n v="160818182"/>
    <n v="1234"/>
    <s v="승인거래"/>
    <s v="소비자소득공제용"/>
    <s v="일반거래"/>
    <n v="2215"/>
    <x v="118"/>
    <s v="tip"/>
    <n v="5311602084"/>
  </r>
  <r>
    <s v="가상계좌"/>
    <s v="2024-04-18 14:32:45"/>
    <n v="1202828"/>
    <n v="120282"/>
    <x v="570"/>
    <n v="2525100"/>
    <n v="160537989"/>
    <n v="1234"/>
    <s v="승인거래"/>
    <s v="소비자소득공제용"/>
    <s v="일반거래"/>
    <n v="3000000691"/>
    <x v="32"/>
    <s v="hung"/>
    <n v="8241901673"/>
  </r>
  <r>
    <s v="가상계좌"/>
    <s v="2024-04-11 10:44:18"/>
    <n v="2333091"/>
    <n v="233309"/>
    <x v="1"/>
    <n v="2566400"/>
    <n v="160338591"/>
    <n v="1234"/>
    <s v="승인거래"/>
    <s v="소비자소득공제용"/>
    <s v="일반거래"/>
    <n v="3000000581"/>
    <x v="1"/>
    <s v="hung"/>
    <n v="3780102290"/>
  </r>
  <r>
    <s v="가상계좌"/>
    <s v="2024-04-19 11:01:04"/>
    <n v="2349182"/>
    <n v="234918"/>
    <x v="1"/>
    <n v="2584100"/>
    <n v="160338664"/>
    <n v="1234"/>
    <s v="승인거래"/>
    <s v="소비자소득공제용"/>
    <s v="일반거래"/>
    <n v="2378"/>
    <x v="198"/>
    <s v="fie"/>
    <n v="0"/>
  </r>
  <r>
    <s v="가상계좌"/>
    <s v="2024-04-19 15:09:59"/>
    <n v="1786182"/>
    <n v="178618"/>
    <x v="571"/>
    <n v="2609800"/>
    <n v="160532018"/>
    <n v="1234"/>
    <s v="승인거래"/>
    <s v="소비자소득공제용"/>
    <s v="일반거래"/>
    <n v="3000000702"/>
    <x v="1"/>
    <s v="hung"/>
    <n v="3780102290"/>
  </r>
  <r>
    <s v="가상계좌"/>
    <s v="2024-04-22 13:58:29"/>
    <n v="2097182"/>
    <n v="209718"/>
    <x v="572"/>
    <n v="2632500"/>
    <n v="160524118"/>
    <n v="1234"/>
    <s v="승인거래"/>
    <s v="소비자소득공제용"/>
    <s v="일반거래"/>
    <n v="2511"/>
    <x v="246"/>
    <s v="rung"/>
    <n v="0"/>
  </r>
  <r>
    <s v="가상계좌"/>
    <s v="2024-04-12 12:54:15"/>
    <n v="1982737"/>
    <n v="198273"/>
    <x v="573"/>
    <n v="2655000"/>
    <n v="160445637"/>
    <n v="1234"/>
    <s v="승인거래"/>
    <s v="소비자소득공제용"/>
    <s v="일반거래"/>
    <n v="2036"/>
    <x v="158"/>
    <s v="fie"/>
    <n v="8903701276"/>
  </r>
  <r>
    <s v="가상계좌"/>
    <s v="2024-04-25 13:54:04"/>
    <n v="1983273"/>
    <n v="198327"/>
    <x v="574"/>
    <n v="2673600"/>
    <n v="160533092"/>
    <n v="1234"/>
    <s v="승인거래"/>
    <s v="소비자소득공제용"/>
    <s v="일반거래"/>
    <n v="3000000769"/>
    <x v="1"/>
    <s v="hung"/>
    <n v="3780102290"/>
  </r>
  <r>
    <s v="가상계좌"/>
    <s v="2024-04-18 10:31:32"/>
    <n v="1661364"/>
    <n v="166136"/>
    <x v="575"/>
    <n v="2676500"/>
    <n v="160350463"/>
    <n v="1234"/>
    <s v="승인거래"/>
    <s v="소비자소득공제용"/>
    <s v="일반거래"/>
    <n v="3000000685"/>
    <x v="19"/>
    <s v="hung"/>
    <n v="2851701461"/>
  </r>
  <r>
    <s v="가상계좌"/>
    <s v="2024-04-11 13:11:39"/>
    <n v="1340646"/>
    <n v="134064"/>
    <x v="576"/>
    <n v="2681200"/>
    <n v="160461386"/>
    <n v="1234"/>
    <s v="승인거래"/>
    <s v="소비자소득공제용"/>
    <s v="일반거래"/>
    <n v="3000000579"/>
    <x v="251"/>
    <s v="hung"/>
    <n v="7883300369"/>
  </r>
  <r>
    <s v="가상계좌"/>
    <s v="2024-04-23 14:51:07"/>
    <n v="1595455"/>
    <n v="159545"/>
    <x v="577"/>
    <n v="2688000"/>
    <n v="160533173"/>
    <n v="1234"/>
    <s v="승인거래"/>
    <s v="소비자소득공제용"/>
    <s v="일반거래"/>
    <n v="3000000730"/>
    <x v="1"/>
    <s v="hung"/>
    <n v="3780102290"/>
  </r>
  <r>
    <s v="가상계좌"/>
    <s v="2024-04-08 13:52:25"/>
    <n v="1865455"/>
    <n v="186545"/>
    <x v="578"/>
    <n v="2697200"/>
    <n v="160533351"/>
    <n v="1234"/>
    <s v="승인거래"/>
    <s v="소비자소득공제용"/>
    <s v="일반거래"/>
    <n v="1854"/>
    <x v="118"/>
    <s v="tip"/>
    <n v="5311602084"/>
  </r>
  <r>
    <s v="가상계좌"/>
    <s v="2024-04-05 16:53:40"/>
    <n v="1376000"/>
    <n v="137600"/>
    <x v="579"/>
    <n v="2699100"/>
    <n v="160597655"/>
    <n v="1234"/>
    <s v="승인거래"/>
    <s v="소비자소득공제용"/>
    <s v="일반거래"/>
    <n v="1646"/>
    <x v="247"/>
    <s v="tip"/>
    <n v="3125200974"/>
  </r>
  <r>
    <s v="여신"/>
    <m/>
    <n v="1942000"/>
    <n v="194200"/>
    <x v="580"/>
    <n v="2700200"/>
    <m/>
    <m/>
    <m/>
    <m/>
    <m/>
    <m/>
    <x v="252"/>
    <s v="tip"/>
    <n v="0"/>
  </r>
  <r>
    <s v="가상계좌"/>
    <s v="2024-04-09 14:10:46"/>
    <n v="2477818"/>
    <n v="247782"/>
    <x v="1"/>
    <n v="2725600"/>
    <n v="160462362"/>
    <n v="1234"/>
    <s v="승인거래"/>
    <s v="소비자소득공제용"/>
    <s v="일반거래"/>
    <n v="1902"/>
    <x v="253"/>
    <s v="tip"/>
    <n v="4813000375"/>
  </r>
  <r>
    <s v="가상계좌"/>
    <s v="2024-04-30 16:39:11"/>
    <n v="1388364"/>
    <n v="138836"/>
    <x v="581"/>
    <n v="2875200"/>
    <n v="160639358"/>
    <n v="1234"/>
    <s v="승인거래"/>
    <s v="소비자소득공제용"/>
    <s v="일반거래"/>
    <n v="3000000811"/>
    <x v="232"/>
    <s v="fie"/>
    <n v="2682300551"/>
  </r>
  <r>
    <s v="가상계좌"/>
    <s v="2024-04-11 11:05:10"/>
    <n v="2618182"/>
    <n v="261818"/>
    <x v="1"/>
    <n v="2880000"/>
    <n v="160359574"/>
    <n v="1234"/>
    <s v="승인거래"/>
    <s v="소비자소득공제용"/>
    <s v="일반거래"/>
    <n v="3000000564"/>
    <x v="254"/>
    <s v="hung"/>
    <n v="6088800568"/>
  </r>
  <r>
    <s v="가상계좌"/>
    <s v="2024-04-19 13:23:24"/>
    <n v="1800091"/>
    <n v="180009"/>
    <x v="582"/>
    <n v="2979300"/>
    <n v="160452079"/>
    <n v="1234"/>
    <s v="승인거래"/>
    <s v="소비자소득공제용"/>
    <s v="일반거래"/>
    <n v="2391"/>
    <x v="169"/>
    <s v="rung"/>
    <n v="0"/>
  </r>
  <r>
    <s v="신용카드"/>
    <s v="2024-04-03 13:56:14"/>
    <n v="2914182"/>
    <n v="291418"/>
    <x v="1"/>
    <n v="3205600"/>
    <n v="50736405"/>
    <m/>
    <s v="일반"/>
    <m/>
    <m/>
    <n v="3000000513"/>
    <x v="3"/>
    <s v="hung"/>
    <n v="7342700250"/>
  </r>
  <r>
    <s v="가상계좌"/>
    <s v="2024-04-18 10:26:10"/>
    <n v="3117273"/>
    <n v="311727"/>
    <x v="583"/>
    <n v="3605000"/>
    <n v="160345316"/>
    <n v="1234"/>
    <s v="승인거래"/>
    <s v="소비자소득공제용"/>
    <s v="일반거래"/>
    <n v="3000000686"/>
    <x v="90"/>
    <s v="hung"/>
    <n v="4453000985"/>
  </r>
  <r>
    <s v="여신"/>
    <m/>
    <n v="2403727.2000000002"/>
    <n v="240372.72"/>
    <x v="584"/>
    <n v="3917500"/>
    <m/>
    <m/>
    <m/>
    <m/>
    <m/>
    <m/>
    <x v="247"/>
    <s v="tip"/>
    <n v="3125200974"/>
  </r>
  <r>
    <s v="가상계좌"/>
    <s v="2024-04-03 15:05:54"/>
    <n v="2485273"/>
    <n v="248527"/>
    <x v="585"/>
    <n v="4308000"/>
    <n v="160475852"/>
    <n v="1234"/>
    <s v="승인거래"/>
    <s v="소비자소득공제용"/>
    <s v="일반거래"/>
    <n v="1680"/>
    <x v="201"/>
    <s v="fie"/>
    <n v="7730601619"/>
  </r>
  <r>
    <s v="가상계좌"/>
    <s v="2024-04-30 11:41:03"/>
    <n v="3832919"/>
    <n v="383291"/>
    <x v="586"/>
    <n v="5439200"/>
    <n v="160381964"/>
    <n v="1234"/>
    <s v="승인거래"/>
    <s v="소비자소득공제용"/>
    <s v="일반거래"/>
    <n v="3000000805"/>
    <x v="239"/>
    <s v="tip"/>
    <n v="4814801006"/>
  </r>
  <r>
    <s v="가상계좌"/>
    <s v="2024-04-12 14:36:05"/>
    <n v="4494828"/>
    <n v="449482"/>
    <x v="587"/>
    <n v="5849300"/>
    <n v="160519996"/>
    <n v="1234"/>
    <s v="승인거래"/>
    <s v="소비자소득공제용"/>
    <s v="일반거래"/>
    <n v="2049"/>
    <x v="201"/>
    <s v="fie"/>
    <n v="7730601619"/>
  </r>
  <r>
    <s v="가상계좌"/>
    <s v="2024-04-05 11:40:17"/>
    <n v="5000737"/>
    <n v="500073"/>
    <x v="588"/>
    <n v="6409300"/>
    <n v="160361441"/>
    <n v="1234"/>
    <s v="승인거래"/>
    <s v="소비자소득공제용"/>
    <s v="일반거래"/>
    <n v="1762"/>
    <x v="239"/>
    <s v="tip"/>
    <n v="4814801006"/>
  </r>
  <r>
    <s v="여신"/>
    <m/>
    <n v="2519645.9"/>
    <n v="251964.28999999998"/>
    <x v="589"/>
    <n v="6717400"/>
    <m/>
    <m/>
    <m/>
    <m/>
    <m/>
    <m/>
    <x v="255"/>
    <s v="tip"/>
    <n v="2442601521"/>
  </r>
  <r>
    <s v="가상계좌"/>
    <s v="2024-04-18 13:06:16"/>
    <n v="7144737"/>
    <n v="714473"/>
    <x v="590"/>
    <n v="8365200"/>
    <n v="160474227"/>
    <n v="1234"/>
    <s v="승인거래"/>
    <s v="소비자소득공제용"/>
    <s v="일반거래"/>
    <n v="2326"/>
    <x v="239"/>
    <s v="tip"/>
    <n v="4814801006"/>
  </r>
  <r>
    <s v="여신"/>
    <m/>
    <n v="6669091.1999999993"/>
    <n v="666908.74"/>
    <x v="591"/>
    <n v="8523200"/>
    <m/>
    <m/>
    <m/>
    <m/>
    <m/>
    <m/>
    <x v="256"/>
    <s v="tip"/>
    <n v="0"/>
  </r>
  <r>
    <s v="여신"/>
    <m/>
    <n v="16682382.700000001"/>
    <n v="1668236.54"/>
    <x v="592"/>
    <n v="30274099.57"/>
    <m/>
    <m/>
    <m/>
    <m/>
    <m/>
    <m/>
    <x v="43"/>
    <s v="fie"/>
    <n v="0"/>
  </r>
  <r>
    <s v="가상계좌"/>
    <d v="2024-04-29T00:00:00"/>
    <n v="-2545.45454545455"/>
    <n v="-254.54545454545499"/>
    <x v="1"/>
    <n v="-2800"/>
    <m/>
    <m/>
    <s v="취소거래"/>
    <s v="소비자소득공제용"/>
    <s v="일반거래"/>
    <s v="000002491"/>
    <x v="8"/>
    <s v="tip"/>
    <n v="0"/>
  </r>
  <r>
    <s v="가상계좌"/>
    <d v="2024-04-29T00:00:00"/>
    <n v="-5090.9090909090901"/>
    <n v="-509.09090909090901"/>
    <x v="1"/>
    <n v="-5600"/>
    <m/>
    <m/>
    <s v="취소거래"/>
    <s v="소비자소득공제용"/>
    <s v="일반거래"/>
    <s v="000002846"/>
    <x v="8"/>
    <s v="tip"/>
    <n v="0"/>
  </r>
  <r>
    <s v="가상계좌"/>
    <d v="2024-04-29T00:00:00"/>
    <n v="0"/>
    <n v="0"/>
    <x v="593"/>
    <n v="-5600"/>
    <m/>
    <m/>
    <s v="취소거래"/>
    <s v="소비자소득공제용"/>
    <s v="일반거래"/>
    <s v="000002764"/>
    <x v="8"/>
    <s v="ti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34A6D-AC04-41DF-8F0F-748B51CE380A}" name="피벗 테이블3" cacheId="1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:E259" firstHeaderRow="0" firstDataRow="1" firstDataCol="1"/>
  <pivotFields count="15">
    <pivotField showAll="0"/>
    <pivotField showAll="0"/>
    <pivotField dataField="1" showAll="0"/>
    <pivotField dataField="1" showAll="0"/>
    <pivotField dataField="1" showAll="0">
      <items count="595">
        <item x="0"/>
        <item x="3"/>
        <item x="5"/>
        <item x="7"/>
        <item x="6"/>
        <item x="9"/>
        <item x="10"/>
        <item x="2"/>
        <item x="11"/>
        <item x="12"/>
        <item x="593"/>
        <item x="13"/>
        <item x="8"/>
        <item x="14"/>
        <item x="1"/>
        <item x="163"/>
        <item x="316"/>
        <item x="47"/>
        <item x="15"/>
        <item x="226"/>
        <item x="44"/>
        <item x="77"/>
        <item x="96"/>
        <item x="139"/>
        <item x="21"/>
        <item x="16"/>
        <item x="67"/>
        <item x="114"/>
        <item x="137"/>
        <item x="90"/>
        <item x="153"/>
        <item x="58"/>
        <item x="281"/>
        <item x="356"/>
        <item x="17"/>
        <item x="24"/>
        <item x="19"/>
        <item x="103"/>
        <item x="34"/>
        <item x="83"/>
        <item x="128"/>
        <item x="170"/>
        <item x="161"/>
        <item x="60"/>
        <item x="82"/>
        <item x="134"/>
        <item x="147"/>
        <item x="98"/>
        <item x="164"/>
        <item x="328"/>
        <item x="122"/>
        <item x="20"/>
        <item x="195"/>
        <item x="26"/>
        <item x="117"/>
        <item x="78"/>
        <item x="37"/>
        <item x="156"/>
        <item x="49"/>
        <item x="324"/>
        <item x="155"/>
        <item x="32"/>
        <item x="29"/>
        <item x="401"/>
        <item x="55"/>
        <item x="95"/>
        <item x="275"/>
        <item x="174"/>
        <item x="41"/>
        <item x="22"/>
        <item x="178"/>
        <item x="144"/>
        <item x="205"/>
        <item x="51"/>
        <item x="126"/>
        <item x="33"/>
        <item x="23"/>
        <item x="285"/>
        <item x="331"/>
        <item x="25"/>
        <item x="260"/>
        <item x="202"/>
        <item x="140"/>
        <item x="270"/>
        <item x="237"/>
        <item x="176"/>
        <item x="211"/>
        <item x="50"/>
        <item x="84"/>
        <item x="251"/>
        <item x="190"/>
        <item x="166"/>
        <item x="157"/>
        <item x="35"/>
        <item x="27"/>
        <item x="306"/>
        <item x="142"/>
        <item x="28"/>
        <item x="326"/>
        <item x="30"/>
        <item x="194"/>
        <item x="243"/>
        <item x="262"/>
        <item x="38"/>
        <item x="65"/>
        <item x="107"/>
        <item x="57"/>
        <item x="224"/>
        <item x="216"/>
        <item x="39"/>
        <item x="391"/>
        <item x="225"/>
        <item x="183"/>
        <item x="177"/>
        <item x="127"/>
        <item x="124"/>
        <item x="303"/>
        <item x="31"/>
        <item x="40"/>
        <item x="69"/>
        <item x="110"/>
        <item x="227"/>
        <item x="261"/>
        <item x="132"/>
        <item x="104"/>
        <item x="73"/>
        <item x="175"/>
        <item x="222"/>
        <item x="162"/>
        <item x="54"/>
        <item x="53"/>
        <item x="167"/>
        <item x="327"/>
        <item x="410"/>
        <item x="92"/>
        <item x="393"/>
        <item x="120"/>
        <item x="284"/>
        <item x="97"/>
        <item x="94"/>
        <item x="191"/>
        <item x="230"/>
        <item x="280"/>
        <item x="80"/>
        <item x="245"/>
        <item x="36"/>
        <item x="86"/>
        <item x="46"/>
        <item x="101"/>
        <item x="149"/>
        <item x="42"/>
        <item x="189"/>
        <item x="141"/>
        <item x="61"/>
        <item x="88"/>
        <item x="130"/>
        <item x="355"/>
        <item x="52"/>
        <item x="236"/>
        <item x="304"/>
        <item x="258"/>
        <item x="215"/>
        <item x="76"/>
        <item x="131"/>
        <item x="346"/>
        <item x="330"/>
        <item x="45"/>
        <item x="165"/>
        <item x="102"/>
        <item x="247"/>
        <item x="150"/>
        <item x="75"/>
        <item x="118"/>
        <item x="143"/>
        <item x="367"/>
        <item x="168"/>
        <item x="43"/>
        <item x="196"/>
        <item x="197"/>
        <item x="257"/>
        <item x="269"/>
        <item x="408"/>
        <item x="293"/>
        <item x="352"/>
        <item x="231"/>
        <item x="116"/>
        <item x="273"/>
        <item x="242"/>
        <item x="370"/>
        <item x="263"/>
        <item x="123"/>
        <item x="70"/>
        <item x="335"/>
        <item x="256"/>
        <item x="283"/>
        <item x="48"/>
        <item x="171"/>
        <item x="361"/>
        <item x="342"/>
        <item x="386"/>
        <item x="185"/>
        <item x="91"/>
        <item x="228"/>
        <item x="233"/>
        <item x="345"/>
        <item x="151"/>
        <item x="129"/>
        <item x="239"/>
        <item x="364"/>
        <item x="350"/>
        <item x="72"/>
        <item x="360"/>
        <item x="135"/>
        <item x="62"/>
        <item x="244"/>
        <item x="63"/>
        <item x="89"/>
        <item x="232"/>
        <item x="312"/>
        <item x="85"/>
        <item x="310"/>
        <item x="56"/>
        <item x="173"/>
        <item x="254"/>
        <item x="305"/>
        <item x="208"/>
        <item x="115"/>
        <item x="203"/>
        <item x="253"/>
        <item x="266"/>
        <item x="187"/>
        <item x="68"/>
        <item x="235"/>
        <item x="133"/>
        <item x="221"/>
        <item x="59"/>
        <item x="307"/>
        <item x="297"/>
        <item x="160"/>
        <item x="188"/>
        <item x="259"/>
        <item x="71"/>
        <item x="429"/>
        <item x="125"/>
        <item x="214"/>
        <item x="218"/>
        <item x="272"/>
        <item x="74"/>
        <item x="64"/>
        <item x="290"/>
        <item x="219"/>
        <item x="241"/>
        <item x="299"/>
        <item x="229"/>
        <item x="248"/>
        <item x="354"/>
        <item x="154"/>
        <item x="66"/>
        <item x="301"/>
        <item x="193"/>
        <item x="199"/>
        <item x="112"/>
        <item x="395"/>
        <item x="198"/>
        <item x="504"/>
        <item x="329"/>
        <item x="184"/>
        <item x="250"/>
        <item x="186"/>
        <item x="289"/>
        <item x="79"/>
        <item x="81"/>
        <item x="541"/>
        <item x="300"/>
        <item x="108"/>
        <item x="334"/>
        <item x="425"/>
        <item x="321"/>
        <item x="206"/>
        <item x="405"/>
        <item x="111"/>
        <item x="246"/>
        <item x="255"/>
        <item x="311"/>
        <item x="309"/>
        <item x="278"/>
        <item x="336"/>
        <item x="145"/>
        <item x="372"/>
        <item x="387"/>
        <item x="234"/>
        <item x="320"/>
        <item x="99"/>
        <item x="325"/>
        <item x="192"/>
        <item x="87"/>
        <item x="302"/>
        <item x="207"/>
        <item x="93"/>
        <item x="344"/>
        <item x="295"/>
        <item x="392"/>
        <item x="271"/>
        <item x="424"/>
        <item x="317"/>
        <item x="238"/>
        <item x="359"/>
        <item x="274"/>
        <item x="249"/>
        <item x="322"/>
        <item x="426"/>
        <item x="375"/>
        <item x="106"/>
        <item x="357"/>
        <item x="240"/>
        <item x="298"/>
        <item x="109"/>
        <item x="252"/>
        <item x="213"/>
        <item x="397"/>
        <item x="113"/>
        <item x="378"/>
        <item x="119"/>
        <item x="279"/>
        <item x="100"/>
        <item x="121"/>
        <item x="105"/>
        <item x="138"/>
        <item x="343"/>
        <item x="276"/>
        <item x="220"/>
        <item x="337"/>
        <item x="292"/>
        <item x="277"/>
        <item x="204"/>
        <item x="524"/>
        <item x="169"/>
        <item x="146"/>
        <item x="288"/>
        <item x="427"/>
        <item x="441"/>
        <item x="159"/>
        <item x="339"/>
        <item x="223"/>
        <item x="152"/>
        <item x="381"/>
        <item x="136"/>
        <item x="411"/>
        <item x="318"/>
        <item x="366"/>
        <item x="172"/>
        <item x="148"/>
        <item x="532"/>
        <item x="179"/>
        <item x="374"/>
        <item x="291"/>
        <item x="180"/>
        <item x="428"/>
        <item x="406"/>
        <item x="158"/>
        <item x="530"/>
        <item x="200"/>
        <item x="212"/>
        <item x="201"/>
        <item x="181"/>
        <item x="182"/>
        <item x="463"/>
        <item x="483"/>
        <item x="209"/>
        <item x="435"/>
        <item x="445"/>
        <item x="477"/>
        <item x="313"/>
        <item x="497"/>
        <item x="438"/>
        <item x="217"/>
        <item x="286"/>
        <item x="432"/>
        <item x="265"/>
        <item x="363"/>
        <item x="348"/>
        <item x="282"/>
        <item x="472"/>
        <item x="506"/>
        <item x="210"/>
        <item x="407"/>
        <item x="267"/>
        <item x="416"/>
        <item x="444"/>
        <item x="482"/>
        <item x="509"/>
        <item x="474"/>
        <item x="501"/>
        <item x="351"/>
        <item x="537"/>
        <item x="439"/>
        <item x="264"/>
        <item x="369"/>
        <item x="394"/>
        <item x="362"/>
        <item x="315"/>
        <item x="398"/>
        <item x="268"/>
        <item x="452"/>
        <item x="489"/>
        <item x="314"/>
        <item x="287"/>
        <item x="380"/>
        <item x="409"/>
        <item x="478"/>
        <item x="403"/>
        <item x="442"/>
        <item x="451"/>
        <item x="358"/>
        <item x="454"/>
        <item x="450"/>
        <item x="458"/>
        <item x="464"/>
        <item x="319"/>
        <item x="294"/>
        <item x="308"/>
        <item x="365"/>
        <item x="296"/>
        <item x="412"/>
        <item x="462"/>
        <item x="498"/>
        <item x="404"/>
        <item x="531"/>
        <item x="486"/>
        <item x="459"/>
        <item x="333"/>
        <item x="466"/>
        <item x="529"/>
        <item x="491"/>
        <item x="323"/>
        <item x="377"/>
        <item x="340"/>
        <item x="523"/>
        <item x="511"/>
        <item x="338"/>
        <item x="332"/>
        <item x="558"/>
        <item x="341"/>
        <item x="431"/>
        <item x="480"/>
        <item x="456"/>
        <item x="433"/>
        <item x="516"/>
        <item x="561"/>
        <item x="419"/>
        <item x="430"/>
        <item x="349"/>
        <item x="353"/>
        <item x="347"/>
        <item x="399"/>
        <item x="568"/>
        <item x="443"/>
        <item x="539"/>
        <item x="461"/>
        <item x="503"/>
        <item x="508"/>
        <item x="457"/>
        <item x="526"/>
        <item x="417"/>
        <item x="371"/>
        <item x="368"/>
        <item x="389"/>
        <item x="376"/>
        <item x="373"/>
        <item x="385"/>
        <item x="517"/>
        <item x="382"/>
        <item x="379"/>
        <item x="566"/>
        <item x="384"/>
        <item x="533"/>
        <item x="388"/>
        <item x="383"/>
        <item x="545"/>
        <item x="440"/>
        <item x="449"/>
        <item x="519"/>
        <item x="540"/>
        <item x="436"/>
        <item x="396"/>
        <item x="390"/>
        <item x="446"/>
        <item x="547"/>
        <item x="400"/>
        <item x="448"/>
        <item x="476"/>
        <item x="437"/>
        <item x="469"/>
        <item x="414"/>
        <item x="402"/>
        <item x="520"/>
        <item x="413"/>
        <item x="583"/>
        <item x="493"/>
        <item x="418"/>
        <item x="421"/>
        <item x="415"/>
        <item x="553"/>
        <item x="521"/>
        <item x="420"/>
        <item x="422"/>
        <item x="434"/>
        <item x="527"/>
        <item x="515"/>
        <item x="423"/>
        <item x="487"/>
        <item x="502"/>
        <item x="494"/>
        <item x="564"/>
        <item x="447"/>
        <item x="465"/>
        <item x="492"/>
        <item x="453"/>
        <item x="455"/>
        <item x="460"/>
        <item x="496"/>
        <item x="490"/>
        <item x="467"/>
        <item x="468"/>
        <item x="565"/>
        <item x="473"/>
        <item x="507"/>
        <item x="470"/>
        <item x="471"/>
        <item x="544"/>
        <item x="475"/>
        <item x="550"/>
        <item x="488"/>
        <item x="479"/>
        <item x="518"/>
        <item x="525"/>
        <item x="546"/>
        <item x="481"/>
        <item x="484"/>
        <item x="500"/>
        <item x="485"/>
        <item x="513"/>
        <item x="572"/>
        <item x="495"/>
        <item x="505"/>
        <item x="510"/>
        <item x="538"/>
        <item x="499"/>
        <item x="567"/>
        <item x="552"/>
        <item x="512"/>
        <item x="514"/>
        <item x="562"/>
        <item x="559"/>
        <item x="528"/>
        <item x="543"/>
        <item x="522"/>
        <item x="573"/>
        <item x="574"/>
        <item x="590"/>
        <item x="534"/>
        <item x="555"/>
        <item x="535"/>
        <item x="580"/>
        <item x="536"/>
        <item x="542"/>
        <item x="557"/>
        <item x="571"/>
        <item x="578"/>
        <item x="554"/>
        <item x="548"/>
        <item x="551"/>
        <item x="549"/>
        <item x="556"/>
        <item x="575"/>
        <item x="560"/>
        <item x="587"/>
        <item x="588"/>
        <item x="577"/>
        <item x="563"/>
        <item x="582"/>
        <item x="579"/>
        <item x="591"/>
        <item x="570"/>
        <item x="576"/>
        <item x="586"/>
        <item x="584"/>
        <item x="581"/>
        <item x="585"/>
        <item x="569"/>
        <item x="589"/>
        <item x="592"/>
        <item x="18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58">
        <item x="183"/>
        <item x="12"/>
        <item x="127"/>
        <item x="122"/>
        <item x="247"/>
        <item x="220"/>
        <item x="83"/>
        <item x="186"/>
        <item x="242"/>
        <item x="255"/>
        <item x="138"/>
        <item x="253"/>
        <item x="7"/>
        <item x="142"/>
        <item x="42"/>
        <item x="210"/>
        <item x="146"/>
        <item x="181"/>
        <item x="165"/>
        <item x="104"/>
        <item x="168"/>
        <item x="90"/>
        <item x="197"/>
        <item x="152"/>
        <item x="124"/>
        <item x="31"/>
        <item x="241"/>
        <item x="55"/>
        <item x="200"/>
        <item x="199"/>
        <item x="134"/>
        <item x="128"/>
        <item x="209"/>
        <item x="108"/>
        <item x="3"/>
        <item x="62"/>
        <item x="63"/>
        <item x="172"/>
        <item x="6"/>
        <item x="254"/>
        <item x="191"/>
        <item x="232"/>
        <item x="137"/>
        <item x="205"/>
        <item x="19"/>
        <item x="114"/>
        <item x="231"/>
        <item x="118"/>
        <item x="34"/>
        <item x="240"/>
        <item x="71"/>
        <item x="64"/>
        <item x="96"/>
        <item x="44"/>
        <item x="121"/>
        <item x="176"/>
        <item x="20"/>
        <item x="27"/>
        <item x="196"/>
        <item x="251"/>
        <item x="56"/>
        <item x="153"/>
        <item x="58"/>
        <item x="239"/>
        <item x="192"/>
        <item x="201"/>
        <item x="224"/>
        <item x="184"/>
        <item x="86"/>
        <item x="185"/>
        <item x="162"/>
        <item x="204"/>
        <item x="126"/>
        <item x="100"/>
        <item x="154"/>
        <item x="227"/>
        <item x="15"/>
        <item x="212"/>
        <item x="173"/>
        <item x="187"/>
        <item x="250"/>
        <item x="158"/>
        <item x="93"/>
        <item x="1"/>
        <item x="97"/>
        <item x="249"/>
        <item x="148"/>
        <item x="53"/>
        <item x="208"/>
        <item x="115"/>
        <item x="109"/>
        <item x="243"/>
        <item x="35"/>
        <item x="32"/>
        <item x="10"/>
        <item x="73"/>
        <item x="229"/>
        <item x="238"/>
        <item x="77"/>
        <item x="244"/>
        <item x="139"/>
        <item x="156"/>
        <item x="60"/>
        <item x="0"/>
        <item x="234"/>
        <item x="13"/>
        <item x="211"/>
        <item x="5"/>
        <item x="155"/>
        <item x="89"/>
        <item x="81"/>
        <item x="103"/>
        <item x="170"/>
        <item x="123"/>
        <item x="163"/>
        <item x="41"/>
        <item x="2"/>
        <item x="228"/>
        <item x="256"/>
        <item x="85"/>
        <item x="129"/>
        <item x="150"/>
        <item x="189"/>
        <item x="217"/>
        <item x="194"/>
        <item x="28"/>
        <item x="140"/>
        <item x="38"/>
        <item x="245"/>
        <item x="47"/>
        <item x="157"/>
        <item x="30"/>
        <item x="98"/>
        <item x="167"/>
        <item x="116"/>
        <item x="29"/>
        <item x="125"/>
        <item x="26"/>
        <item x="17"/>
        <item x="24"/>
        <item x="91"/>
        <item x="74"/>
        <item x="61"/>
        <item x="112"/>
        <item x="22"/>
        <item x="136"/>
        <item x="131"/>
        <item x="40"/>
        <item x="117"/>
        <item x="147"/>
        <item x="51"/>
        <item x="48"/>
        <item x="11"/>
        <item x="145"/>
        <item x="226"/>
        <item x="225"/>
        <item x="68"/>
        <item x="149"/>
        <item x="25"/>
        <item x="8"/>
        <item x="75"/>
        <item x="106"/>
        <item x="82"/>
        <item x="216"/>
        <item x="21"/>
        <item x="195"/>
        <item x="18"/>
        <item x="49"/>
        <item x="110"/>
        <item x="113"/>
        <item x="76"/>
        <item x="144"/>
        <item x="23"/>
        <item x="193"/>
        <item x="233"/>
        <item x="135"/>
        <item x="161"/>
        <item x="54"/>
        <item x="72"/>
        <item x="50"/>
        <item x="111"/>
        <item x="66"/>
        <item x="36"/>
        <item x="57"/>
        <item x="151"/>
        <item x="219"/>
        <item x="84"/>
        <item x="88"/>
        <item x="175"/>
        <item x="101"/>
        <item x="214"/>
        <item x="248"/>
        <item x="52"/>
        <item x="159"/>
        <item x="92"/>
        <item x="230"/>
        <item x="37"/>
        <item x="203"/>
        <item x="102"/>
        <item x="65"/>
        <item x="59"/>
        <item x="45"/>
        <item x="190"/>
        <item x="218"/>
        <item x="67"/>
        <item x="207"/>
        <item x="79"/>
        <item x="198"/>
        <item x="252"/>
        <item x="206"/>
        <item x="179"/>
        <item x="180"/>
        <item x="46"/>
        <item x="33"/>
        <item x="132"/>
        <item x="182"/>
        <item x="221"/>
        <item x="133"/>
        <item x="94"/>
        <item x="178"/>
        <item x="43"/>
        <item x="174"/>
        <item x="87"/>
        <item x="9"/>
        <item x="236"/>
        <item x="177"/>
        <item x="119"/>
        <item x="80"/>
        <item x="223"/>
        <item x="235"/>
        <item x="107"/>
        <item x="215"/>
        <item x="99"/>
        <item x="169"/>
        <item x="222"/>
        <item x="130"/>
        <item x="143"/>
        <item x="160"/>
        <item x="4"/>
        <item x="237"/>
        <item x="69"/>
        <item x="164"/>
        <item x="171"/>
        <item x="39"/>
        <item x="166"/>
        <item x="78"/>
        <item x="70"/>
        <item x="14"/>
        <item x="120"/>
        <item x="213"/>
        <item x="188"/>
        <item x="16"/>
        <item x="202"/>
        <item x="105"/>
        <item x="95"/>
        <item x="246"/>
        <item x="141"/>
        <item t="default"/>
      </items>
    </pivotField>
    <pivotField showAll="0"/>
    <pivotField showAll="0"/>
  </pivotFields>
  <rowFields count="1">
    <field x="12"/>
  </rowFields>
  <rowItems count="2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공급가액" fld="2" baseField="0" baseItem="0"/>
    <dataField name="합계 : 부가세" fld="3" baseField="0" baseItem="0"/>
    <dataField name="합계 : 봉사료" fld="4" baseField="12" baseItem="0"/>
    <dataField name="합계 : 총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hatsumalp@hotmail.com" TargetMode="External"/><Relationship Id="rId18" Type="http://schemas.openxmlformats.org/officeDocument/2006/relationships/hyperlink" Target="mailto:nathchaim1970@gmail.com" TargetMode="External"/><Relationship Id="rId26" Type="http://schemas.openxmlformats.org/officeDocument/2006/relationships/hyperlink" Target="mailto:ghbjung@hometax.go.kr" TargetMode="External"/><Relationship Id="rId39" Type="http://schemas.openxmlformats.org/officeDocument/2006/relationships/hyperlink" Target="mailto:carismamw@hanmail.net" TargetMode="External"/><Relationship Id="rId21" Type="http://schemas.openxmlformats.org/officeDocument/2006/relationships/hyperlink" Target="mailto:golf8dan@naver.com" TargetMode="External"/><Relationship Id="rId34" Type="http://schemas.openxmlformats.org/officeDocument/2006/relationships/hyperlink" Target="mailto:Purikuu077@gmail.com" TargetMode="External"/><Relationship Id="rId42" Type="http://schemas.openxmlformats.org/officeDocument/2006/relationships/hyperlink" Target="mailto:79mincheols@naver.com" TargetMode="External"/><Relationship Id="rId47" Type="http://schemas.openxmlformats.org/officeDocument/2006/relationships/hyperlink" Target="mailto:pornnapaseelawut@gmail.com" TargetMode="External"/><Relationship Id="rId50" Type="http://schemas.openxmlformats.org/officeDocument/2006/relationships/hyperlink" Target="mailto:Lieloveli1223@gmail.com" TargetMode="External"/><Relationship Id="rId55" Type="http://schemas.openxmlformats.org/officeDocument/2006/relationships/hyperlink" Target="mailto:uasiafood.2212@gmail.com" TargetMode="External"/><Relationship Id="rId63" Type="http://schemas.openxmlformats.org/officeDocument/2006/relationships/hyperlink" Target="mailto:kamthorns1234@gmail.com" TargetMode="External"/><Relationship Id="rId68" Type="http://schemas.openxmlformats.org/officeDocument/2006/relationships/hyperlink" Target="mailto:hyang3990@naver.com" TargetMode="External"/><Relationship Id="rId7" Type="http://schemas.openxmlformats.org/officeDocument/2006/relationships/hyperlink" Target="mailto:10bils@naver.com" TargetMode="External"/><Relationship Id="rId71" Type="http://schemas.openxmlformats.org/officeDocument/2006/relationships/hyperlink" Target="mailto:momsangdong@naver.com" TargetMode="External"/><Relationship Id="rId2" Type="http://schemas.openxmlformats.org/officeDocument/2006/relationships/hyperlink" Target="mailto:kasalong@naver.com" TargetMode="External"/><Relationship Id="rId16" Type="http://schemas.openxmlformats.org/officeDocument/2006/relationships/hyperlink" Target="mailto:leochef84@gmail.com" TargetMode="External"/><Relationship Id="rId29" Type="http://schemas.openxmlformats.org/officeDocument/2006/relationships/hyperlink" Target="mailto:suntaekkong@gmail.com" TargetMode="External"/><Relationship Id="rId11" Type="http://schemas.openxmlformats.org/officeDocument/2006/relationships/hyperlink" Target="mailto:skho1221@naver.com" TargetMode="External"/><Relationship Id="rId24" Type="http://schemas.openxmlformats.org/officeDocument/2006/relationships/hyperlink" Target="mailto:pickmate22@naver.com" TargetMode="External"/><Relationship Id="rId32" Type="http://schemas.openxmlformats.org/officeDocument/2006/relationships/hyperlink" Target="mailto:yygg9051@daum.net" TargetMode="External"/><Relationship Id="rId37" Type="http://schemas.openxmlformats.org/officeDocument/2006/relationships/hyperlink" Target="mailto:natchalita4289@gmail.com" TargetMode="External"/><Relationship Id="rId40" Type="http://schemas.openxmlformats.org/officeDocument/2006/relationships/hyperlink" Target="mailto:kksh5088@naver.com" TargetMode="External"/><Relationship Id="rId45" Type="http://schemas.openxmlformats.org/officeDocument/2006/relationships/hyperlink" Target="mailto:Annabeer1989@gmail.com" TargetMode="External"/><Relationship Id="rId53" Type="http://schemas.openxmlformats.org/officeDocument/2006/relationships/hyperlink" Target="mailto:connelly11@naver.com" TargetMode="External"/><Relationship Id="rId58" Type="http://schemas.openxmlformats.org/officeDocument/2006/relationships/hyperlink" Target="mailto:gate32kr@gmail.com" TargetMode="External"/><Relationship Id="rId66" Type="http://schemas.openxmlformats.org/officeDocument/2006/relationships/hyperlink" Target="mailto:choi.changbom@gmail.com" TargetMode="External"/><Relationship Id="rId74" Type="http://schemas.openxmlformats.org/officeDocument/2006/relationships/hyperlink" Target="mailto:7658oullim@naver.com" TargetMode="External"/><Relationship Id="rId5" Type="http://schemas.openxmlformats.org/officeDocument/2006/relationships/hyperlink" Target="mailto:ruby1494@naver.com" TargetMode="External"/><Relationship Id="rId15" Type="http://schemas.openxmlformats.org/officeDocument/2006/relationships/hyperlink" Target="mailto:jsp1264@hanmail.com" TargetMode="External"/><Relationship Id="rId23" Type="http://schemas.openxmlformats.org/officeDocument/2006/relationships/hyperlink" Target="mailto:forestwill@naver.com" TargetMode="External"/><Relationship Id="rId28" Type="http://schemas.openxmlformats.org/officeDocument/2006/relationships/hyperlink" Target="mailto:sasiprapha2013@gmail.com" TargetMode="External"/><Relationship Id="rId36" Type="http://schemas.openxmlformats.org/officeDocument/2006/relationships/hyperlink" Target="mailto:kotudon@gmail.com" TargetMode="External"/><Relationship Id="rId49" Type="http://schemas.openxmlformats.org/officeDocument/2006/relationships/hyperlink" Target="mailto:sj-seafood@daum.net" TargetMode="External"/><Relationship Id="rId57" Type="http://schemas.openxmlformats.org/officeDocument/2006/relationships/hyperlink" Target="mailto:seok4119@hanmail.net" TargetMode="External"/><Relationship Id="rId61" Type="http://schemas.openxmlformats.org/officeDocument/2006/relationships/hyperlink" Target="mailto:ugjjong@hanmail.net" TargetMode="External"/><Relationship Id="rId10" Type="http://schemas.openxmlformats.org/officeDocument/2006/relationships/hyperlink" Target="mailto:djawl2202@naver.com" TargetMode="External"/><Relationship Id="rId19" Type="http://schemas.openxmlformats.org/officeDocument/2006/relationships/hyperlink" Target="mailto:artroro@naver.com" TargetMode="External"/><Relationship Id="rId31" Type="http://schemas.openxmlformats.org/officeDocument/2006/relationships/hyperlink" Target="mailto:rdr7@naver.com" TargetMode="External"/><Relationship Id="rId44" Type="http://schemas.openxmlformats.org/officeDocument/2006/relationships/hyperlink" Target="mailto:Qkreud@gmail.com" TargetMode="External"/><Relationship Id="rId52" Type="http://schemas.openxmlformats.org/officeDocument/2006/relationships/hyperlink" Target="mailto:ljm4611475@naver.com" TargetMode="External"/><Relationship Id="rId60" Type="http://schemas.openxmlformats.org/officeDocument/2006/relationships/hyperlink" Target="mailto:sonson6092@naver.com" TargetMode="External"/><Relationship Id="rId65" Type="http://schemas.openxmlformats.org/officeDocument/2006/relationships/hyperlink" Target="mailto:jkpark@bnsolution.kr" TargetMode="External"/><Relationship Id="rId73" Type="http://schemas.openxmlformats.org/officeDocument/2006/relationships/hyperlink" Target="mailto:rattana252525@naver.com" TargetMode="External"/><Relationship Id="rId4" Type="http://schemas.openxmlformats.org/officeDocument/2006/relationships/hyperlink" Target="mailto:ruby1922@naver.com" TargetMode="External"/><Relationship Id="rId9" Type="http://schemas.openxmlformats.org/officeDocument/2006/relationships/hyperlink" Target="mailto:tt_0420@naver.com" TargetMode="External"/><Relationship Id="rId14" Type="http://schemas.openxmlformats.org/officeDocument/2006/relationships/hyperlink" Target="mailto:chatsumalp@hotmail.com" TargetMode="External"/><Relationship Id="rId22" Type="http://schemas.openxmlformats.org/officeDocument/2006/relationships/hyperlink" Target="mailto:artroro@naver.com" TargetMode="External"/><Relationship Id="rId27" Type="http://schemas.openxmlformats.org/officeDocument/2006/relationships/hyperlink" Target="mailto:echen@newcom.seoul.kr" TargetMode="External"/><Relationship Id="rId30" Type="http://schemas.openxmlformats.org/officeDocument/2006/relationships/hyperlink" Target="mailto:ytgjjang@naver.com" TargetMode="External"/><Relationship Id="rId35" Type="http://schemas.openxmlformats.org/officeDocument/2006/relationships/hyperlink" Target="mailto:yai_thailand@outlook.co.th" TargetMode="External"/><Relationship Id="rId43" Type="http://schemas.openxmlformats.org/officeDocument/2006/relationships/hyperlink" Target="mailto:Tax@annamkr.com" TargetMode="External"/><Relationship Id="rId48" Type="http://schemas.openxmlformats.org/officeDocument/2006/relationships/hyperlink" Target="mailto:kimsnice6969@naver.com" TargetMode="External"/><Relationship Id="rId56" Type="http://schemas.openxmlformats.org/officeDocument/2006/relationships/hyperlink" Target="mailto:hodorione@hanmail.net" TargetMode="External"/><Relationship Id="rId64" Type="http://schemas.openxmlformats.org/officeDocument/2006/relationships/hyperlink" Target="mailto:Siyong@gmail.com" TargetMode="External"/><Relationship Id="rId69" Type="http://schemas.openxmlformats.org/officeDocument/2006/relationships/hyperlink" Target="mailto:badmojo@naver.com" TargetMode="External"/><Relationship Id="rId8" Type="http://schemas.openxmlformats.org/officeDocument/2006/relationships/hyperlink" Target="mailto:eastableseoul@gmai.com" TargetMode="External"/><Relationship Id="rId51" Type="http://schemas.openxmlformats.org/officeDocument/2006/relationships/hyperlink" Target="mailto:gmmart5579@nate.com" TargetMode="External"/><Relationship Id="rId72" Type="http://schemas.openxmlformats.org/officeDocument/2006/relationships/hyperlink" Target="mailto:sjung68@naver.com" TargetMode="External"/><Relationship Id="rId3" Type="http://schemas.openxmlformats.org/officeDocument/2006/relationships/hyperlink" Target="mailto:time2t@naver.com" TargetMode="External"/><Relationship Id="rId12" Type="http://schemas.openxmlformats.org/officeDocument/2006/relationships/hyperlink" Target="mailto:weatherisfine@naver.com" TargetMode="External"/><Relationship Id="rId17" Type="http://schemas.openxmlformats.org/officeDocument/2006/relationships/hyperlink" Target="mailto:kimposin124@naver.com" TargetMode="External"/><Relationship Id="rId25" Type="http://schemas.openxmlformats.org/officeDocument/2006/relationships/hyperlink" Target="mailto:nongseoul09@windowslive.com" TargetMode="External"/><Relationship Id="rId33" Type="http://schemas.openxmlformats.org/officeDocument/2006/relationships/hyperlink" Target="mailto:kabukija@hotmail.com" TargetMode="External"/><Relationship Id="rId38" Type="http://schemas.openxmlformats.org/officeDocument/2006/relationships/hyperlink" Target="mailto:goyjsm@hanmail.net" TargetMode="External"/><Relationship Id="rId46" Type="http://schemas.openxmlformats.org/officeDocument/2006/relationships/hyperlink" Target="mailto:stoc8736@naver.com" TargetMode="External"/><Relationship Id="rId59" Type="http://schemas.openxmlformats.org/officeDocument/2006/relationships/hyperlink" Target="mailto:jiyong0123@naver.com" TargetMode="External"/><Relationship Id="rId67" Type="http://schemas.openxmlformats.org/officeDocument/2006/relationships/hyperlink" Target="mailto:hsk0426@paran.com" TargetMode="External"/><Relationship Id="rId20" Type="http://schemas.openxmlformats.org/officeDocument/2006/relationships/hyperlink" Target="mailto:evil7477@naver.com" TargetMode="External"/><Relationship Id="rId41" Type="http://schemas.openxmlformats.org/officeDocument/2006/relationships/hyperlink" Target="mailto:apinyaalone@gmail.com" TargetMode="External"/><Relationship Id="rId54" Type="http://schemas.openxmlformats.org/officeDocument/2006/relationships/hyperlink" Target="mailto:abmart23716@gmail.com" TargetMode="External"/><Relationship Id="rId62" Type="http://schemas.openxmlformats.org/officeDocument/2006/relationships/hyperlink" Target="mailto:suradechwonngkham531@gmail.com" TargetMode="External"/><Relationship Id="rId70" Type="http://schemas.openxmlformats.org/officeDocument/2006/relationships/hyperlink" Target="mailto:kanyakonpingwong7@gmail.com" TargetMode="External"/><Relationship Id="rId1" Type="http://schemas.openxmlformats.org/officeDocument/2006/relationships/hyperlink" Target="mailto:t010262555551@hometax.go.kr" TargetMode="External"/><Relationship Id="rId6" Type="http://schemas.openxmlformats.org/officeDocument/2006/relationships/hyperlink" Target="mailto:artroro@nave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35"/>
  <sheetViews>
    <sheetView zoomScaleNormal="100" zoomScaleSheetLayoutView="100" workbookViewId="0">
      <pane ySplit="1" topLeftCell="A1514" activePane="bottomLeft" state="frozen"/>
      <selection pane="bottomLeft" activeCell="L7" sqref="L7"/>
    </sheetView>
  </sheetViews>
  <sheetFormatPr defaultColWidth="8.75" defaultRowHeight="16.5" x14ac:dyDescent="0.3"/>
  <cols>
    <col min="2" max="2" width="20" customWidth="1"/>
    <col min="3" max="3" width="14.625" style="14" bestFit="1" customWidth="1"/>
    <col min="4" max="4" width="13.5" style="14" bestFit="1" customWidth="1"/>
    <col min="5" max="5" width="12.375" style="14" bestFit="1" customWidth="1"/>
    <col min="6" max="6" width="13.75" style="14" customWidth="1"/>
    <col min="7" max="7" width="13.375" customWidth="1"/>
    <col min="12" max="12" width="13.875" customWidth="1"/>
    <col min="15" max="15" width="12.25" customWidth="1"/>
  </cols>
  <sheetData>
    <row r="1" spans="1:15" x14ac:dyDescent="0.3">
      <c r="A1" s="1" t="s">
        <v>1480</v>
      </c>
      <c r="B1" s="1" t="s">
        <v>1482</v>
      </c>
      <c r="C1" s="17" t="s">
        <v>1478</v>
      </c>
      <c r="D1" s="17" t="s">
        <v>1530</v>
      </c>
      <c r="E1" s="17" t="s">
        <v>1531</v>
      </c>
      <c r="F1" s="17" t="s">
        <v>1528</v>
      </c>
      <c r="G1" s="1" t="s">
        <v>49</v>
      </c>
      <c r="H1" s="1" t="s">
        <v>1537</v>
      </c>
      <c r="I1" s="1" t="s">
        <v>1483</v>
      </c>
      <c r="J1" s="1" t="s">
        <v>1479</v>
      </c>
      <c r="K1" s="1" t="s">
        <v>1529</v>
      </c>
      <c r="L1" s="1" t="s">
        <v>50</v>
      </c>
      <c r="M1" s="1" t="s">
        <v>1696</v>
      </c>
      <c r="N1" s="1" t="s">
        <v>1576</v>
      </c>
      <c r="O1" t="s">
        <v>1553</v>
      </c>
    </row>
    <row r="2" spans="1:15" x14ac:dyDescent="0.3">
      <c r="A2" t="s">
        <v>1694</v>
      </c>
      <c r="B2" t="s">
        <v>906</v>
      </c>
      <c r="C2" s="28">
        <v>0</v>
      </c>
      <c r="D2" s="29">
        <v>0</v>
      </c>
      <c r="E2" s="28">
        <v>-225000</v>
      </c>
      <c r="F2" s="14">
        <v>-225000</v>
      </c>
      <c r="G2">
        <v>160574908</v>
      </c>
      <c r="H2">
        <v>1234</v>
      </c>
      <c r="I2" t="s">
        <v>1481</v>
      </c>
      <c r="J2" t="s">
        <v>1538</v>
      </c>
      <c r="K2" t="s">
        <v>1485</v>
      </c>
      <c r="L2">
        <v>3000000684</v>
      </c>
      <c r="M2" t="s">
        <v>1613</v>
      </c>
      <c r="N2" t="s">
        <v>1695</v>
      </c>
      <c r="O2">
        <f>VLOOKUP(M2,'ID-사업자'!$A$1:$B$291,2,0)</f>
        <v>1412501400</v>
      </c>
    </row>
    <row r="3" spans="1:15" x14ac:dyDescent="0.3">
      <c r="A3" t="s">
        <v>1694</v>
      </c>
      <c r="B3" t="s">
        <v>853</v>
      </c>
      <c r="C3" s="29">
        <v>-163636</v>
      </c>
      <c r="D3" s="29">
        <v>-16364</v>
      </c>
      <c r="E3" s="29">
        <v>0</v>
      </c>
      <c r="F3" s="14">
        <v>-180000</v>
      </c>
      <c r="G3">
        <v>160618178</v>
      </c>
      <c r="H3">
        <v>1234</v>
      </c>
      <c r="I3" t="s">
        <v>1481</v>
      </c>
      <c r="J3" t="s">
        <v>1538</v>
      </c>
      <c r="K3" t="s">
        <v>1485</v>
      </c>
      <c r="L3">
        <v>3000000451</v>
      </c>
      <c r="M3" s="6" t="s">
        <v>1473</v>
      </c>
      <c r="O3">
        <f>VLOOKUP(M3,'ID-사업자'!$A$1:$B$291,2,0)</f>
        <v>3780102290</v>
      </c>
    </row>
    <row r="4" spans="1:15" x14ac:dyDescent="0.3">
      <c r="A4" t="s">
        <v>1694</v>
      </c>
      <c r="B4" t="s">
        <v>915</v>
      </c>
      <c r="C4" s="29">
        <v>-109899</v>
      </c>
      <c r="D4" s="29">
        <v>-10990</v>
      </c>
      <c r="E4" s="29">
        <v>-32610</v>
      </c>
      <c r="F4" s="14">
        <v>-153499</v>
      </c>
      <c r="G4">
        <v>160578220</v>
      </c>
      <c r="H4">
        <v>1234</v>
      </c>
      <c r="I4" t="s">
        <v>1481</v>
      </c>
      <c r="J4" t="s">
        <v>1538</v>
      </c>
      <c r="K4" t="s">
        <v>1485</v>
      </c>
      <c r="L4">
        <v>2686</v>
      </c>
      <c r="M4" s="27" t="s">
        <v>1850</v>
      </c>
      <c r="N4" t="s">
        <v>1684</v>
      </c>
      <c r="O4">
        <v>0</v>
      </c>
    </row>
    <row r="5" spans="1:15" x14ac:dyDescent="0.3">
      <c r="A5" t="s">
        <v>1719</v>
      </c>
      <c r="B5" t="s">
        <v>32</v>
      </c>
      <c r="C5" s="29">
        <v>-127636</v>
      </c>
      <c r="D5" s="29">
        <v>-12764</v>
      </c>
      <c r="E5" s="29">
        <v>0</v>
      </c>
      <c r="F5" s="15">
        <v>-140400</v>
      </c>
      <c r="G5">
        <v>50736405</v>
      </c>
      <c r="I5" t="s">
        <v>1532</v>
      </c>
      <c r="L5">
        <v>3000000513</v>
      </c>
      <c r="M5" t="s">
        <v>1764</v>
      </c>
      <c r="N5" t="s">
        <v>1695</v>
      </c>
      <c r="O5">
        <f>VLOOKUP(M5,'ID-사업자'!$A$1:$B$291,2,0)</f>
        <v>7342700250</v>
      </c>
    </row>
    <row r="6" spans="1:15" x14ac:dyDescent="0.3">
      <c r="A6" t="s">
        <v>1694</v>
      </c>
      <c r="B6" t="s">
        <v>543</v>
      </c>
      <c r="C6" s="29">
        <v>-121818.18181818181</v>
      </c>
      <c r="D6" s="29">
        <v>-12181.81818181818</v>
      </c>
      <c r="E6" s="29">
        <v>0</v>
      </c>
      <c r="F6" s="14">
        <v>-134000</v>
      </c>
      <c r="G6">
        <v>160536970</v>
      </c>
      <c r="H6">
        <v>1234</v>
      </c>
      <c r="I6" t="s">
        <v>1481</v>
      </c>
      <c r="J6" t="s">
        <v>1538</v>
      </c>
      <c r="K6" t="s">
        <v>1485</v>
      </c>
      <c r="L6">
        <v>3000000631</v>
      </c>
      <c r="M6" t="s">
        <v>1721</v>
      </c>
      <c r="N6" t="s">
        <v>1695</v>
      </c>
      <c r="O6">
        <f>VLOOKUP(M6,'ID-사업자'!$A$1:$B$291,2,0)</f>
        <v>0</v>
      </c>
    </row>
    <row r="7" spans="1:15" x14ac:dyDescent="0.3">
      <c r="A7" t="s">
        <v>1694</v>
      </c>
      <c r="B7" t="s">
        <v>919</v>
      </c>
      <c r="C7" s="29">
        <v>-74545.454545454544</v>
      </c>
      <c r="D7" s="29">
        <v>-7454.545454545454</v>
      </c>
      <c r="E7" s="29">
        <v>0</v>
      </c>
      <c r="F7" s="14">
        <v>-82000</v>
      </c>
      <c r="G7">
        <v>160571917</v>
      </c>
      <c r="H7">
        <v>1234</v>
      </c>
      <c r="I7" t="s">
        <v>1481</v>
      </c>
      <c r="J7" t="s">
        <v>1538</v>
      </c>
      <c r="K7" t="s">
        <v>1485</v>
      </c>
      <c r="L7">
        <v>3000000581</v>
      </c>
      <c r="M7" t="s">
        <v>1473</v>
      </c>
      <c r="N7" t="s">
        <v>1695</v>
      </c>
      <c r="O7">
        <f>VLOOKUP(M7,'ID-사업자'!$A$1:$B$291,2,0)</f>
        <v>3780102290</v>
      </c>
    </row>
    <row r="8" spans="1:15" x14ac:dyDescent="0.3">
      <c r="A8" t="s">
        <v>1719</v>
      </c>
      <c r="B8" t="s">
        <v>1513</v>
      </c>
      <c r="C8" s="29">
        <v>0</v>
      </c>
      <c r="D8" s="29">
        <v>0</v>
      </c>
      <c r="E8" s="29">
        <v>-76000</v>
      </c>
      <c r="F8" s="15">
        <v>-76000</v>
      </c>
      <c r="G8">
        <v>34654452</v>
      </c>
      <c r="I8" t="s">
        <v>1532</v>
      </c>
      <c r="L8">
        <v>3000000690</v>
      </c>
      <c r="M8" t="s">
        <v>1808</v>
      </c>
      <c r="N8" t="s">
        <v>1695</v>
      </c>
      <c r="O8">
        <f>VLOOKUP(M8,'ID-사업자'!$A$1:$B$291,2,0)</f>
        <v>3943200702</v>
      </c>
    </row>
    <row r="9" spans="1:15" x14ac:dyDescent="0.3">
      <c r="A9" t="s">
        <v>1694</v>
      </c>
      <c r="B9" t="s">
        <v>288</v>
      </c>
      <c r="C9" s="29">
        <v>-57455</v>
      </c>
      <c r="D9" s="29">
        <v>-5745</v>
      </c>
      <c r="E9" s="29">
        <v>0</v>
      </c>
      <c r="F9" s="14">
        <v>-63200</v>
      </c>
      <c r="G9">
        <v>160525460</v>
      </c>
      <c r="H9">
        <v>1234</v>
      </c>
      <c r="I9" t="s">
        <v>1481</v>
      </c>
      <c r="J9" t="s">
        <v>1538</v>
      </c>
      <c r="K9" t="s">
        <v>1485</v>
      </c>
      <c r="L9">
        <v>3000000245</v>
      </c>
      <c r="M9" s="27" t="s">
        <v>4065</v>
      </c>
      <c r="N9" t="s">
        <v>1695</v>
      </c>
      <c r="O9" s="6">
        <v>0</v>
      </c>
    </row>
    <row r="10" spans="1:15" x14ac:dyDescent="0.3">
      <c r="A10" t="s">
        <v>1694</v>
      </c>
      <c r="B10" t="s">
        <v>380</v>
      </c>
      <c r="C10" s="29">
        <v>-53818</v>
      </c>
      <c r="D10" s="29">
        <v>-5382</v>
      </c>
      <c r="E10" s="29">
        <v>0</v>
      </c>
      <c r="F10" s="14">
        <v>-59200</v>
      </c>
      <c r="G10">
        <v>160492712</v>
      </c>
      <c r="H10">
        <v>1234</v>
      </c>
      <c r="I10" t="s">
        <v>1481</v>
      </c>
      <c r="J10" t="s">
        <v>1538</v>
      </c>
      <c r="K10" t="s">
        <v>1485</v>
      </c>
      <c r="L10">
        <v>1575</v>
      </c>
      <c r="M10" t="s">
        <v>1784</v>
      </c>
      <c r="N10" t="s">
        <v>1684</v>
      </c>
      <c r="O10">
        <f>VLOOKUP(M10,'ID-사업자'!$A$1:$B$291,2,0)</f>
        <v>4991501727</v>
      </c>
    </row>
    <row r="11" spans="1:15" x14ac:dyDescent="0.3">
      <c r="A11" t="s">
        <v>1694</v>
      </c>
      <c r="B11" t="s">
        <v>1405</v>
      </c>
      <c r="C11" s="29">
        <v>-50909</v>
      </c>
      <c r="D11" s="29">
        <v>-5091</v>
      </c>
      <c r="E11" s="29">
        <v>0</v>
      </c>
      <c r="F11" s="14">
        <v>-56000</v>
      </c>
      <c r="G11">
        <v>160697426</v>
      </c>
      <c r="H11">
        <v>1234</v>
      </c>
      <c r="I11" t="s">
        <v>1481</v>
      </c>
      <c r="J11" t="s">
        <v>1538</v>
      </c>
      <c r="K11" t="s">
        <v>1485</v>
      </c>
      <c r="L11">
        <v>3000000563</v>
      </c>
      <c r="M11" t="s">
        <v>1624</v>
      </c>
      <c r="N11" t="s">
        <v>1695</v>
      </c>
      <c r="O11">
        <f>VLOOKUP(M11,'ID-사업자'!$A$1:$B$291,2,0)</f>
        <v>3578802144</v>
      </c>
    </row>
    <row r="12" spans="1:15" x14ac:dyDescent="0.3">
      <c r="A12" s="3" t="s">
        <v>1694</v>
      </c>
      <c r="B12" s="3" t="s">
        <v>1323</v>
      </c>
      <c r="C12" s="30"/>
      <c r="D12" s="30"/>
      <c r="E12" s="30"/>
      <c r="F12" s="16"/>
      <c r="G12" s="3">
        <v>160749958</v>
      </c>
      <c r="H12" s="3">
        <v>1234</v>
      </c>
      <c r="I12" s="3" t="s">
        <v>1481</v>
      </c>
      <c r="J12" s="3" t="s">
        <v>1538</v>
      </c>
      <c r="K12" s="3" t="s">
        <v>1485</v>
      </c>
      <c r="L12" s="3">
        <v>1421</v>
      </c>
      <c r="M12" s="3" t="s">
        <v>1579</v>
      </c>
      <c r="N12" s="3" t="s">
        <v>1684</v>
      </c>
      <c r="O12">
        <f>VLOOKUP(M12,'ID-사업자'!$A$1:$B$291,2,0)</f>
        <v>0</v>
      </c>
    </row>
    <row r="13" spans="1:15" x14ac:dyDescent="0.3">
      <c r="A13" t="s">
        <v>1694</v>
      </c>
      <c r="B13" t="s">
        <v>940</v>
      </c>
      <c r="C13" s="29">
        <v>0</v>
      </c>
      <c r="D13" s="29">
        <v>0</v>
      </c>
      <c r="E13" s="29">
        <v>-46500</v>
      </c>
      <c r="F13" s="14">
        <v>-46500</v>
      </c>
      <c r="G13">
        <v>160572154</v>
      </c>
      <c r="H13">
        <v>1234</v>
      </c>
      <c r="I13" t="s">
        <v>1481</v>
      </c>
      <c r="J13" t="s">
        <v>1538</v>
      </c>
      <c r="K13" t="s">
        <v>1485</v>
      </c>
      <c r="L13">
        <v>1967</v>
      </c>
      <c r="M13" t="s">
        <v>1686</v>
      </c>
      <c r="N13" t="s">
        <v>1693</v>
      </c>
      <c r="O13">
        <f>VLOOKUP(M13,'ID-사업자'!$A$1:$B$291,2,0)</f>
        <v>0</v>
      </c>
    </row>
    <row r="14" spans="1:15" x14ac:dyDescent="0.3">
      <c r="A14" t="s">
        <v>1719</v>
      </c>
      <c r="B14" t="s">
        <v>1494</v>
      </c>
      <c r="C14" s="29">
        <v>-3636</v>
      </c>
      <c r="D14" s="29">
        <v>-364</v>
      </c>
      <c r="E14" s="29">
        <v>-42000</v>
      </c>
      <c r="F14" s="15">
        <v>-46000</v>
      </c>
      <c r="G14">
        <v>59588609</v>
      </c>
      <c r="I14" t="s">
        <v>1532</v>
      </c>
      <c r="L14">
        <v>3000000442</v>
      </c>
      <c r="M14" t="s">
        <v>1762</v>
      </c>
      <c r="N14" t="s">
        <v>1695</v>
      </c>
      <c r="O14">
        <f>VLOOKUP(M14,'ID-사업자'!$A$1:$B$291,2,0)</f>
        <v>4760501332</v>
      </c>
    </row>
    <row r="15" spans="1:15" x14ac:dyDescent="0.3">
      <c r="A15" t="s">
        <v>1694</v>
      </c>
      <c r="B15" t="s">
        <v>499</v>
      </c>
      <c r="C15" s="29">
        <v>0</v>
      </c>
      <c r="D15" s="29">
        <v>0</v>
      </c>
      <c r="E15" s="29">
        <v>-45000</v>
      </c>
      <c r="F15" s="14">
        <v>-45000</v>
      </c>
      <c r="G15">
        <v>160564647</v>
      </c>
      <c r="H15">
        <v>1234</v>
      </c>
      <c r="I15" t="s">
        <v>1481</v>
      </c>
      <c r="J15" t="s">
        <v>1538</v>
      </c>
      <c r="K15" t="s">
        <v>1485</v>
      </c>
      <c r="L15">
        <v>1977</v>
      </c>
      <c r="M15" t="s">
        <v>1665</v>
      </c>
      <c r="N15" t="s">
        <v>1682</v>
      </c>
      <c r="O15">
        <f>VLOOKUP(M15,'ID-사업자'!$A$1:$B$291,2,0)</f>
        <v>0</v>
      </c>
    </row>
    <row r="16" spans="1:15" x14ac:dyDescent="0.3">
      <c r="A16" t="s">
        <v>1694</v>
      </c>
      <c r="B16" t="s">
        <v>902</v>
      </c>
      <c r="C16" s="29">
        <v>0</v>
      </c>
      <c r="D16" s="29">
        <v>0</v>
      </c>
      <c r="E16" s="29">
        <v>-45000</v>
      </c>
      <c r="F16" s="14">
        <v>-45000</v>
      </c>
      <c r="G16">
        <v>160572158</v>
      </c>
      <c r="H16">
        <v>1234</v>
      </c>
      <c r="I16" t="s">
        <v>1481</v>
      </c>
      <c r="J16" t="s">
        <v>1538</v>
      </c>
      <c r="K16" t="s">
        <v>1485</v>
      </c>
      <c r="L16">
        <v>2275</v>
      </c>
      <c r="M16" t="s">
        <v>1686</v>
      </c>
      <c r="N16" t="s">
        <v>1693</v>
      </c>
      <c r="O16">
        <f>VLOOKUP(M16,'ID-사업자'!$A$1:$B$291,2,0)</f>
        <v>0</v>
      </c>
    </row>
    <row r="17" spans="1:15" x14ac:dyDescent="0.3">
      <c r="A17" t="s">
        <v>1694</v>
      </c>
      <c r="B17" t="s">
        <v>561</v>
      </c>
      <c r="C17" s="29">
        <v>-36000</v>
      </c>
      <c r="D17" s="29">
        <v>-3600</v>
      </c>
      <c r="E17" s="29">
        <v>-4000</v>
      </c>
      <c r="F17" s="14">
        <v>-43600</v>
      </c>
      <c r="G17">
        <v>160537486</v>
      </c>
      <c r="H17">
        <v>1234</v>
      </c>
      <c r="I17" t="s">
        <v>1481</v>
      </c>
      <c r="J17" t="s">
        <v>1538</v>
      </c>
      <c r="K17" t="s">
        <v>1485</v>
      </c>
      <c r="L17">
        <v>3000000694</v>
      </c>
      <c r="M17" t="s">
        <v>1785</v>
      </c>
      <c r="N17" t="s">
        <v>1695</v>
      </c>
      <c r="O17">
        <f>VLOOKUP(M17,'ID-사업자'!$A$1:$B$291,2,0)</f>
        <v>5176600498</v>
      </c>
    </row>
    <row r="18" spans="1:15" x14ac:dyDescent="0.3">
      <c r="A18" t="s">
        <v>1719</v>
      </c>
      <c r="B18" t="s">
        <v>34</v>
      </c>
      <c r="C18" s="29">
        <v>-38182</v>
      </c>
      <c r="D18" s="29">
        <v>-3818</v>
      </c>
      <c r="E18" s="29">
        <v>0</v>
      </c>
      <c r="F18" s="15">
        <v>-42000</v>
      </c>
      <c r="G18">
        <v>479460</v>
      </c>
      <c r="I18" t="s">
        <v>1532</v>
      </c>
      <c r="L18">
        <v>3000000526</v>
      </c>
      <c r="M18" t="s">
        <v>1716</v>
      </c>
      <c r="N18" t="s">
        <v>1695</v>
      </c>
      <c r="O18">
        <f>VLOOKUP(M18,'ID-사업자'!$A$1:$B$291,2,0)</f>
        <v>1304146260</v>
      </c>
    </row>
    <row r="19" spans="1:15" x14ac:dyDescent="0.3">
      <c r="A19" t="s">
        <v>1694</v>
      </c>
      <c r="B19" t="s">
        <v>478</v>
      </c>
      <c r="C19" s="29">
        <v>-31818.181818181816</v>
      </c>
      <c r="D19" s="29">
        <v>-3181.8181818181815</v>
      </c>
      <c r="E19" s="29">
        <v>-4000</v>
      </c>
      <c r="F19" s="14">
        <v>-39000</v>
      </c>
      <c r="G19">
        <v>160562647</v>
      </c>
      <c r="H19">
        <v>1234</v>
      </c>
      <c r="I19" t="s">
        <v>1481</v>
      </c>
      <c r="J19" t="s">
        <v>1538</v>
      </c>
      <c r="K19" t="s">
        <v>1485</v>
      </c>
      <c r="L19">
        <v>2605</v>
      </c>
      <c r="M19" t="s">
        <v>1672</v>
      </c>
      <c r="N19" t="s">
        <v>1684</v>
      </c>
      <c r="O19">
        <f>VLOOKUP(M19,'ID-사업자'!$A$1:$B$291,2,0)</f>
        <v>0</v>
      </c>
    </row>
    <row r="20" spans="1:15" x14ac:dyDescent="0.3">
      <c r="A20" t="s">
        <v>1719</v>
      </c>
      <c r="B20" t="s">
        <v>24</v>
      </c>
      <c r="C20" s="29">
        <v>0</v>
      </c>
      <c r="D20" s="29">
        <v>0</v>
      </c>
      <c r="E20" s="29">
        <v>-38000</v>
      </c>
      <c r="F20" s="15">
        <v>-38000</v>
      </c>
      <c r="G20">
        <v>23771921</v>
      </c>
      <c r="I20" t="s">
        <v>1532</v>
      </c>
      <c r="L20">
        <v>3000000654</v>
      </c>
      <c r="M20" t="s">
        <v>1810</v>
      </c>
      <c r="N20" t="s">
        <v>1695</v>
      </c>
      <c r="O20">
        <f>VLOOKUP(M20,'ID-사업자'!$A$1:$B$291,2,0)</f>
        <v>3943200702</v>
      </c>
    </row>
    <row r="21" spans="1:15" x14ac:dyDescent="0.3">
      <c r="A21" t="s">
        <v>1694</v>
      </c>
      <c r="B21" t="s">
        <v>898</v>
      </c>
      <c r="C21" s="29">
        <v>0</v>
      </c>
      <c r="D21" s="29">
        <v>0</v>
      </c>
      <c r="E21" s="29">
        <v>-34000</v>
      </c>
      <c r="F21" s="14">
        <v>-34000</v>
      </c>
      <c r="G21">
        <v>160576387</v>
      </c>
      <c r="H21">
        <v>1234</v>
      </c>
      <c r="I21" t="s">
        <v>1481</v>
      </c>
      <c r="J21" t="s">
        <v>1538</v>
      </c>
      <c r="K21" t="s">
        <v>1485</v>
      </c>
      <c r="L21">
        <v>3000000755</v>
      </c>
      <c r="M21" t="s">
        <v>1785</v>
      </c>
      <c r="N21" t="s">
        <v>1695</v>
      </c>
      <c r="O21">
        <f>VLOOKUP(M21,'ID-사업자'!$A$1:$B$291,2,0)</f>
        <v>5176600498</v>
      </c>
    </row>
    <row r="22" spans="1:15" x14ac:dyDescent="0.3">
      <c r="A22" t="s">
        <v>1694</v>
      </c>
      <c r="B22" t="s">
        <v>395</v>
      </c>
      <c r="C22" s="29">
        <v>-22727</v>
      </c>
      <c r="D22" s="29">
        <v>-2273</v>
      </c>
      <c r="E22" s="29">
        <v>0</v>
      </c>
      <c r="F22" s="14">
        <v>-25000</v>
      </c>
      <c r="G22">
        <v>160491380</v>
      </c>
      <c r="H22">
        <v>1234</v>
      </c>
      <c r="I22" t="s">
        <v>1481</v>
      </c>
      <c r="J22" t="s">
        <v>1538</v>
      </c>
      <c r="K22" t="s">
        <v>1485</v>
      </c>
      <c r="L22">
        <v>3000000133</v>
      </c>
      <c r="M22" t="s">
        <v>1785</v>
      </c>
      <c r="N22" t="s">
        <v>1695</v>
      </c>
      <c r="O22">
        <f>VLOOKUP(M22,'ID-사업자'!$A$1:$B$291,2,0)</f>
        <v>5176600498</v>
      </c>
    </row>
    <row r="23" spans="1:15" x14ac:dyDescent="0.3">
      <c r="A23" t="s">
        <v>1694</v>
      </c>
      <c r="B23" t="s">
        <v>414</v>
      </c>
      <c r="C23" s="29">
        <v>-19182</v>
      </c>
      <c r="D23" s="29">
        <v>-1918</v>
      </c>
      <c r="E23" s="29">
        <v>0</v>
      </c>
      <c r="F23" s="14">
        <v>-21100</v>
      </c>
      <c r="G23">
        <v>160490549</v>
      </c>
      <c r="H23">
        <v>1234</v>
      </c>
      <c r="I23" t="s">
        <v>1481</v>
      </c>
      <c r="J23" t="s">
        <v>1538</v>
      </c>
      <c r="K23" t="s">
        <v>1485</v>
      </c>
      <c r="L23">
        <v>1421</v>
      </c>
      <c r="M23" t="s">
        <v>1579</v>
      </c>
      <c r="N23" t="s">
        <v>1684</v>
      </c>
      <c r="O23">
        <f>VLOOKUP(M23,'ID-사업자'!$A$1:$B$291,2,0)</f>
        <v>0</v>
      </c>
    </row>
    <row r="24" spans="1:15" x14ac:dyDescent="0.3">
      <c r="A24" t="s">
        <v>1694</v>
      </c>
      <c r="B24" t="s">
        <v>916</v>
      </c>
      <c r="C24" s="29">
        <v>-19090.909090909088</v>
      </c>
      <c r="D24" s="29">
        <v>-1909.0909090909088</v>
      </c>
      <c r="E24" s="29">
        <v>0</v>
      </c>
      <c r="F24" s="14">
        <v>-21000</v>
      </c>
      <c r="G24">
        <v>160572841</v>
      </c>
      <c r="H24">
        <v>1234</v>
      </c>
      <c r="I24" t="s">
        <v>1481</v>
      </c>
      <c r="J24" t="s">
        <v>1538</v>
      </c>
      <c r="K24" t="s">
        <v>1485</v>
      </c>
      <c r="L24">
        <v>2343</v>
      </c>
      <c r="M24" t="s">
        <v>1691</v>
      </c>
      <c r="N24" t="s">
        <v>1693</v>
      </c>
      <c r="O24">
        <f>VLOOKUP(M24,'ID-사업자'!$A$1:$B$291,2,0)</f>
        <v>0</v>
      </c>
    </row>
    <row r="25" spans="1:15" x14ac:dyDescent="0.3">
      <c r="A25" t="s">
        <v>1694</v>
      </c>
      <c r="B25" t="s">
        <v>914</v>
      </c>
      <c r="C25" s="29">
        <v>-18181.81818181818</v>
      </c>
      <c r="D25" s="29">
        <v>-1818.181818181818</v>
      </c>
      <c r="E25" s="29">
        <v>0</v>
      </c>
      <c r="F25" s="14">
        <v>-20000</v>
      </c>
      <c r="G25">
        <v>160571883</v>
      </c>
      <c r="H25">
        <v>1234</v>
      </c>
      <c r="I25" t="s">
        <v>1481</v>
      </c>
      <c r="J25" t="s">
        <v>1538</v>
      </c>
      <c r="K25" t="s">
        <v>1485</v>
      </c>
      <c r="L25">
        <v>3000000653</v>
      </c>
      <c r="M25" s="27" t="s">
        <v>4065</v>
      </c>
      <c r="N25" t="s">
        <v>1695</v>
      </c>
      <c r="O25">
        <f>VLOOKUP(M25,'ID-사업자'!$A$1:$B$291,2,0)</f>
        <v>3578802144</v>
      </c>
    </row>
    <row r="26" spans="1:15" x14ac:dyDescent="0.3">
      <c r="A26" t="s">
        <v>1694</v>
      </c>
      <c r="B26" t="s">
        <v>533</v>
      </c>
      <c r="C26" s="29">
        <v>-17273</v>
      </c>
      <c r="D26" s="29">
        <v>-1727</v>
      </c>
      <c r="E26" s="29">
        <v>0</v>
      </c>
      <c r="F26" s="14">
        <v>-19000</v>
      </c>
      <c r="G26">
        <v>160530591</v>
      </c>
      <c r="H26">
        <v>1234</v>
      </c>
      <c r="I26" t="s">
        <v>1481</v>
      </c>
      <c r="J26" t="s">
        <v>1538</v>
      </c>
      <c r="K26" t="s">
        <v>1485</v>
      </c>
      <c r="L26">
        <v>1801</v>
      </c>
      <c r="M26" t="s">
        <v>1767</v>
      </c>
      <c r="N26" t="s">
        <v>1684</v>
      </c>
      <c r="O26">
        <f>VLOOKUP(M26,'ID-사업자'!$A$1:$B$291,2,0)</f>
        <v>0</v>
      </c>
    </row>
    <row r="27" spans="1:15" x14ac:dyDescent="0.3">
      <c r="A27" t="s">
        <v>1694</v>
      </c>
      <c r="B27" t="s">
        <v>911</v>
      </c>
      <c r="C27" s="29">
        <v>-11727.272727272726</v>
      </c>
      <c r="D27" s="29">
        <v>-1172.7272727272725</v>
      </c>
      <c r="E27" s="29">
        <v>0</v>
      </c>
      <c r="F27" s="14">
        <v>-12900</v>
      </c>
      <c r="G27">
        <v>160577224</v>
      </c>
      <c r="H27">
        <v>1234</v>
      </c>
      <c r="I27" t="s">
        <v>1481</v>
      </c>
      <c r="J27" t="s">
        <v>1538</v>
      </c>
      <c r="K27" t="s">
        <v>1485</v>
      </c>
      <c r="L27">
        <v>2628</v>
      </c>
      <c r="M27" t="s">
        <v>1777</v>
      </c>
      <c r="N27" t="s">
        <v>1682</v>
      </c>
      <c r="O27">
        <f>VLOOKUP(M27,'ID-사업자'!$A$1:$B$291,2,0)</f>
        <v>0</v>
      </c>
    </row>
    <row r="28" spans="1:15" x14ac:dyDescent="0.3">
      <c r="A28" t="s">
        <v>1694</v>
      </c>
      <c r="B28" t="s">
        <v>563</v>
      </c>
      <c r="C28" s="29">
        <v>-11455</v>
      </c>
      <c r="D28" s="29">
        <v>-1145</v>
      </c>
      <c r="E28" s="29">
        <v>0</v>
      </c>
      <c r="F28" s="14">
        <v>-12600</v>
      </c>
      <c r="G28">
        <v>160536838</v>
      </c>
      <c r="H28">
        <v>1234</v>
      </c>
      <c r="I28" t="s">
        <v>1481</v>
      </c>
      <c r="J28" t="s">
        <v>1538</v>
      </c>
      <c r="K28" t="s">
        <v>1485</v>
      </c>
      <c r="L28">
        <v>3000000685</v>
      </c>
      <c r="M28" t="s">
        <v>1661</v>
      </c>
      <c r="N28" t="s">
        <v>1695</v>
      </c>
      <c r="O28">
        <f>VLOOKUP(M28,'ID-사업자'!$A$1:$B$291,2,0)</f>
        <v>2851701461</v>
      </c>
    </row>
    <row r="29" spans="1:15" x14ac:dyDescent="0.3">
      <c r="A29" t="s">
        <v>1694</v>
      </c>
      <c r="B29" t="s">
        <v>558</v>
      </c>
      <c r="C29" s="29">
        <v>-11454.545454545454</v>
      </c>
      <c r="D29" s="29">
        <v>-1145.4545454545455</v>
      </c>
      <c r="E29" s="29">
        <v>0</v>
      </c>
      <c r="F29" s="14">
        <v>-12600</v>
      </c>
      <c r="G29">
        <v>160544243</v>
      </c>
      <c r="H29">
        <v>1234</v>
      </c>
      <c r="I29" t="s">
        <v>1481</v>
      </c>
      <c r="J29" t="s">
        <v>1538</v>
      </c>
      <c r="K29" t="s">
        <v>1485</v>
      </c>
      <c r="L29">
        <v>2062</v>
      </c>
      <c r="M29" t="s">
        <v>1628</v>
      </c>
      <c r="N29" t="s">
        <v>1693</v>
      </c>
      <c r="O29">
        <f>VLOOKUP(M29,'ID-사업자'!$A$1:$B$291,2,0)</f>
        <v>2223201008</v>
      </c>
    </row>
    <row r="30" spans="1:15" x14ac:dyDescent="0.3">
      <c r="A30" t="s">
        <v>1694</v>
      </c>
      <c r="B30" t="s">
        <v>837</v>
      </c>
      <c r="C30" s="29">
        <v>0</v>
      </c>
      <c r="D30" s="29">
        <v>0</v>
      </c>
      <c r="E30" s="29">
        <v>-12000</v>
      </c>
      <c r="F30" s="14">
        <v>-12000</v>
      </c>
      <c r="G30">
        <v>160617211</v>
      </c>
      <c r="H30">
        <v>1234</v>
      </c>
      <c r="I30" t="s">
        <v>1481</v>
      </c>
      <c r="J30" t="s">
        <v>1538</v>
      </c>
      <c r="K30" t="s">
        <v>1485</v>
      </c>
      <c r="L30">
        <v>3000000454</v>
      </c>
      <c r="M30" t="s">
        <v>1473</v>
      </c>
      <c r="O30" s="6">
        <f>VLOOKUP(M30,'ID-사업자'!$A$1:$B$291,2,0)</f>
        <v>3780102290</v>
      </c>
    </row>
    <row r="31" spans="1:15" x14ac:dyDescent="0.3">
      <c r="A31" t="s">
        <v>1694</v>
      </c>
      <c r="B31" t="s">
        <v>489</v>
      </c>
      <c r="C31" s="29">
        <v>-8636</v>
      </c>
      <c r="D31" s="29">
        <v>-864</v>
      </c>
      <c r="E31" s="29">
        <v>0</v>
      </c>
      <c r="F31" s="14">
        <v>-9500</v>
      </c>
      <c r="G31">
        <v>160532036</v>
      </c>
      <c r="H31">
        <v>1234</v>
      </c>
      <c r="I31" t="s">
        <v>1481</v>
      </c>
      <c r="J31" t="s">
        <v>1538</v>
      </c>
      <c r="K31" t="s">
        <v>1485</v>
      </c>
      <c r="L31">
        <v>1705</v>
      </c>
      <c r="M31" t="s">
        <v>1665</v>
      </c>
      <c r="N31" t="s">
        <v>1682</v>
      </c>
      <c r="O31">
        <f>VLOOKUP(M31,'ID-사업자'!$A$1:$B$291,2,0)</f>
        <v>0</v>
      </c>
    </row>
    <row r="32" spans="1:15" x14ac:dyDescent="0.3">
      <c r="A32" t="s">
        <v>1694</v>
      </c>
      <c r="B32" t="s">
        <v>317</v>
      </c>
      <c r="C32" s="29">
        <v>-8636</v>
      </c>
      <c r="D32" s="29">
        <v>-864</v>
      </c>
      <c r="E32" s="29">
        <v>0</v>
      </c>
      <c r="F32" s="14">
        <v>-9500</v>
      </c>
      <c r="G32">
        <v>160464981</v>
      </c>
      <c r="H32">
        <v>1234</v>
      </c>
      <c r="I32" t="s">
        <v>1481</v>
      </c>
      <c r="J32" t="s">
        <v>1538</v>
      </c>
      <c r="K32" t="s">
        <v>1485</v>
      </c>
      <c r="L32">
        <v>1532</v>
      </c>
      <c r="M32" t="s">
        <v>1579</v>
      </c>
      <c r="N32" t="s">
        <v>1684</v>
      </c>
      <c r="O32">
        <f>VLOOKUP(M32,'ID-사업자'!$A$1:$B$291,2,0)</f>
        <v>0</v>
      </c>
    </row>
    <row r="33" spans="1:15" x14ac:dyDescent="0.3">
      <c r="A33" t="s">
        <v>1694</v>
      </c>
      <c r="B33" t="s">
        <v>410</v>
      </c>
      <c r="C33" s="29">
        <v>-7818</v>
      </c>
      <c r="D33" s="29">
        <v>-782</v>
      </c>
      <c r="E33" s="29">
        <v>0</v>
      </c>
      <c r="F33" s="14">
        <v>-8600</v>
      </c>
      <c r="G33">
        <v>160494056</v>
      </c>
      <c r="H33">
        <v>1234</v>
      </c>
      <c r="I33" t="s">
        <v>1481</v>
      </c>
      <c r="J33" t="s">
        <v>1538</v>
      </c>
      <c r="K33" t="s">
        <v>1485</v>
      </c>
      <c r="L33">
        <v>1505</v>
      </c>
      <c r="M33" t="s">
        <v>1784</v>
      </c>
      <c r="N33" t="s">
        <v>1684</v>
      </c>
      <c r="O33">
        <f>VLOOKUP(M33,'ID-사업자'!$A$1:$B$291,2,0)</f>
        <v>4991501727</v>
      </c>
    </row>
    <row r="34" spans="1:15" x14ac:dyDescent="0.3">
      <c r="A34" t="s">
        <v>1694</v>
      </c>
      <c r="B34" t="s">
        <v>559</v>
      </c>
      <c r="C34" s="29">
        <v>0</v>
      </c>
      <c r="D34" s="29">
        <v>0</v>
      </c>
      <c r="E34" s="29">
        <v>-8600</v>
      </c>
      <c r="F34" s="14">
        <v>-8600</v>
      </c>
      <c r="G34">
        <v>160546082</v>
      </c>
      <c r="H34">
        <v>1234</v>
      </c>
      <c r="I34" t="s">
        <v>1481</v>
      </c>
      <c r="J34" t="s">
        <v>1538</v>
      </c>
      <c r="K34" t="s">
        <v>1485</v>
      </c>
      <c r="L34">
        <v>2031</v>
      </c>
      <c r="M34" t="s">
        <v>1840</v>
      </c>
      <c r="N34" t="s">
        <v>1682</v>
      </c>
      <c r="O34">
        <f>VLOOKUP(M34,'ID-사업자'!$A$1:$B$291,2,0)</f>
        <v>0</v>
      </c>
    </row>
    <row r="35" spans="1:15" x14ac:dyDescent="0.3">
      <c r="A35" t="s">
        <v>1694</v>
      </c>
      <c r="B35" t="s">
        <v>587</v>
      </c>
      <c r="C35" s="29">
        <v>-6909</v>
      </c>
      <c r="D35" s="29">
        <v>-691</v>
      </c>
      <c r="E35" s="29">
        <v>0</v>
      </c>
      <c r="F35" s="14">
        <v>-7600</v>
      </c>
      <c r="G35">
        <v>160544097</v>
      </c>
      <c r="H35">
        <v>1234</v>
      </c>
      <c r="I35" t="s">
        <v>1481</v>
      </c>
      <c r="J35" t="s">
        <v>1538</v>
      </c>
      <c r="K35" t="s">
        <v>1485</v>
      </c>
      <c r="L35">
        <v>1914</v>
      </c>
      <c r="M35" t="s">
        <v>1805</v>
      </c>
      <c r="N35" t="s">
        <v>1684</v>
      </c>
      <c r="O35">
        <f>VLOOKUP(M35,'ID-사업자'!$A$1:$B$291,2,0)</f>
        <v>0</v>
      </c>
    </row>
    <row r="36" spans="1:15" x14ac:dyDescent="0.3">
      <c r="A36" t="s">
        <v>1694</v>
      </c>
      <c r="B36" t="s">
        <v>593</v>
      </c>
      <c r="C36" s="29">
        <v>-6545</v>
      </c>
      <c r="D36" s="29">
        <v>-655</v>
      </c>
      <c r="E36" s="29">
        <v>0</v>
      </c>
      <c r="F36" s="14">
        <v>-7200</v>
      </c>
      <c r="G36">
        <v>160546062</v>
      </c>
      <c r="H36">
        <v>1234</v>
      </c>
      <c r="I36" t="s">
        <v>1481</v>
      </c>
      <c r="J36" t="s">
        <v>1538</v>
      </c>
      <c r="K36" t="s">
        <v>1485</v>
      </c>
      <c r="L36">
        <v>2034</v>
      </c>
      <c r="M36" t="s">
        <v>1631</v>
      </c>
      <c r="N36" t="s">
        <v>1684</v>
      </c>
      <c r="O36">
        <f>VLOOKUP(M36,'ID-사업자'!$A$1:$B$291,2,0)</f>
        <v>0</v>
      </c>
    </row>
    <row r="37" spans="1:15" x14ac:dyDescent="0.3">
      <c r="A37" t="s">
        <v>1694</v>
      </c>
      <c r="B37" t="s">
        <v>835</v>
      </c>
      <c r="C37" s="29">
        <v>-5818</v>
      </c>
      <c r="D37" s="29">
        <v>-582</v>
      </c>
      <c r="E37" s="29">
        <v>0</v>
      </c>
      <c r="F37" s="14">
        <v>-6400</v>
      </c>
      <c r="G37">
        <v>160618243</v>
      </c>
      <c r="H37">
        <v>1234</v>
      </c>
      <c r="I37" t="s">
        <v>1481</v>
      </c>
      <c r="J37" t="s">
        <v>1538</v>
      </c>
      <c r="K37" t="s">
        <v>1485</v>
      </c>
      <c r="L37">
        <v>1453</v>
      </c>
      <c r="M37" t="s">
        <v>1628</v>
      </c>
      <c r="O37" s="6">
        <f>VLOOKUP(M37,'ID-사업자'!$A$1:$B$291,2,0)</f>
        <v>2223201008</v>
      </c>
    </row>
    <row r="38" spans="1:15" x14ac:dyDescent="0.3">
      <c r="A38" t="s">
        <v>1694</v>
      </c>
      <c r="B38" t="s">
        <v>509</v>
      </c>
      <c r="C38" s="29">
        <v>0</v>
      </c>
      <c r="D38" s="29">
        <v>0</v>
      </c>
      <c r="E38" s="29">
        <v>-4700</v>
      </c>
      <c r="F38" s="14">
        <v>-4700</v>
      </c>
      <c r="G38">
        <v>160540806</v>
      </c>
      <c r="H38">
        <v>1234</v>
      </c>
      <c r="I38" t="s">
        <v>1481</v>
      </c>
      <c r="J38" t="s">
        <v>1538</v>
      </c>
      <c r="K38" t="s">
        <v>1485</v>
      </c>
      <c r="L38">
        <v>2009</v>
      </c>
      <c r="M38" t="s">
        <v>1791</v>
      </c>
      <c r="N38" t="s">
        <v>1684</v>
      </c>
      <c r="O38">
        <f>VLOOKUP(M38,'ID-사업자'!$A$1:$B$291,2,0)</f>
        <v>0</v>
      </c>
    </row>
    <row r="39" spans="1:15" x14ac:dyDescent="0.3">
      <c r="A39" t="s">
        <v>1694</v>
      </c>
      <c r="B39" t="s">
        <v>913</v>
      </c>
      <c r="C39" s="29">
        <v>0</v>
      </c>
      <c r="D39" s="29">
        <v>0</v>
      </c>
      <c r="E39" s="29">
        <v>-4700</v>
      </c>
      <c r="F39" s="14">
        <v>-4700</v>
      </c>
      <c r="G39">
        <v>160572828</v>
      </c>
      <c r="H39">
        <v>1234</v>
      </c>
      <c r="I39" t="s">
        <v>1481</v>
      </c>
      <c r="J39" t="s">
        <v>1538</v>
      </c>
      <c r="K39" t="s">
        <v>1485</v>
      </c>
      <c r="L39">
        <v>2260</v>
      </c>
      <c r="M39" t="s">
        <v>1579</v>
      </c>
      <c r="N39" t="s">
        <v>1684</v>
      </c>
      <c r="O39">
        <f>VLOOKUP(M39,'ID-사업자'!$A$1:$B$291,2,0)</f>
        <v>0</v>
      </c>
    </row>
    <row r="40" spans="1:15" x14ac:dyDescent="0.3">
      <c r="A40" t="s">
        <v>1694</v>
      </c>
      <c r="B40" t="s">
        <v>534</v>
      </c>
      <c r="C40" s="29">
        <v>-4182</v>
      </c>
      <c r="D40" s="29">
        <v>-418</v>
      </c>
      <c r="E40" s="29">
        <v>0</v>
      </c>
      <c r="F40" s="14">
        <v>-4600</v>
      </c>
      <c r="G40">
        <v>160534873</v>
      </c>
      <c r="H40">
        <v>1234</v>
      </c>
      <c r="I40" t="s">
        <v>1481</v>
      </c>
      <c r="J40" t="s">
        <v>1538</v>
      </c>
      <c r="K40" t="s">
        <v>1485</v>
      </c>
      <c r="L40">
        <v>2040</v>
      </c>
      <c r="M40" t="s">
        <v>1781</v>
      </c>
      <c r="N40" t="s">
        <v>1684</v>
      </c>
      <c r="O40">
        <f>VLOOKUP(M40,'ID-사업자'!$A$1:$B$291,2,0)</f>
        <v>0</v>
      </c>
    </row>
    <row r="41" spans="1:15" x14ac:dyDescent="0.3">
      <c r="A41" t="s">
        <v>1694</v>
      </c>
      <c r="B41" t="s">
        <v>352</v>
      </c>
      <c r="C41" s="29">
        <v>-4000</v>
      </c>
      <c r="D41" s="29">
        <v>-400</v>
      </c>
      <c r="E41" s="29">
        <v>0</v>
      </c>
      <c r="F41" s="14">
        <v>-4400</v>
      </c>
      <c r="G41">
        <v>160467402</v>
      </c>
      <c r="H41">
        <v>1234</v>
      </c>
      <c r="I41" t="s">
        <v>1481</v>
      </c>
      <c r="J41" t="s">
        <v>1538</v>
      </c>
      <c r="K41" t="s">
        <v>1485</v>
      </c>
      <c r="L41">
        <v>1522</v>
      </c>
      <c r="M41" t="s">
        <v>1679</v>
      </c>
      <c r="N41" t="s">
        <v>1684</v>
      </c>
      <c r="O41">
        <f>VLOOKUP(M41,'ID-사업자'!$A$1:$B$291,2,0)</f>
        <v>0</v>
      </c>
    </row>
    <row r="42" spans="1:15" x14ac:dyDescent="0.3">
      <c r="A42" t="s">
        <v>1694</v>
      </c>
      <c r="B42" t="s">
        <v>1061</v>
      </c>
      <c r="C42" s="29">
        <v>-4000</v>
      </c>
      <c r="D42" s="29">
        <v>-400</v>
      </c>
      <c r="E42" s="29">
        <v>0</v>
      </c>
      <c r="F42" s="14">
        <v>-4400</v>
      </c>
      <c r="G42">
        <v>160457659</v>
      </c>
      <c r="H42">
        <v>1234</v>
      </c>
      <c r="I42" t="s">
        <v>1481</v>
      </c>
      <c r="J42" t="s">
        <v>1538</v>
      </c>
      <c r="K42" t="s">
        <v>1485</v>
      </c>
      <c r="L42">
        <v>1491</v>
      </c>
      <c r="M42" t="s">
        <v>1840</v>
      </c>
      <c r="N42" t="s">
        <v>1682</v>
      </c>
      <c r="O42">
        <f>VLOOKUP(M42,'ID-사업자'!$A$1:$B$291,2,0)</f>
        <v>0</v>
      </c>
    </row>
    <row r="43" spans="1:15" x14ac:dyDescent="0.3">
      <c r="A43" t="s">
        <v>1694</v>
      </c>
      <c r="B43" t="s">
        <v>1071</v>
      </c>
      <c r="C43" s="29">
        <v>-4000</v>
      </c>
      <c r="D43" s="29">
        <v>-400</v>
      </c>
      <c r="E43" s="29">
        <v>0</v>
      </c>
      <c r="F43" s="14">
        <v>-4400</v>
      </c>
      <c r="G43">
        <v>160462694</v>
      </c>
      <c r="H43">
        <v>1234</v>
      </c>
      <c r="I43" t="s">
        <v>1481</v>
      </c>
      <c r="J43" t="s">
        <v>1538</v>
      </c>
      <c r="K43" t="s">
        <v>1485</v>
      </c>
      <c r="L43">
        <v>1469</v>
      </c>
      <c r="M43" t="s">
        <v>1840</v>
      </c>
      <c r="N43" t="s">
        <v>1682</v>
      </c>
      <c r="O43">
        <f>VLOOKUP(M43,'ID-사업자'!$A$1:$B$291,2,0)</f>
        <v>0</v>
      </c>
    </row>
    <row r="44" spans="1:15" x14ac:dyDescent="0.3">
      <c r="A44" t="s">
        <v>1694</v>
      </c>
      <c r="B44" t="s">
        <v>911</v>
      </c>
      <c r="C44" s="29">
        <v>-3909.0909090909086</v>
      </c>
      <c r="D44" s="29">
        <v>-390.90909090909088</v>
      </c>
      <c r="E44" s="29">
        <v>0</v>
      </c>
      <c r="F44" s="14">
        <v>-4300</v>
      </c>
      <c r="G44">
        <v>160578275</v>
      </c>
      <c r="H44">
        <v>1234</v>
      </c>
      <c r="I44" t="s">
        <v>1481</v>
      </c>
      <c r="J44" t="s">
        <v>1538</v>
      </c>
      <c r="K44" t="s">
        <v>1485</v>
      </c>
      <c r="L44">
        <v>3000000738</v>
      </c>
      <c r="M44" t="s">
        <v>1660</v>
      </c>
      <c r="N44" t="s">
        <v>1695</v>
      </c>
      <c r="O44">
        <f>VLOOKUP(M44,'ID-사업자'!$A$1:$B$291,2,0)</f>
        <v>3100595199</v>
      </c>
    </row>
    <row r="45" spans="1:15" x14ac:dyDescent="0.3">
      <c r="A45" t="s">
        <v>1694</v>
      </c>
      <c r="B45" t="s">
        <v>907</v>
      </c>
      <c r="C45" s="29">
        <v>-3636</v>
      </c>
      <c r="D45" s="29">
        <v>-364</v>
      </c>
      <c r="E45" s="29">
        <v>0</v>
      </c>
      <c r="F45" s="14">
        <v>-4000</v>
      </c>
      <c r="G45">
        <v>160576272</v>
      </c>
      <c r="H45">
        <v>1234</v>
      </c>
      <c r="I45" t="s">
        <v>1481</v>
      </c>
      <c r="J45" t="s">
        <v>1538</v>
      </c>
      <c r="K45" t="s">
        <v>1485</v>
      </c>
      <c r="L45">
        <v>2019</v>
      </c>
      <c r="M45" t="s">
        <v>1598</v>
      </c>
      <c r="N45" t="s">
        <v>1693</v>
      </c>
      <c r="O45">
        <f>VLOOKUP(M45,'ID-사업자'!$A$1:$B$291,2,0)</f>
        <v>0</v>
      </c>
    </row>
    <row r="46" spans="1:15" x14ac:dyDescent="0.3">
      <c r="A46" t="s">
        <v>1694</v>
      </c>
      <c r="B46" t="s">
        <v>407</v>
      </c>
      <c r="C46" s="29">
        <v>-3636.363636363636</v>
      </c>
      <c r="D46" s="29">
        <v>-363.63636363636363</v>
      </c>
      <c r="E46" s="29">
        <v>0</v>
      </c>
      <c r="F46" s="14">
        <v>-4000</v>
      </c>
      <c r="G46">
        <v>160493215</v>
      </c>
      <c r="H46">
        <v>1234</v>
      </c>
      <c r="I46" t="s">
        <v>1481</v>
      </c>
      <c r="J46" t="s">
        <v>1538</v>
      </c>
      <c r="K46" t="s">
        <v>1485</v>
      </c>
      <c r="L46">
        <v>1596</v>
      </c>
      <c r="M46" t="s">
        <v>1580</v>
      </c>
      <c r="N46" t="s">
        <v>1693</v>
      </c>
      <c r="O46">
        <f>VLOOKUP(M46,'ID-사업자'!$A$1:$B$291,2,0)</f>
        <v>0</v>
      </c>
    </row>
    <row r="47" spans="1:15" x14ac:dyDescent="0.3">
      <c r="A47" t="s">
        <v>1694</v>
      </c>
      <c r="B47" t="s">
        <v>1309</v>
      </c>
      <c r="C47" s="29">
        <v>-3364</v>
      </c>
      <c r="D47" s="29">
        <v>-336</v>
      </c>
      <c r="E47" s="29">
        <v>0</v>
      </c>
      <c r="F47" s="14">
        <v>-3700</v>
      </c>
      <c r="G47">
        <v>160769306</v>
      </c>
      <c r="H47">
        <v>9110</v>
      </c>
      <c r="I47" t="s">
        <v>1481</v>
      </c>
      <c r="J47" t="s">
        <v>1538</v>
      </c>
      <c r="K47" t="s">
        <v>1485</v>
      </c>
      <c r="L47">
        <v>1421</v>
      </c>
      <c r="M47" t="s">
        <v>1579</v>
      </c>
      <c r="N47" t="s">
        <v>1684</v>
      </c>
      <c r="O47">
        <f>VLOOKUP(M47,'ID-사업자'!$A$1:$B$291,2,0)</f>
        <v>0</v>
      </c>
    </row>
    <row r="48" spans="1:15" x14ac:dyDescent="0.3">
      <c r="A48" t="s">
        <v>1694</v>
      </c>
      <c r="B48" t="s">
        <v>560</v>
      </c>
      <c r="C48" s="29">
        <v>-3000</v>
      </c>
      <c r="D48" s="29">
        <v>-300</v>
      </c>
      <c r="E48" s="29">
        <v>0</v>
      </c>
      <c r="F48" s="14">
        <v>-3300</v>
      </c>
      <c r="G48">
        <v>160546127</v>
      </c>
      <c r="H48">
        <v>1234</v>
      </c>
      <c r="I48" t="s">
        <v>1481</v>
      </c>
      <c r="J48" t="s">
        <v>1538</v>
      </c>
      <c r="K48" t="s">
        <v>1485</v>
      </c>
      <c r="L48">
        <v>1991</v>
      </c>
      <c r="M48" t="s">
        <v>1834</v>
      </c>
      <c r="N48" t="s">
        <v>1684</v>
      </c>
      <c r="O48">
        <f>VLOOKUP(M48,'ID-사업자'!$A$1:$B$291,2,0)</f>
        <v>0</v>
      </c>
    </row>
    <row r="49" spans="1:15" x14ac:dyDescent="0.3">
      <c r="A49" t="s">
        <v>1694</v>
      </c>
      <c r="B49" t="s">
        <v>599</v>
      </c>
      <c r="C49" s="29">
        <v>0</v>
      </c>
      <c r="D49" s="29">
        <v>0</v>
      </c>
      <c r="E49" s="29">
        <v>-3250</v>
      </c>
      <c r="F49" s="14">
        <v>-3250</v>
      </c>
      <c r="G49">
        <v>160546105</v>
      </c>
      <c r="H49">
        <v>1234</v>
      </c>
      <c r="I49" t="s">
        <v>1481</v>
      </c>
      <c r="J49" t="s">
        <v>1538</v>
      </c>
      <c r="K49" t="s">
        <v>1485</v>
      </c>
      <c r="L49">
        <v>1927</v>
      </c>
      <c r="M49" t="s">
        <v>1579</v>
      </c>
      <c r="N49" t="s">
        <v>1684</v>
      </c>
      <c r="O49">
        <f>VLOOKUP(M49,'ID-사업자'!$A$1:$B$291,2,0)</f>
        <v>0</v>
      </c>
    </row>
    <row r="50" spans="1:15" x14ac:dyDescent="0.3">
      <c r="A50" t="s">
        <v>1694</v>
      </c>
      <c r="B50" t="s">
        <v>506</v>
      </c>
      <c r="C50" s="29">
        <v>-2727.272727272727</v>
      </c>
      <c r="D50" s="29">
        <v>-272.72727272727269</v>
      </c>
      <c r="E50" s="29">
        <v>0</v>
      </c>
      <c r="F50" s="14">
        <v>-3000</v>
      </c>
      <c r="G50">
        <v>160564638</v>
      </c>
      <c r="H50">
        <v>1234</v>
      </c>
      <c r="I50" t="s">
        <v>1481</v>
      </c>
      <c r="J50" t="s">
        <v>1538</v>
      </c>
      <c r="K50" t="s">
        <v>1485</v>
      </c>
      <c r="L50">
        <v>2420</v>
      </c>
      <c r="M50" t="s">
        <v>1579</v>
      </c>
      <c r="N50" t="s">
        <v>1684</v>
      </c>
      <c r="O50">
        <f>VLOOKUP(M50,'ID-사업자'!$A$1:$B$291,2,0)</f>
        <v>0</v>
      </c>
    </row>
    <row r="51" spans="1:15" x14ac:dyDescent="0.3">
      <c r="A51" t="s">
        <v>1719</v>
      </c>
      <c r="B51" t="s">
        <v>13</v>
      </c>
      <c r="C51" s="29">
        <v>-2545.454545454545</v>
      </c>
      <c r="D51" s="29">
        <v>-254.5454545454545</v>
      </c>
      <c r="E51" s="29">
        <v>0</v>
      </c>
      <c r="F51" s="15">
        <v>-2800</v>
      </c>
      <c r="G51">
        <v>78807193</v>
      </c>
      <c r="I51" t="s">
        <v>1532</v>
      </c>
      <c r="L51">
        <v>3000000754</v>
      </c>
      <c r="M51" t="s">
        <v>1810</v>
      </c>
      <c r="N51" t="s">
        <v>1695</v>
      </c>
      <c r="O51">
        <f>VLOOKUP(M51,'ID-사업자'!$A$1:$B$291,2,0)</f>
        <v>3943200702</v>
      </c>
    </row>
    <row r="52" spans="1:15" x14ac:dyDescent="0.3">
      <c r="A52" t="s">
        <v>1694</v>
      </c>
      <c r="B52" t="s">
        <v>592</v>
      </c>
      <c r="C52" s="29">
        <v>-1909</v>
      </c>
      <c r="D52" s="29">
        <v>-191</v>
      </c>
      <c r="E52" s="29">
        <v>0</v>
      </c>
      <c r="F52" s="14">
        <v>-2100</v>
      </c>
      <c r="G52">
        <v>160546144</v>
      </c>
      <c r="H52">
        <v>1234</v>
      </c>
      <c r="I52" t="s">
        <v>1481</v>
      </c>
      <c r="J52" t="s">
        <v>1538</v>
      </c>
      <c r="K52" t="s">
        <v>1485</v>
      </c>
      <c r="L52">
        <v>3000000640</v>
      </c>
      <c r="M52" t="s">
        <v>1474</v>
      </c>
      <c r="N52" t="s">
        <v>1695</v>
      </c>
      <c r="O52">
        <f>VLOOKUP(M52,'ID-사업자'!$A$1:$B$291,2,0)</f>
        <v>8403401120</v>
      </c>
    </row>
    <row r="53" spans="1:15" x14ac:dyDescent="0.3">
      <c r="A53" t="s">
        <v>1694</v>
      </c>
      <c r="B53" t="s">
        <v>453</v>
      </c>
      <c r="C53" s="29">
        <v>-1363.6363636363635</v>
      </c>
      <c r="D53" s="29">
        <v>-136.36363636363635</v>
      </c>
      <c r="E53" s="29">
        <v>0</v>
      </c>
      <c r="F53" s="14">
        <v>-1500</v>
      </c>
      <c r="G53">
        <v>160566323</v>
      </c>
      <c r="H53">
        <v>1234</v>
      </c>
      <c r="I53" t="s">
        <v>1481</v>
      </c>
      <c r="J53" t="s">
        <v>1538</v>
      </c>
      <c r="K53" t="s">
        <v>1485</v>
      </c>
      <c r="L53">
        <v>3000000691</v>
      </c>
      <c r="M53" t="s">
        <v>1783</v>
      </c>
      <c r="N53" t="s">
        <v>1695</v>
      </c>
      <c r="O53">
        <f>VLOOKUP(M53,'ID-사업자'!$A$1:$B$291,2,0)</f>
        <v>8241901673</v>
      </c>
    </row>
    <row r="54" spans="1:15" x14ac:dyDescent="0.3">
      <c r="A54" t="s">
        <v>1694</v>
      </c>
      <c r="B54" t="s">
        <v>385</v>
      </c>
      <c r="C54" s="29">
        <v>-1273</v>
      </c>
      <c r="D54" s="29">
        <v>-127</v>
      </c>
      <c r="E54" s="29">
        <v>0</v>
      </c>
      <c r="F54" s="14">
        <v>-1400</v>
      </c>
      <c r="G54">
        <v>160493197</v>
      </c>
      <c r="H54">
        <v>1234</v>
      </c>
      <c r="I54" t="s">
        <v>1481</v>
      </c>
      <c r="J54" t="s">
        <v>1538</v>
      </c>
      <c r="K54" t="s">
        <v>1485</v>
      </c>
      <c r="L54">
        <v>3000000492</v>
      </c>
      <c r="M54" t="s">
        <v>1474</v>
      </c>
      <c r="N54" t="s">
        <v>1695</v>
      </c>
      <c r="O54">
        <f>VLOOKUP(M54,'ID-사업자'!$A$1:$B$291,2,0)</f>
        <v>8403401120</v>
      </c>
    </row>
    <row r="55" spans="1:15" x14ac:dyDescent="0.3">
      <c r="A55" t="s">
        <v>1694</v>
      </c>
      <c r="B55" t="s">
        <v>796</v>
      </c>
      <c r="C55" s="14">
        <v>91</v>
      </c>
      <c r="D55" s="14">
        <v>9</v>
      </c>
      <c r="E55" s="14">
        <v>0</v>
      </c>
      <c r="F55" s="14">
        <v>100</v>
      </c>
      <c r="G55">
        <v>160436177</v>
      </c>
      <c r="H55">
        <v>1234</v>
      </c>
      <c r="I55" t="s">
        <v>1484</v>
      </c>
      <c r="J55" t="s">
        <v>1538</v>
      </c>
      <c r="K55" t="s">
        <v>1485</v>
      </c>
      <c r="L55">
        <v>3000000592</v>
      </c>
      <c r="M55" t="s">
        <v>1697</v>
      </c>
      <c r="N55" t="s">
        <v>1695</v>
      </c>
      <c r="O55">
        <f>VLOOKUP(M55,'ID-사업자'!$A$1:$B$291,2,0)</f>
        <v>0</v>
      </c>
    </row>
    <row r="56" spans="1:15" x14ac:dyDescent="0.3">
      <c r="A56" t="s">
        <v>1694</v>
      </c>
      <c r="B56" t="s">
        <v>677</v>
      </c>
      <c r="C56" s="14">
        <v>0</v>
      </c>
      <c r="D56" s="14">
        <v>0</v>
      </c>
      <c r="E56" s="14">
        <v>1400</v>
      </c>
      <c r="F56" s="14">
        <v>1400</v>
      </c>
      <c r="G56">
        <v>160358461</v>
      </c>
      <c r="H56">
        <v>1234</v>
      </c>
      <c r="I56" t="s">
        <v>1484</v>
      </c>
      <c r="J56" t="s">
        <v>1538</v>
      </c>
      <c r="K56" t="s">
        <v>1485</v>
      </c>
      <c r="L56">
        <v>1749</v>
      </c>
      <c r="M56" t="s">
        <v>1580</v>
      </c>
      <c r="N56" t="s">
        <v>1693</v>
      </c>
      <c r="O56">
        <f>VLOOKUP(M56,'ID-사업자'!$A$1:$B$291,2,0)</f>
        <v>0</v>
      </c>
    </row>
    <row r="57" spans="1:15" x14ac:dyDescent="0.3">
      <c r="A57" t="s">
        <v>1694</v>
      </c>
      <c r="B57" t="s">
        <v>992</v>
      </c>
      <c r="C57" s="14">
        <v>0</v>
      </c>
      <c r="D57" s="14">
        <v>0</v>
      </c>
      <c r="E57" s="14">
        <v>1400</v>
      </c>
      <c r="F57" s="14">
        <v>1400</v>
      </c>
      <c r="G57">
        <v>160604165</v>
      </c>
      <c r="H57">
        <v>1234</v>
      </c>
      <c r="I57" t="s">
        <v>1484</v>
      </c>
      <c r="J57" t="s">
        <v>1538</v>
      </c>
      <c r="K57" t="s">
        <v>1485</v>
      </c>
      <c r="L57">
        <v>2401</v>
      </c>
      <c r="M57" t="s">
        <v>1679</v>
      </c>
      <c r="N57" t="s">
        <v>1684</v>
      </c>
      <c r="O57">
        <f>VLOOKUP(M57,'ID-사업자'!$A$1:$B$291,2,0)</f>
        <v>0</v>
      </c>
    </row>
    <row r="58" spans="1:15" x14ac:dyDescent="0.3">
      <c r="A58" t="s">
        <v>1694</v>
      </c>
      <c r="B58" t="s">
        <v>715</v>
      </c>
      <c r="C58" s="14">
        <v>1545</v>
      </c>
      <c r="D58" s="14">
        <v>155</v>
      </c>
      <c r="E58" s="14">
        <v>0</v>
      </c>
      <c r="F58" s="14">
        <v>1700</v>
      </c>
      <c r="G58">
        <v>160376042</v>
      </c>
      <c r="H58">
        <v>1234</v>
      </c>
      <c r="I58" t="s">
        <v>1484</v>
      </c>
      <c r="J58" t="s">
        <v>1538</v>
      </c>
      <c r="K58" t="s">
        <v>1485</v>
      </c>
      <c r="L58">
        <v>2382</v>
      </c>
      <c r="M58" t="s">
        <v>1697</v>
      </c>
      <c r="N58" t="s">
        <v>1695</v>
      </c>
      <c r="O58">
        <f>VLOOKUP(M58,'ID-사업자'!$A$1:$B$291,2,0)</f>
        <v>0</v>
      </c>
    </row>
    <row r="59" spans="1:15" x14ac:dyDescent="0.3">
      <c r="A59" t="s">
        <v>1694</v>
      </c>
      <c r="B59" t="s">
        <v>349</v>
      </c>
      <c r="C59" s="14">
        <v>0</v>
      </c>
      <c r="D59" s="14">
        <v>0</v>
      </c>
      <c r="E59" s="14">
        <v>2800</v>
      </c>
      <c r="F59" s="14">
        <v>2800</v>
      </c>
      <c r="G59">
        <v>160488202</v>
      </c>
      <c r="H59">
        <v>1234</v>
      </c>
      <c r="I59" t="s">
        <v>1484</v>
      </c>
      <c r="J59" t="s">
        <v>1538</v>
      </c>
      <c r="K59" t="s">
        <v>1485</v>
      </c>
      <c r="L59">
        <v>2577</v>
      </c>
      <c r="M59" t="s">
        <v>1679</v>
      </c>
      <c r="N59" t="s">
        <v>1684</v>
      </c>
      <c r="O59">
        <f>VLOOKUP(M59,'ID-사업자'!$A$1:$B$291,2,0)</f>
        <v>0</v>
      </c>
    </row>
    <row r="60" spans="1:15" x14ac:dyDescent="0.3">
      <c r="A60" t="s">
        <v>1694</v>
      </c>
      <c r="B60" t="s">
        <v>1323</v>
      </c>
      <c r="C60" s="14">
        <v>3364</v>
      </c>
      <c r="D60" s="14">
        <v>336</v>
      </c>
      <c r="E60" s="14">
        <v>0</v>
      </c>
      <c r="F60" s="14">
        <v>3700</v>
      </c>
      <c r="G60">
        <v>160752594</v>
      </c>
      <c r="H60">
        <v>9110</v>
      </c>
      <c r="I60" t="s">
        <v>1484</v>
      </c>
      <c r="J60" t="s">
        <v>1538</v>
      </c>
      <c r="K60" t="s">
        <v>1485</v>
      </c>
      <c r="L60">
        <v>1421</v>
      </c>
      <c r="M60" t="s">
        <v>1579</v>
      </c>
      <c r="N60" t="s">
        <v>1684</v>
      </c>
      <c r="O60">
        <f>VLOOKUP(M60,'ID-사업자'!$A$1:$B$291,2,0)</f>
        <v>0</v>
      </c>
    </row>
    <row r="61" spans="1:15" x14ac:dyDescent="0.3">
      <c r="A61" t="s">
        <v>1694</v>
      </c>
      <c r="B61" t="s">
        <v>681</v>
      </c>
      <c r="C61" s="14">
        <v>3636</v>
      </c>
      <c r="D61" s="14">
        <v>364</v>
      </c>
      <c r="E61" s="14">
        <v>0</v>
      </c>
      <c r="F61" s="14">
        <v>4000</v>
      </c>
      <c r="G61">
        <v>160352668</v>
      </c>
      <c r="H61">
        <v>1234</v>
      </c>
      <c r="I61" t="s">
        <v>1484</v>
      </c>
      <c r="J61" t="s">
        <v>1538</v>
      </c>
      <c r="K61" t="s">
        <v>1485</v>
      </c>
      <c r="L61">
        <v>3000000698</v>
      </c>
      <c r="M61" t="s">
        <v>1697</v>
      </c>
      <c r="N61" t="s">
        <v>1695</v>
      </c>
      <c r="O61">
        <f>VLOOKUP(M61,'ID-사업자'!$A$1:$B$291,2,0)</f>
        <v>0</v>
      </c>
    </row>
    <row r="62" spans="1:15" x14ac:dyDescent="0.3">
      <c r="A62" t="s">
        <v>1694</v>
      </c>
      <c r="B62" t="s">
        <v>1232</v>
      </c>
      <c r="C62" s="14">
        <v>0</v>
      </c>
      <c r="D62" s="14">
        <v>0</v>
      </c>
      <c r="E62" s="14">
        <v>4200</v>
      </c>
      <c r="F62" s="14">
        <v>4200</v>
      </c>
      <c r="G62">
        <v>160988029</v>
      </c>
      <c r="H62">
        <v>1234</v>
      </c>
      <c r="I62" t="s">
        <v>1484</v>
      </c>
      <c r="J62" t="s">
        <v>1538</v>
      </c>
      <c r="K62" t="s">
        <v>1485</v>
      </c>
      <c r="L62">
        <v>3000000646</v>
      </c>
      <c r="M62" t="s">
        <v>1474</v>
      </c>
      <c r="N62" t="s">
        <v>1695</v>
      </c>
      <c r="O62">
        <f>VLOOKUP(M62,'ID-사업자'!$A$1:$B$291,2,0)</f>
        <v>8403401120</v>
      </c>
    </row>
    <row r="63" spans="1:15" x14ac:dyDescent="0.3">
      <c r="A63" t="s">
        <v>1694</v>
      </c>
      <c r="B63" t="s">
        <v>482</v>
      </c>
      <c r="C63" s="14">
        <v>0</v>
      </c>
      <c r="D63" s="14">
        <v>0</v>
      </c>
      <c r="E63" s="14">
        <v>4200</v>
      </c>
      <c r="F63" s="14">
        <v>4200</v>
      </c>
      <c r="G63">
        <v>160566999</v>
      </c>
      <c r="H63">
        <v>1234</v>
      </c>
      <c r="I63" t="s">
        <v>1484</v>
      </c>
      <c r="J63" t="s">
        <v>1538</v>
      </c>
      <c r="K63" t="s">
        <v>1485</v>
      </c>
      <c r="L63">
        <v>2672</v>
      </c>
      <c r="M63" t="s">
        <v>1580</v>
      </c>
      <c r="N63" t="s">
        <v>1693</v>
      </c>
      <c r="O63">
        <f>VLOOKUP(M63,'ID-사업자'!$A$1:$B$291,2,0)</f>
        <v>0</v>
      </c>
    </row>
    <row r="64" spans="1:15" x14ac:dyDescent="0.3">
      <c r="A64" t="s">
        <v>1694</v>
      </c>
      <c r="B64" t="s">
        <v>1097</v>
      </c>
      <c r="C64" s="14">
        <v>0</v>
      </c>
      <c r="D64" s="14">
        <v>0</v>
      </c>
      <c r="E64" s="14">
        <v>4200</v>
      </c>
      <c r="F64" s="14">
        <v>4200</v>
      </c>
      <c r="G64">
        <v>160435603</v>
      </c>
      <c r="H64">
        <v>1234</v>
      </c>
      <c r="I64" t="s">
        <v>1484</v>
      </c>
      <c r="J64" t="s">
        <v>1538</v>
      </c>
      <c r="K64" t="s">
        <v>1485</v>
      </c>
      <c r="L64">
        <v>1808</v>
      </c>
      <c r="M64" t="s">
        <v>1679</v>
      </c>
      <c r="N64" t="s">
        <v>1684</v>
      </c>
      <c r="O64">
        <f>VLOOKUP(M64,'ID-사업자'!$A$1:$B$291,2,0)</f>
        <v>0</v>
      </c>
    </row>
    <row r="65" spans="1:15" x14ac:dyDescent="0.3">
      <c r="A65" t="s">
        <v>1694</v>
      </c>
      <c r="B65" t="s">
        <v>1128</v>
      </c>
      <c r="C65" s="14">
        <v>3818</v>
      </c>
      <c r="D65" s="14">
        <v>382</v>
      </c>
      <c r="E65" s="14">
        <v>0</v>
      </c>
      <c r="F65" s="14">
        <v>4200</v>
      </c>
      <c r="G65">
        <v>160812107</v>
      </c>
      <c r="H65">
        <v>1234</v>
      </c>
      <c r="I65" t="s">
        <v>1484</v>
      </c>
      <c r="J65" t="s">
        <v>1538</v>
      </c>
      <c r="K65" t="s">
        <v>1485</v>
      </c>
      <c r="L65">
        <v>2075</v>
      </c>
      <c r="M65" t="s">
        <v>1579</v>
      </c>
      <c r="N65" t="s">
        <v>1684</v>
      </c>
      <c r="O65">
        <f>VLOOKUP(M65,'ID-사업자'!$A$1:$B$291,2,0)</f>
        <v>0</v>
      </c>
    </row>
    <row r="66" spans="1:15" x14ac:dyDescent="0.3">
      <c r="A66" t="s">
        <v>1694</v>
      </c>
      <c r="B66" t="s">
        <v>788</v>
      </c>
      <c r="C66" s="14">
        <v>0</v>
      </c>
      <c r="D66" s="14">
        <v>0</v>
      </c>
      <c r="E66" s="14">
        <v>4200</v>
      </c>
      <c r="F66" s="14">
        <v>4200</v>
      </c>
      <c r="G66">
        <v>160439145</v>
      </c>
      <c r="H66">
        <v>1234</v>
      </c>
      <c r="I66" t="s">
        <v>1484</v>
      </c>
      <c r="J66" t="s">
        <v>1538</v>
      </c>
      <c r="K66" t="s">
        <v>1485</v>
      </c>
      <c r="L66">
        <v>1560</v>
      </c>
      <c r="M66" t="s">
        <v>1579</v>
      </c>
      <c r="N66" t="s">
        <v>1684</v>
      </c>
      <c r="O66">
        <f>VLOOKUP(M66,'ID-사업자'!$A$1:$B$291,2,0)</f>
        <v>0</v>
      </c>
    </row>
    <row r="67" spans="1:15" x14ac:dyDescent="0.3">
      <c r="A67" t="s">
        <v>1694</v>
      </c>
      <c r="B67" t="s">
        <v>1242</v>
      </c>
      <c r="C67" s="14">
        <v>0</v>
      </c>
      <c r="D67" s="14">
        <v>0</v>
      </c>
      <c r="E67" s="14">
        <v>4200</v>
      </c>
      <c r="F67" s="14">
        <v>4200</v>
      </c>
      <c r="G67">
        <v>161036272</v>
      </c>
      <c r="H67">
        <v>1234</v>
      </c>
      <c r="I67" t="s">
        <v>1484</v>
      </c>
      <c r="J67" t="s">
        <v>1538</v>
      </c>
      <c r="K67" t="s">
        <v>1485</v>
      </c>
      <c r="L67">
        <v>2718</v>
      </c>
      <c r="M67" t="s">
        <v>1840</v>
      </c>
      <c r="N67" t="s">
        <v>1682</v>
      </c>
      <c r="O67">
        <f>VLOOKUP(M67,'ID-사업자'!$A$1:$B$291,2,0)</f>
        <v>0</v>
      </c>
    </row>
    <row r="68" spans="1:15" x14ac:dyDescent="0.3">
      <c r="A68" t="s">
        <v>1694</v>
      </c>
      <c r="B68" t="s">
        <v>77</v>
      </c>
      <c r="C68" s="14">
        <v>3909</v>
      </c>
      <c r="D68" s="14">
        <v>391</v>
      </c>
      <c r="E68" s="31" t="s">
        <v>1851</v>
      </c>
      <c r="F68" s="14">
        <v>4300</v>
      </c>
      <c r="G68">
        <v>160254579</v>
      </c>
      <c r="H68">
        <v>1234</v>
      </c>
      <c r="I68" t="s">
        <v>1484</v>
      </c>
      <c r="J68" t="s">
        <v>1538</v>
      </c>
      <c r="K68" t="s">
        <v>1485</v>
      </c>
      <c r="L68">
        <v>2035</v>
      </c>
      <c r="M68" t="s">
        <v>1697</v>
      </c>
      <c r="N68" t="s">
        <v>1695</v>
      </c>
      <c r="O68">
        <f>VLOOKUP(M68,'ID-사업자'!$A$1:$B$291,2,0)</f>
        <v>0</v>
      </c>
    </row>
    <row r="69" spans="1:15" x14ac:dyDescent="0.3">
      <c r="A69" t="s">
        <v>1694</v>
      </c>
      <c r="B69" t="s">
        <v>1217</v>
      </c>
      <c r="C69" s="14">
        <v>0</v>
      </c>
      <c r="D69" s="14">
        <v>0</v>
      </c>
      <c r="E69" s="14">
        <v>4500</v>
      </c>
      <c r="F69" s="14">
        <v>4500</v>
      </c>
      <c r="G69">
        <v>160931398</v>
      </c>
      <c r="H69">
        <v>1234</v>
      </c>
      <c r="I69" t="s">
        <v>1484</v>
      </c>
      <c r="J69" t="s">
        <v>1538</v>
      </c>
      <c r="K69" t="s">
        <v>1485</v>
      </c>
      <c r="L69">
        <v>2615</v>
      </c>
      <c r="M69" t="s">
        <v>1580</v>
      </c>
      <c r="N69" t="s">
        <v>1693</v>
      </c>
      <c r="O69">
        <f>VLOOKUP(M69,'ID-사업자'!$A$1:$B$291,2,0)</f>
        <v>0</v>
      </c>
    </row>
    <row r="70" spans="1:15" x14ac:dyDescent="0.3">
      <c r="A70" t="s">
        <v>1694</v>
      </c>
      <c r="B70" t="s">
        <v>1110</v>
      </c>
      <c r="C70" s="14">
        <v>4545</v>
      </c>
      <c r="D70" s="14">
        <v>455</v>
      </c>
      <c r="E70" s="14">
        <v>0</v>
      </c>
      <c r="F70" s="14">
        <v>5000</v>
      </c>
      <c r="G70">
        <v>160798855</v>
      </c>
      <c r="H70">
        <v>1234</v>
      </c>
      <c r="I70" t="s">
        <v>1484</v>
      </c>
      <c r="J70" t="s">
        <v>1538</v>
      </c>
      <c r="K70" t="s">
        <v>1485</v>
      </c>
      <c r="L70">
        <v>3000000540</v>
      </c>
      <c r="M70" t="s">
        <v>1697</v>
      </c>
      <c r="N70" t="s">
        <v>1695</v>
      </c>
      <c r="O70">
        <f>VLOOKUP(M70,'ID-사업자'!$A$1:$B$291,2,0)</f>
        <v>0</v>
      </c>
    </row>
    <row r="71" spans="1:15" x14ac:dyDescent="0.3">
      <c r="A71" t="s">
        <v>1694</v>
      </c>
      <c r="B71" t="s">
        <v>1346</v>
      </c>
      <c r="C71" s="14">
        <v>0</v>
      </c>
      <c r="D71" s="14">
        <v>0</v>
      </c>
      <c r="E71" s="14">
        <v>5600</v>
      </c>
      <c r="F71" s="14">
        <v>5600</v>
      </c>
      <c r="G71">
        <v>160637226</v>
      </c>
      <c r="H71">
        <v>1234</v>
      </c>
      <c r="I71" t="s">
        <v>1484</v>
      </c>
      <c r="J71" t="s">
        <v>1538</v>
      </c>
      <c r="K71" t="s">
        <v>1485</v>
      </c>
      <c r="L71">
        <v>2926</v>
      </c>
      <c r="M71" t="s">
        <v>1580</v>
      </c>
      <c r="N71" t="s">
        <v>1693</v>
      </c>
      <c r="O71">
        <f>VLOOKUP(M71,'ID-사업자'!$A$1:$B$291,2,0)</f>
        <v>0</v>
      </c>
    </row>
    <row r="72" spans="1:15" x14ac:dyDescent="0.3">
      <c r="A72" t="s">
        <v>1694</v>
      </c>
      <c r="B72" t="s">
        <v>1310</v>
      </c>
      <c r="C72" s="14">
        <v>0</v>
      </c>
      <c r="D72" s="14">
        <v>0</v>
      </c>
      <c r="E72" s="14">
        <v>5600</v>
      </c>
      <c r="F72" s="14">
        <v>5600</v>
      </c>
      <c r="G72">
        <v>160767360</v>
      </c>
      <c r="H72">
        <v>1234</v>
      </c>
      <c r="I72" t="s">
        <v>1484</v>
      </c>
      <c r="J72" t="s">
        <v>1538</v>
      </c>
      <c r="K72" t="s">
        <v>1485</v>
      </c>
      <c r="L72">
        <v>2130</v>
      </c>
      <c r="M72" t="s">
        <v>1580</v>
      </c>
      <c r="N72" t="s">
        <v>1693</v>
      </c>
      <c r="O72">
        <f>VLOOKUP(M72,'ID-사업자'!$A$1:$B$291,2,0)</f>
        <v>0</v>
      </c>
    </row>
    <row r="73" spans="1:15" x14ac:dyDescent="0.3">
      <c r="A73" t="s">
        <v>1694</v>
      </c>
      <c r="B73" t="s">
        <v>1353</v>
      </c>
      <c r="C73" s="14">
        <v>0</v>
      </c>
      <c r="D73" s="14">
        <v>0</v>
      </c>
      <c r="E73" s="14">
        <v>5600</v>
      </c>
      <c r="F73" s="14">
        <v>5600</v>
      </c>
      <c r="G73">
        <v>160642363</v>
      </c>
      <c r="H73">
        <v>1234</v>
      </c>
      <c r="I73" t="s">
        <v>1484</v>
      </c>
      <c r="J73" t="s">
        <v>1538</v>
      </c>
      <c r="K73" t="s">
        <v>1485</v>
      </c>
      <c r="L73">
        <v>2411</v>
      </c>
      <c r="M73" t="s">
        <v>1697</v>
      </c>
      <c r="N73" t="s">
        <v>1695</v>
      </c>
      <c r="O73">
        <f>VLOOKUP(M73,'ID-사업자'!$A$1:$B$291,2,0)</f>
        <v>0</v>
      </c>
    </row>
    <row r="74" spans="1:15" x14ac:dyDescent="0.3">
      <c r="A74" t="s">
        <v>1694</v>
      </c>
      <c r="B74" t="s">
        <v>1223</v>
      </c>
      <c r="C74" s="14">
        <v>2646</v>
      </c>
      <c r="D74" s="14">
        <v>264</v>
      </c>
      <c r="E74" s="14">
        <v>2790</v>
      </c>
      <c r="F74" s="14">
        <v>5700</v>
      </c>
      <c r="G74">
        <v>160940827</v>
      </c>
      <c r="H74">
        <v>1234</v>
      </c>
      <c r="I74" t="s">
        <v>1484</v>
      </c>
      <c r="J74" t="s">
        <v>1538</v>
      </c>
      <c r="K74" t="s">
        <v>1485</v>
      </c>
      <c r="L74">
        <v>2600</v>
      </c>
      <c r="M74" t="s">
        <v>1840</v>
      </c>
      <c r="N74" t="s">
        <v>1682</v>
      </c>
      <c r="O74">
        <f>VLOOKUP(M74,'ID-사업자'!$A$1:$B$291,2,0)</f>
        <v>0</v>
      </c>
    </row>
    <row r="75" spans="1:15" x14ac:dyDescent="0.3">
      <c r="A75" t="s">
        <v>1694</v>
      </c>
      <c r="B75" t="s">
        <v>1325</v>
      </c>
      <c r="C75" s="14">
        <v>5773</v>
      </c>
      <c r="D75" s="14">
        <v>577</v>
      </c>
      <c r="E75" s="14">
        <v>0</v>
      </c>
      <c r="F75" s="14">
        <v>6350</v>
      </c>
      <c r="G75">
        <v>160780059</v>
      </c>
      <c r="H75">
        <v>1234</v>
      </c>
      <c r="I75" t="s">
        <v>1484</v>
      </c>
      <c r="J75" t="s">
        <v>1538</v>
      </c>
      <c r="K75" t="s">
        <v>1485</v>
      </c>
      <c r="L75">
        <v>3000000672</v>
      </c>
      <c r="M75" t="s">
        <v>1773</v>
      </c>
      <c r="N75" t="s">
        <v>1695</v>
      </c>
      <c r="O75">
        <f>VLOOKUP(M75,'ID-사업자'!$A$1:$B$291,2,0)</f>
        <v>8132301189</v>
      </c>
    </row>
    <row r="76" spans="1:15" x14ac:dyDescent="0.3">
      <c r="A76" t="s">
        <v>1694</v>
      </c>
      <c r="B76" t="s">
        <v>1414</v>
      </c>
      <c r="C76" s="14">
        <v>6091</v>
      </c>
      <c r="D76" s="14">
        <v>609</v>
      </c>
      <c r="E76" s="14">
        <v>0</v>
      </c>
      <c r="F76" s="14">
        <v>6700</v>
      </c>
      <c r="G76">
        <v>160689333</v>
      </c>
      <c r="H76">
        <v>1234</v>
      </c>
      <c r="I76" t="s">
        <v>1484</v>
      </c>
      <c r="J76" t="s">
        <v>1538</v>
      </c>
      <c r="K76" t="s">
        <v>1485</v>
      </c>
      <c r="L76">
        <v>2880</v>
      </c>
      <c r="M76" t="s">
        <v>1697</v>
      </c>
      <c r="N76" t="s">
        <v>1695</v>
      </c>
      <c r="O76">
        <f>VLOOKUP(M76,'ID-사업자'!$A$1:$B$291,2,0)</f>
        <v>0</v>
      </c>
    </row>
    <row r="77" spans="1:15" x14ac:dyDescent="0.3">
      <c r="A77" t="s">
        <v>1694</v>
      </c>
      <c r="B77" t="s">
        <v>1406</v>
      </c>
      <c r="C77" s="14">
        <v>6227</v>
      </c>
      <c r="D77" s="14">
        <v>623</v>
      </c>
      <c r="E77" s="14">
        <v>0</v>
      </c>
      <c r="F77" s="14">
        <v>6850</v>
      </c>
      <c r="G77">
        <v>160701709</v>
      </c>
      <c r="H77">
        <v>1234</v>
      </c>
      <c r="I77" t="s">
        <v>1484</v>
      </c>
      <c r="J77" t="s">
        <v>1538</v>
      </c>
      <c r="K77" t="s">
        <v>1485</v>
      </c>
      <c r="L77">
        <v>3000000529</v>
      </c>
      <c r="M77" t="s">
        <v>1697</v>
      </c>
      <c r="N77" t="s">
        <v>1695</v>
      </c>
      <c r="O77">
        <f>VLOOKUP(M77,'ID-사업자'!$A$1:$B$291,2,0)</f>
        <v>0</v>
      </c>
    </row>
    <row r="78" spans="1:15" x14ac:dyDescent="0.3">
      <c r="A78" t="s">
        <v>1694</v>
      </c>
      <c r="B78" t="s">
        <v>1416</v>
      </c>
      <c r="C78" s="14">
        <v>0</v>
      </c>
      <c r="D78" s="14">
        <v>0</v>
      </c>
      <c r="E78" s="14">
        <v>7500</v>
      </c>
      <c r="F78" s="14">
        <v>7500</v>
      </c>
      <c r="G78">
        <v>160684108</v>
      </c>
      <c r="H78">
        <v>1234</v>
      </c>
      <c r="I78" t="s">
        <v>1484</v>
      </c>
      <c r="J78" t="s">
        <v>1538</v>
      </c>
      <c r="K78" t="s">
        <v>1485</v>
      </c>
      <c r="L78">
        <v>2017</v>
      </c>
      <c r="M78" t="s">
        <v>1800</v>
      </c>
      <c r="N78" t="s">
        <v>1693</v>
      </c>
      <c r="O78">
        <f>VLOOKUP(M78,'ID-사업자'!$A$1:$B$291,2,0)</f>
        <v>4228103040</v>
      </c>
    </row>
    <row r="79" spans="1:15" x14ac:dyDescent="0.3">
      <c r="A79" t="s">
        <v>1694</v>
      </c>
      <c r="B79" t="s">
        <v>554</v>
      </c>
      <c r="C79" s="14">
        <v>6818</v>
      </c>
      <c r="D79" s="14">
        <v>682</v>
      </c>
      <c r="E79" s="14">
        <v>0</v>
      </c>
      <c r="F79" s="14">
        <v>7500</v>
      </c>
      <c r="G79">
        <v>160536518</v>
      </c>
      <c r="H79">
        <v>1234</v>
      </c>
      <c r="I79" t="s">
        <v>1484</v>
      </c>
      <c r="J79" t="s">
        <v>1538</v>
      </c>
      <c r="K79" t="s">
        <v>1485</v>
      </c>
      <c r="L79">
        <v>3000000705</v>
      </c>
      <c r="M79" t="s">
        <v>1697</v>
      </c>
      <c r="N79" t="s">
        <v>1695</v>
      </c>
      <c r="O79">
        <f>VLOOKUP(M79,'ID-사업자'!$A$1:$B$291,2,0)</f>
        <v>0</v>
      </c>
    </row>
    <row r="80" spans="1:15" x14ac:dyDescent="0.3">
      <c r="A80" t="s">
        <v>1694</v>
      </c>
      <c r="B80" t="s">
        <v>636</v>
      </c>
      <c r="C80" s="14">
        <v>7000</v>
      </c>
      <c r="D80" s="14">
        <v>700</v>
      </c>
      <c r="E80" s="14">
        <v>0</v>
      </c>
      <c r="F80" s="14">
        <v>7700</v>
      </c>
      <c r="G80">
        <v>160340495</v>
      </c>
      <c r="H80">
        <v>1234</v>
      </c>
      <c r="I80" t="s">
        <v>1484</v>
      </c>
      <c r="J80" t="s">
        <v>1538</v>
      </c>
      <c r="K80" t="s">
        <v>1485</v>
      </c>
      <c r="L80">
        <v>2623</v>
      </c>
      <c r="M80" t="s">
        <v>1552</v>
      </c>
      <c r="N80" t="s">
        <v>1682</v>
      </c>
      <c r="O80">
        <f>VLOOKUP(M80,'ID-사업자'!$A$1:$B$291,2,0)</f>
        <v>0</v>
      </c>
    </row>
    <row r="81" spans="1:15" x14ac:dyDescent="0.3">
      <c r="A81" t="s">
        <v>1694</v>
      </c>
      <c r="B81" t="s">
        <v>74</v>
      </c>
      <c r="C81" s="14">
        <v>7091</v>
      </c>
      <c r="D81" s="14">
        <v>709</v>
      </c>
      <c r="E81" s="14">
        <v>0</v>
      </c>
      <c r="F81" s="14">
        <v>7800</v>
      </c>
      <c r="G81">
        <v>160280293</v>
      </c>
      <c r="H81">
        <v>1234</v>
      </c>
      <c r="I81" t="s">
        <v>1484</v>
      </c>
      <c r="J81" t="s">
        <v>1538</v>
      </c>
      <c r="K81" t="s">
        <v>1485</v>
      </c>
      <c r="L81">
        <v>2893</v>
      </c>
      <c r="M81" t="s">
        <v>1720</v>
      </c>
      <c r="N81" t="s">
        <v>1684</v>
      </c>
      <c r="O81">
        <f>VLOOKUP(M81,'ID-사업자'!$A$1:$B$291,2,0)</f>
        <v>0</v>
      </c>
    </row>
    <row r="82" spans="1:15" x14ac:dyDescent="0.3">
      <c r="A82" t="s">
        <v>1694</v>
      </c>
      <c r="B82" t="s">
        <v>813</v>
      </c>
      <c r="C82" s="14">
        <v>7273</v>
      </c>
      <c r="D82" s="14">
        <v>727</v>
      </c>
      <c r="E82" s="14">
        <v>0</v>
      </c>
      <c r="F82" s="14">
        <v>8000</v>
      </c>
      <c r="G82">
        <v>160401614</v>
      </c>
      <c r="H82">
        <v>1234</v>
      </c>
      <c r="I82" t="s">
        <v>1484</v>
      </c>
      <c r="J82" t="s">
        <v>1538</v>
      </c>
      <c r="K82" t="s">
        <v>1485</v>
      </c>
      <c r="L82">
        <v>2383</v>
      </c>
      <c r="M82" t="s">
        <v>1734</v>
      </c>
      <c r="N82" t="s">
        <v>1684</v>
      </c>
      <c r="O82">
        <f>VLOOKUP(M82,'ID-사업자'!$A$1:$B$291,2,0)</f>
        <v>0</v>
      </c>
    </row>
    <row r="83" spans="1:15" x14ac:dyDescent="0.3">
      <c r="A83" t="s">
        <v>1694</v>
      </c>
      <c r="B83" t="s">
        <v>1139</v>
      </c>
      <c r="C83" s="14">
        <v>7273</v>
      </c>
      <c r="D83" s="14">
        <v>727</v>
      </c>
      <c r="E83" s="14">
        <v>0</v>
      </c>
      <c r="F83" s="14">
        <v>8000</v>
      </c>
      <c r="G83">
        <v>160819193</v>
      </c>
      <c r="H83">
        <v>1234</v>
      </c>
      <c r="I83" t="s">
        <v>1484</v>
      </c>
      <c r="J83" t="s">
        <v>1538</v>
      </c>
      <c r="K83" t="s">
        <v>1485</v>
      </c>
      <c r="L83">
        <v>1625</v>
      </c>
      <c r="M83" t="s">
        <v>1579</v>
      </c>
      <c r="N83" t="s">
        <v>1684</v>
      </c>
      <c r="O83">
        <f>VLOOKUP(M83,'ID-사업자'!$A$1:$B$291,2,0)</f>
        <v>0</v>
      </c>
    </row>
    <row r="84" spans="1:15" x14ac:dyDescent="0.3">
      <c r="A84" t="s">
        <v>1694</v>
      </c>
      <c r="B84" t="s">
        <v>859</v>
      </c>
      <c r="C84" s="14">
        <v>7273</v>
      </c>
      <c r="D84" s="14">
        <v>727</v>
      </c>
      <c r="E84" s="14">
        <v>0</v>
      </c>
      <c r="F84" s="14">
        <v>8000</v>
      </c>
      <c r="G84">
        <v>160608403</v>
      </c>
      <c r="H84">
        <v>1234</v>
      </c>
      <c r="I84" t="s">
        <v>1484</v>
      </c>
      <c r="J84" t="s">
        <v>1538</v>
      </c>
      <c r="K84" t="s">
        <v>1485</v>
      </c>
      <c r="L84">
        <v>2720</v>
      </c>
      <c r="M84" t="s">
        <v>1697</v>
      </c>
      <c r="N84" t="s">
        <v>1695</v>
      </c>
      <c r="O84">
        <f>VLOOKUP(M84,'ID-사업자'!$A$1:$B$291,2,0)</f>
        <v>0</v>
      </c>
    </row>
    <row r="85" spans="1:15" x14ac:dyDescent="0.3">
      <c r="A85" t="s">
        <v>1694</v>
      </c>
      <c r="B85" t="s">
        <v>112</v>
      </c>
      <c r="C85" s="14">
        <v>7273</v>
      </c>
      <c r="D85" s="14">
        <v>727</v>
      </c>
      <c r="E85" s="14">
        <v>0</v>
      </c>
      <c r="F85" s="14">
        <v>8000</v>
      </c>
      <c r="G85">
        <v>160267832</v>
      </c>
      <c r="H85">
        <v>1234</v>
      </c>
      <c r="I85" t="s">
        <v>1484</v>
      </c>
      <c r="J85" t="s">
        <v>1538</v>
      </c>
      <c r="K85" t="s">
        <v>1485</v>
      </c>
      <c r="L85">
        <v>3000000716</v>
      </c>
      <c r="M85" t="s">
        <v>1697</v>
      </c>
      <c r="N85" t="s">
        <v>1695</v>
      </c>
      <c r="O85">
        <f>VLOOKUP(M85,'ID-사업자'!$A$1:$B$291,2,0)</f>
        <v>0</v>
      </c>
    </row>
    <row r="86" spans="1:15" x14ac:dyDescent="0.3">
      <c r="A86" t="s">
        <v>1694</v>
      </c>
      <c r="B86" t="s">
        <v>421</v>
      </c>
      <c r="C86" s="14">
        <v>7273</v>
      </c>
      <c r="D86" s="14">
        <v>727</v>
      </c>
      <c r="E86" s="14">
        <v>0</v>
      </c>
      <c r="F86" s="14">
        <v>8000</v>
      </c>
      <c r="G86">
        <v>160496736</v>
      </c>
      <c r="H86">
        <v>1234</v>
      </c>
      <c r="I86" t="s">
        <v>1484</v>
      </c>
      <c r="J86" t="s">
        <v>1538</v>
      </c>
      <c r="K86" t="s">
        <v>1485</v>
      </c>
      <c r="L86">
        <v>2261</v>
      </c>
      <c r="M86" t="s">
        <v>1710</v>
      </c>
      <c r="N86" t="s">
        <v>1682</v>
      </c>
      <c r="O86">
        <f>VLOOKUP(M86,'ID-사업자'!$A$1:$B$291,2,0)</f>
        <v>0</v>
      </c>
    </row>
    <row r="87" spans="1:15" x14ac:dyDescent="0.3">
      <c r="A87" t="s">
        <v>1694</v>
      </c>
      <c r="B87" t="s">
        <v>1372</v>
      </c>
      <c r="C87" s="14">
        <v>7636</v>
      </c>
      <c r="D87" s="14">
        <v>764</v>
      </c>
      <c r="E87" s="14">
        <v>0</v>
      </c>
      <c r="F87" s="14">
        <v>8400</v>
      </c>
      <c r="G87">
        <v>160668661</v>
      </c>
      <c r="H87">
        <v>1234</v>
      </c>
      <c r="I87" t="s">
        <v>1484</v>
      </c>
      <c r="J87" t="s">
        <v>1538</v>
      </c>
      <c r="K87" t="s">
        <v>1485</v>
      </c>
      <c r="L87">
        <v>2919</v>
      </c>
      <c r="M87" t="s">
        <v>1679</v>
      </c>
      <c r="N87" t="s">
        <v>1684</v>
      </c>
      <c r="O87">
        <f>VLOOKUP(M87,'ID-사업자'!$A$1:$B$291,2,0)</f>
        <v>0</v>
      </c>
    </row>
    <row r="88" spans="1:15" x14ac:dyDescent="0.3">
      <c r="A88" t="s">
        <v>1694</v>
      </c>
      <c r="B88" t="s">
        <v>1101</v>
      </c>
      <c r="C88" s="14">
        <v>7636</v>
      </c>
      <c r="D88" s="14">
        <v>764</v>
      </c>
      <c r="E88" s="14">
        <v>0</v>
      </c>
      <c r="F88" s="14">
        <v>8400</v>
      </c>
      <c r="G88">
        <v>160433955</v>
      </c>
      <c r="H88">
        <v>1234</v>
      </c>
      <c r="I88" t="s">
        <v>1484</v>
      </c>
      <c r="J88" t="s">
        <v>1538</v>
      </c>
      <c r="K88" t="s">
        <v>1485</v>
      </c>
      <c r="L88">
        <v>2124</v>
      </c>
      <c r="M88" t="s">
        <v>1702</v>
      </c>
      <c r="N88" t="s">
        <v>1682</v>
      </c>
      <c r="O88">
        <f>VLOOKUP(M88,'ID-사업자'!$A$1:$B$291,2,0)</f>
        <v>0</v>
      </c>
    </row>
    <row r="89" spans="1:15" x14ac:dyDescent="0.3">
      <c r="A89" t="s">
        <v>1694</v>
      </c>
      <c r="B89" t="s">
        <v>1163</v>
      </c>
      <c r="C89" s="14">
        <v>0</v>
      </c>
      <c r="D89" s="14">
        <v>0</v>
      </c>
      <c r="E89" s="14">
        <v>8400</v>
      </c>
      <c r="F89" s="14">
        <v>8400</v>
      </c>
      <c r="G89">
        <v>160857575</v>
      </c>
      <c r="H89">
        <v>1234</v>
      </c>
      <c r="I89" t="s">
        <v>1484</v>
      </c>
      <c r="J89" t="s">
        <v>1538</v>
      </c>
      <c r="K89" t="s">
        <v>1485</v>
      </c>
      <c r="L89">
        <v>1983</v>
      </c>
      <c r="M89" t="s">
        <v>1579</v>
      </c>
      <c r="N89" t="s">
        <v>1684</v>
      </c>
      <c r="O89">
        <f>VLOOKUP(M89,'ID-사업자'!$A$1:$B$291,2,0)</f>
        <v>0</v>
      </c>
    </row>
    <row r="90" spans="1:15" x14ac:dyDescent="0.3">
      <c r="A90" t="s">
        <v>1694</v>
      </c>
      <c r="B90" t="s">
        <v>253</v>
      </c>
      <c r="C90" s="14">
        <v>7727</v>
      </c>
      <c r="D90" s="14">
        <v>773</v>
      </c>
      <c r="E90" s="14">
        <v>0</v>
      </c>
      <c r="F90" s="14">
        <v>8500</v>
      </c>
      <c r="G90">
        <v>160508694</v>
      </c>
      <c r="H90">
        <v>1234</v>
      </c>
      <c r="I90" t="s">
        <v>1484</v>
      </c>
      <c r="J90" t="s">
        <v>1538</v>
      </c>
      <c r="K90" t="s">
        <v>1485</v>
      </c>
      <c r="L90">
        <v>2775</v>
      </c>
      <c r="M90" t="s">
        <v>1789</v>
      </c>
      <c r="N90" t="s">
        <v>1682</v>
      </c>
      <c r="O90">
        <f>VLOOKUP(M90,'ID-사업자'!$A$1:$B$291,2,0)</f>
        <v>0</v>
      </c>
    </row>
    <row r="91" spans="1:15" x14ac:dyDescent="0.3">
      <c r="A91" t="s">
        <v>1694</v>
      </c>
      <c r="B91" t="s">
        <v>1076</v>
      </c>
      <c r="C91" s="14">
        <v>3646</v>
      </c>
      <c r="D91" s="14">
        <v>364</v>
      </c>
      <c r="E91" s="14">
        <v>4490</v>
      </c>
      <c r="F91" s="14">
        <v>8500</v>
      </c>
      <c r="G91">
        <v>160414313</v>
      </c>
      <c r="H91">
        <v>1234</v>
      </c>
      <c r="I91" t="s">
        <v>1484</v>
      </c>
      <c r="J91" t="s">
        <v>1538</v>
      </c>
      <c r="K91" t="s">
        <v>1485</v>
      </c>
      <c r="L91">
        <v>2762</v>
      </c>
      <c r="M91" t="s">
        <v>1679</v>
      </c>
      <c r="N91" t="s">
        <v>1684</v>
      </c>
      <c r="O91">
        <f>VLOOKUP(M91,'ID-사업자'!$A$1:$B$291,2,0)</f>
        <v>0</v>
      </c>
    </row>
    <row r="92" spans="1:15" x14ac:dyDescent="0.3">
      <c r="A92" t="s">
        <v>1694</v>
      </c>
      <c r="B92" t="s">
        <v>541</v>
      </c>
      <c r="C92" s="14">
        <v>3646</v>
      </c>
      <c r="D92" s="14">
        <v>364</v>
      </c>
      <c r="E92" s="14">
        <v>4490</v>
      </c>
      <c r="F92" s="14">
        <v>8500</v>
      </c>
      <c r="G92">
        <v>160539408</v>
      </c>
      <c r="H92">
        <v>1234</v>
      </c>
      <c r="I92" t="s">
        <v>1484</v>
      </c>
      <c r="J92" t="s">
        <v>1538</v>
      </c>
      <c r="K92" t="s">
        <v>1485</v>
      </c>
      <c r="L92">
        <v>2660</v>
      </c>
      <c r="M92" t="s">
        <v>1679</v>
      </c>
      <c r="N92" t="s">
        <v>1684</v>
      </c>
      <c r="O92">
        <f>VLOOKUP(M92,'ID-사업자'!$A$1:$B$291,2,0)</f>
        <v>0</v>
      </c>
    </row>
    <row r="93" spans="1:15" x14ac:dyDescent="0.3">
      <c r="A93" t="s">
        <v>1694</v>
      </c>
      <c r="B93" t="s">
        <v>1412</v>
      </c>
      <c r="C93" s="14">
        <v>7818</v>
      </c>
      <c r="D93" s="14">
        <v>782</v>
      </c>
      <c r="E93" s="14">
        <v>0</v>
      </c>
      <c r="F93" s="14">
        <v>8600</v>
      </c>
      <c r="G93">
        <v>160695927</v>
      </c>
      <c r="H93">
        <v>1234</v>
      </c>
      <c r="I93" t="s">
        <v>1484</v>
      </c>
      <c r="J93" t="s">
        <v>1538</v>
      </c>
      <c r="K93" t="s">
        <v>1485</v>
      </c>
      <c r="L93">
        <v>2278</v>
      </c>
      <c r="M93" t="s">
        <v>1669</v>
      </c>
      <c r="N93" t="s">
        <v>1693</v>
      </c>
      <c r="O93">
        <f>VLOOKUP(M93,'ID-사업자'!$A$1:$B$291,2,0)</f>
        <v>2051356133</v>
      </c>
    </row>
    <row r="94" spans="1:15" x14ac:dyDescent="0.3">
      <c r="A94" t="s">
        <v>1694</v>
      </c>
      <c r="B94" t="s">
        <v>586</v>
      </c>
      <c r="C94" s="14">
        <v>0</v>
      </c>
      <c r="D94" s="14">
        <v>0</v>
      </c>
      <c r="E94" s="14">
        <v>8700</v>
      </c>
      <c r="F94" s="14">
        <v>8700</v>
      </c>
      <c r="G94">
        <v>160543274</v>
      </c>
      <c r="H94">
        <v>1234</v>
      </c>
      <c r="I94" t="s">
        <v>1484</v>
      </c>
      <c r="J94" t="s">
        <v>1538</v>
      </c>
      <c r="K94" t="s">
        <v>1485</v>
      </c>
      <c r="L94">
        <v>2662</v>
      </c>
      <c r="M94" t="s">
        <v>1679</v>
      </c>
      <c r="N94" t="s">
        <v>1684</v>
      </c>
      <c r="O94">
        <f>VLOOKUP(M94,'ID-사업자'!$A$1:$B$291,2,0)</f>
        <v>0</v>
      </c>
    </row>
    <row r="95" spans="1:15" x14ac:dyDescent="0.3">
      <c r="A95" t="s">
        <v>1694</v>
      </c>
      <c r="B95" t="s">
        <v>589</v>
      </c>
      <c r="C95" s="14">
        <v>8000</v>
      </c>
      <c r="D95" s="14">
        <v>800</v>
      </c>
      <c r="E95" s="14">
        <v>0</v>
      </c>
      <c r="F95" s="14">
        <v>8800</v>
      </c>
      <c r="G95">
        <v>160543864</v>
      </c>
      <c r="H95">
        <v>1234</v>
      </c>
      <c r="I95" t="s">
        <v>1484</v>
      </c>
      <c r="J95" t="s">
        <v>1538</v>
      </c>
      <c r="K95" t="s">
        <v>1485</v>
      </c>
      <c r="L95">
        <v>3000000490</v>
      </c>
      <c r="M95" t="s">
        <v>1697</v>
      </c>
      <c r="N95" t="s">
        <v>1695</v>
      </c>
      <c r="O95">
        <f>VLOOKUP(M95,'ID-사업자'!$A$1:$B$291,2,0)</f>
        <v>0</v>
      </c>
    </row>
    <row r="96" spans="1:15" x14ac:dyDescent="0.3">
      <c r="A96" t="s">
        <v>1694</v>
      </c>
      <c r="B96" t="s">
        <v>344</v>
      </c>
      <c r="C96" s="14">
        <v>6000</v>
      </c>
      <c r="D96" s="14">
        <v>600</v>
      </c>
      <c r="E96" s="14">
        <v>2800</v>
      </c>
      <c r="F96" s="14">
        <v>9400</v>
      </c>
      <c r="G96">
        <v>160521751</v>
      </c>
      <c r="H96">
        <v>1234</v>
      </c>
      <c r="I96" t="s">
        <v>1484</v>
      </c>
      <c r="J96" t="s">
        <v>1538</v>
      </c>
      <c r="K96" t="s">
        <v>1485</v>
      </c>
      <c r="L96">
        <v>1744</v>
      </c>
      <c r="M96" t="s">
        <v>1840</v>
      </c>
      <c r="N96" t="s">
        <v>1682</v>
      </c>
      <c r="O96">
        <f>VLOOKUP(M96,'ID-사업자'!$A$1:$B$291,2,0)</f>
        <v>0</v>
      </c>
    </row>
    <row r="97" spans="1:15" x14ac:dyDescent="0.3">
      <c r="A97" t="s">
        <v>1694</v>
      </c>
      <c r="B97" t="s">
        <v>1301</v>
      </c>
      <c r="C97" s="14">
        <v>3646</v>
      </c>
      <c r="D97" s="14">
        <v>364</v>
      </c>
      <c r="E97" s="14">
        <v>5790</v>
      </c>
      <c r="F97" s="14">
        <v>9800</v>
      </c>
      <c r="G97">
        <v>160756217</v>
      </c>
      <c r="H97">
        <v>1234</v>
      </c>
      <c r="I97" t="s">
        <v>1484</v>
      </c>
      <c r="J97" t="s">
        <v>1538</v>
      </c>
      <c r="K97" t="s">
        <v>1485</v>
      </c>
      <c r="L97">
        <v>2228</v>
      </c>
      <c r="M97" t="s">
        <v>1789</v>
      </c>
      <c r="N97" t="s">
        <v>1682</v>
      </c>
      <c r="O97">
        <f>VLOOKUP(M97,'ID-사업자'!$A$1:$B$291,2,0)</f>
        <v>0</v>
      </c>
    </row>
    <row r="98" spans="1:15" x14ac:dyDescent="0.3">
      <c r="A98" t="s">
        <v>1694</v>
      </c>
      <c r="B98" t="s">
        <v>1069</v>
      </c>
      <c r="C98" s="14">
        <v>0</v>
      </c>
      <c r="D98" s="14">
        <v>0</v>
      </c>
      <c r="E98" s="14">
        <v>9800</v>
      </c>
      <c r="F98" s="14">
        <v>9800</v>
      </c>
      <c r="G98">
        <v>160460104</v>
      </c>
      <c r="H98">
        <v>1234</v>
      </c>
      <c r="I98" t="s">
        <v>1484</v>
      </c>
      <c r="J98" t="s">
        <v>1538</v>
      </c>
      <c r="K98" t="s">
        <v>1485</v>
      </c>
      <c r="L98">
        <v>1561</v>
      </c>
      <c r="M98" t="s">
        <v>1580</v>
      </c>
      <c r="N98" t="s">
        <v>1693</v>
      </c>
      <c r="O98">
        <f>VLOOKUP(M98,'ID-사업자'!$A$1:$B$291,2,0)</f>
        <v>0</v>
      </c>
    </row>
    <row r="99" spans="1:15" x14ac:dyDescent="0.3">
      <c r="A99" t="s">
        <v>1694</v>
      </c>
      <c r="B99" t="s">
        <v>668</v>
      </c>
      <c r="C99" s="14">
        <v>0</v>
      </c>
      <c r="D99" s="14">
        <v>0</v>
      </c>
      <c r="E99" s="14">
        <v>9800</v>
      </c>
      <c r="F99" s="14">
        <v>9800</v>
      </c>
      <c r="G99">
        <v>160358149</v>
      </c>
      <c r="H99">
        <v>1234</v>
      </c>
      <c r="I99" t="s">
        <v>1484</v>
      </c>
      <c r="J99" t="s">
        <v>1538</v>
      </c>
      <c r="K99" t="s">
        <v>1485</v>
      </c>
      <c r="L99">
        <v>2394</v>
      </c>
      <c r="M99" t="s">
        <v>1840</v>
      </c>
      <c r="N99" t="s">
        <v>1682</v>
      </c>
      <c r="O99">
        <f>VLOOKUP(M99,'ID-사업자'!$A$1:$B$291,2,0)</f>
        <v>0</v>
      </c>
    </row>
    <row r="100" spans="1:15" x14ac:dyDescent="0.3">
      <c r="A100" t="s">
        <v>1694</v>
      </c>
      <c r="B100" t="s">
        <v>1436</v>
      </c>
      <c r="C100" s="14">
        <v>3646</v>
      </c>
      <c r="D100" s="14">
        <v>364</v>
      </c>
      <c r="E100" s="14">
        <v>5790</v>
      </c>
      <c r="F100" s="14">
        <v>9800</v>
      </c>
      <c r="G100">
        <v>160727693</v>
      </c>
      <c r="H100">
        <v>1234</v>
      </c>
      <c r="I100" t="s">
        <v>1484</v>
      </c>
      <c r="J100" t="s">
        <v>1538</v>
      </c>
      <c r="K100" t="s">
        <v>1485</v>
      </c>
      <c r="L100">
        <v>1885</v>
      </c>
      <c r="M100" t="s">
        <v>1486</v>
      </c>
      <c r="N100" t="s">
        <v>1682</v>
      </c>
      <c r="O100">
        <f>VLOOKUP(M100,'ID-사업자'!$A$1:$B$291,2,0)</f>
        <v>0</v>
      </c>
    </row>
    <row r="101" spans="1:15" x14ac:dyDescent="0.3">
      <c r="A101" t="s">
        <v>1694</v>
      </c>
      <c r="B101" t="s">
        <v>1122</v>
      </c>
      <c r="C101" s="14">
        <v>9000</v>
      </c>
      <c r="D101" s="14">
        <v>900</v>
      </c>
      <c r="E101" s="14">
        <v>0</v>
      </c>
      <c r="F101" s="14">
        <v>9900</v>
      </c>
      <c r="G101">
        <v>160794015</v>
      </c>
      <c r="H101">
        <v>1234</v>
      </c>
      <c r="I101" t="s">
        <v>1484</v>
      </c>
      <c r="J101" t="s">
        <v>1538</v>
      </c>
      <c r="K101" t="s">
        <v>1485</v>
      </c>
      <c r="L101">
        <v>1889</v>
      </c>
      <c r="M101" t="s">
        <v>1697</v>
      </c>
      <c r="N101" t="s">
        <v>1695</v>
      </c>
      <c r="O101">
        <f>VLOOKUP(M101,'ID-사업자'!$A$1:$B$291,2,0)</f>
        <v>0</v>
      </c>
    </row>
    <row r="102" spans="1:15" x14ac:dyDescent="0.3">
      <c r="A102" t="s">
        <v>1694</v>
      </c>
      <c r="B102" t="s">
        <v>566</v>
      </c>
      <c r="C102" s="14">
        <v>0</v>
      </c>
      <c r="D102" s="14">
        <v>0</v>
      </c>
      <c r="E102" s="14">
        <v>10000</v>
      </c>
      <c r="F102" s="14">
        <v>10000</v>
      </c>
      <c r="G102">
        <v>160533595</v>
      </c>
      <c r="H102">
        <v>1234</v>
      </c>
      <c r="I102" t="s">
        <v>1484</v>
      </c>
      <c r="J102" t="s">
        <v>1538</v>
      </c>
      <c r="K102" t="s">
        <v>1485</v>
      </c>
      <c r="L102">
        <v>1746</v>
      </c>
      <c r="M102" t="s">
        <v>1779</v>
      </c>
      <c r="N102" t="s">
        <v>1693</v>
      </c>
      <c r="O102">
        <f>VLOOKUP(M102,'ID-사업자'!$A$1:$B$291,2,0)</f>
        <v>1152401874</v>
      </c>
    </row>
    <row r="103" spans="1:15" x14ac:dyDescent="0.3">
      <c r="A103" t="s">
        <v>1694</v>
      </c>
      <c r="B103" t="s">
        <v>1197</v>
      </c>
      <c r="C103" s="14">
        <v>3182</v>
      </c>
      <c r="D103" s="14">
        <v>318</v>
      </c>
      <c r="E103" s="14">
        <v>6500</v>
      </c>
      <c r="F103" s="14">
        <v>10000</v>
      </c>
      <c r="G103">
        <v>160875659</v>
      </c>
      <c r="H103">
        <v>1234</v>
      </c>
      <c r="I103" t="s">
        <v>1484</v>
      </c>
      <c r="J103" t="s">
        <v>1538</v>
      </c>
      <c r="K103" t="s">
        <v>1485</v>
      </c>
      <c r="L103">
        <v>2240</v>
      </c>
      <c r="M103" t="s">
        <v>1697</v>
      </c>
      <c r="N103" t="s">
        <v>1695</v>
      </c>
      <c r="O103">
        <f>VLOOKUP(M103,'ID-사업자'!$A$1:$B$291,2,0)</f>
        <v>0</v>
      </c>
    </row>
    <row r="104" spans="1:15" x14ac:dyDescent="0.3">
      <c r="A104" t="s">
        <v>1694</v>
      </c>
      <c r="B104" t="s">
        <v>450</v>
      </c>
      <c r="C104" s="14">
        <v>0</v>
      </c>
      <c r="D104" s="14">
        <v>0</v>
      </c>
      <c r="E104" s="14">
        <v>10100</v>
      </c>
      <c r="F104" s="14">
        <v>10100</v>
      </c>
      <c r="G104">
        <v>160566838</v>
      </c>
      <c r="H104">
        <v>1234</v>
      </c>
      <c r="I104" t="s">
        <v>1484</v>
      </c>
      <c r="J104" t="s">
        <v>1538</v>
      </c>
      <c r="K104" t="s">
        <v>1485</v>
      </c>
      <c r="L104">
        <v>1667</v>
      </c>
      <c r="M104" t="s">
        <v>1679</v>
      </c>
      <c r="N104" t="s">
        <v>1684</v>
      </c>
      <c r="O104">
        <f>VLOOKUP(M104,'ID-사업자'!$A$1:$B$291,2,0)</f>
        <v>0</v>
      </c>
    </row>
    <row r="105" spans="1:15" x14ac:dyDescent="0.3">
      <c r="A105" t="s">
        <v>1694</v>
      </c>
      <c r="B105" t="s">
        <v>1426</v>
      </c>
      <c r="C105" s="14">
        <v>2000</v>
      </c>
      <c r="D105" s="14">
        <v>200</v>
      </c>
      <c r="E105" s="14">
        <v>8400</v>
      </c>
      <c r="F105" s="14">
        <v>10600</v>
      </c>
      <c r="G105">
        <v>160689758</v>
      </c>
      <c r="H105">
        <v>1234</v>
      </c>
      <c r="I105" t="s">
        <v>1484</v>
      </c>
      <c r="J105" t="s">
        <v>1538</v>
      </c>
      <c r="K105" t="s">
        <v>1485</v>
      </c>
      <c r="L105">
        <v>2728</v>
      </c>
      <c r="M105" t="s">
        <v>1580</v>
      </c>
      <c r="N105" t="s">
        <v>1693</v>
      </c>
      <c r="O105">
        <f>VLOOKUP(M105,'ID-사업자'!$A$1:$B$291,2,0)</f>
        <v>0</v>
      </c>
    </row>
    <row r="106" spans="1:15" x14ac:dyDescent="0.3">
      <c r="A106" t="s">
        <v>1694</v>
      </c>
      <c r="B106" t="s">
        <v>1365</v>
      </c>
      <c r="C106" s="14">
        <v>9909</v>
      </c>
      <c r="D106" s="14">
        <v>991</v>
      </c>
      <c r="E106" s="14">
        <v>0</v>
      </c>
      <c r="F106" s="14">
        <v>10900</v>
      </c>
      <c r="G106">
        <v>160659960</v>
      </c>
      <c r="H106">
        <v>1234</v>
      </c>
      <c r="I106" t="s">
        <v>1484</v>
      </c>
      <c r="J106" t="s">
        <v>1538</v>
      </c>
      <c r="K106" t="s">
        <v>1485</v>
      </c>
      <c r="L106">
        <v>2539</v>
      </c>
      <c r="M106" t="s">
        <v>1588</v>
      </c>
      <c r="N106" t="s">
        <v>1682</v>
      </c>
      <c r="O106">
        <f>VLOOKUP(M106,'ID-사업자'!$A$1:$B$291,2,0)</f>
        <v>0</v>
      </c>
    </row>
    <row r="107" spans="1:15" x14ac:dyDescent="0.3">
      <c r="A107" t="s">
        <v>1694</v>
      </c>
      <c r="B107" t="s">
        <v>683</v>
      </c>
      <c r="C107" s="14">
        <v>4737</v>
      </c>
      <c r="D107" s="14">
        <v>473</v>
      </c>
      <c r="E107" s="14">
        <v>5790</v>
      </c>
      <c r="F107" s="14">
        <v>11000</v>
      </c>
      <c r="G107">
        <v>160368897</v>
      </c>
      <c r="H107">
        <v>1234</v>
      </c>
      <c r="I107" t="s">
        <v>1484</v>
      </c>
      <c r="J107" t="s">
        <v>1538</v>
      </c>
      <c r="K107" t="s">
        <v>1485</v>
      </c>
      <c r="L107">
        <v>2305</v>
      </c>
      <c r="M107" t="s">
        <v>1697</v>
      </c>
      <c r="N107" t="s">
        <v>1695</v>
      </c>
      <c r="O107">
        <f>VLOOKUP(M107,'ID-사업자'!$A$1:$B$291,2,0)</f>
        <v>0</v>
      </c>
    </row>
    <row r="108" spans="1:15" x14ac:dyDescent="0.3">
      <c r="A108" t="s">
        <v>1694</v>
      </c>
      <c r="B108" t="s">
        <v>868</v>
      </c>
      <c r="C108" s="14">
        <v>10000</v>
      </c>
      <c r="D108" s="14">
        <v>1000</v>
      </c>
      <c r="E108" s="14">
        <v>0</v>
      </c>
      <c r="F108" s="14">
        <v>11000</v>
      </c>
      <c r="G108">
        <v>160623803</v>
      </c>
      <c r="H108">
        <v>1234</v>
      </c>
      <c r="I108" t="s">
        <v>1484</v>
      </c>
      <c r="J108" t="s">
        <v>1538</v>
      </c>
      <c r="K108" t="s">
        <v>1485</v>
      </c>
      <c r="L108">
        <v>1807</v>
      </c>
      <c r="M108" t="s">
        <v>1697</v>
      </c>
      <c r="N108" t="s">
        <v>1695</v>
      </c>
      <c r="O108">
        <f>VLOOKUP(M108,'ID-사업자'!$A$1:$B$291,2,0)</f>
        <v>0</v>
      </c>
    </row>
    <row r="109" spans="1:15" x14ac:dyDescent="0.3">
      <c r="A109" t="s">
        <v>1694</v>
      </c>
      <c r="B109" t="s">
        <v>1008</v>
      </c>
      <c r="C109" s="14">
        <v>0</v>
      </c>
      <c r="D109" s="14">
        <v>0</v>
      </c>
      <c r="E109" s="14">
        <v>11400</v>
      </c>
      <c r="F109" s="14">
        <v>11400</v>
      </c>
      <c r="G109">
        <v>160453741</v>
      </c>
      <c r="H109">
        <v>1234</v>
      </c>
      <c r="I109" t="s">
        <v>1484</v>
      </c>
      <c r="J109" t="s">
        <v>1538</v>
      </c>
      <c r="K109" t="s">
        <v>1485</v>
      </c>
      <c r="L109">
        <v>1861</v>
      </c>
      <c r="M109" t="s">
        <v>1577</v>
      </c>
      <c r="N109" t="s">
        <v>1693</v>
      </c>
      <c r="O109">
        <f>VLOOKUP(M109,'ID-사업자'!$A$1:$B$291,2,0)</f>
        <v>0</v>
      </c>
    </row>
    <row r="110" spans="1:15" x14ac:dyDescent="0.3">
      <c r="A110" t="s">
        <v>1694</v>
      </c>
      <c r="B110" t="s">
        <v>984</v>
      </c>
      <c r="C110" s="14">
        <v>4555</v>
      </c>
      <c r="D110" s="14">
        <v>455</v>
      </c>
      <c r="E110" s="14">
        <v>6490</v>
      </c>
      <c r="F110" s="14">
        <v>11500</v>
      </c>
      <c r="G110">
        <v>160594478</v>
      </c>
      <c r="H110">
        <v>1234</v>
      </c>
      <c r="I110" t="s">
        <v>1484</v>
      </c>
      <c r="J110" t="s">
        <v>1538</v>
      </c>
      <c r="K110" t="s">
        <v>1485</v>
      </c>
      <c r="L110">
        <v>3000000520</v>
      </c>
      <c r="M110" t="s">
        <v>1697</v>
      </c>
      <c r="N110" t="s">
        <v>1695</v>
      </c>
      <c r="O110">
        <f>VLOOKUP(M110,'ID-사업자'!$A$1:$B$291,2,0)</f>
        <v>0</v>
      </c>
    </row>
    <row r="111" spans="1:15" x14ac:dyDescent="0.3">
      <c r="A111" t="s">
        <v>1694</v>
      </c>
      <c r="B111" t="s">
        <v>1415</v>
      </c>
      <c r="C111" s="14">
        <v>10636</v>
      </c>
      <c r="D111" s="14">
        <v>1064</v>
      </c>
      <c r="E111" s="14">
        <v>0</v>
      </c>
      <c r="F111" s="14">
        <v>11700</v>
      </c>
      <c r="G111">
        <v>160680854</v>
      </c>
      <c r="H111">
        <v>1234</v>
      </c>
      <c r="I111" t="s">
        <v>1484</v>
      </c>
      <c r="J111" t="s">
        <v>1538</v>
      </c>
      <c r="K111" t="s">
        <v>1485</v>
      </c>
      <c r="L111">
        <v>3000000787</v>
      </c>
      <c r="M111" t="s">
        <v>1748</v>
      </c>
      <c r="N111" t="s">
        <v>1695</v>
      </c>
      <c r="O111">
        <v>0</v>
      </c>
    </row>
    <row r="112" spans="1:15" x14ac:dyDescent="0.3">
      <c r="A112" t="s">
        <v>1694</v>
      </c>
      <c r="B112" t="s">
        <v>184</v>
      </c>
      <c r="C112" s="14">
        <v>10818</v>
      </c>
      <c r="D112" s="14">
        <v>1082</v>
      </c>
      <c r="E112" s="14">
        <v>0</v>
      </c>
      <c r="F112" s="14">
        <v>11900</v>
      </c>
      <c r="G112">
        <v>160135606</v>
      </c>
      <c r="H112">
        <v>1234</v>
      </c>
      <c r="I112" t="s">
        <v>1484</v>
      </c>
      <c r="J112" t="s">
        <v>1538</v>
      </c>
      <c r="K112" t="s">
        <v>1485</v>
      </c>
      <c r="L112">
        <v>2887</v>
      </c>
      <c r="M112" t="s">
        <v>1579</v>
      </c>
      <c r="N112" t="s">
        <v>1684</v>
      </c>
      <c r="O112">
        <f>VLOOKUP(M112,'ID-사업자'!$A$1:$B$291,2,0)</f>
        <v>0</v>
      </c>
    </row>
    <row r="113" spans="1:15" x14ac:dyDescent="0.3">
      <c r="A113" t="s">
        <v>1694</v>
      </c>
      <c r="B113" t="s">
        <v>773</v>
      </c>
      <c r="C113" s="14">
        <v>10909</v>
      </c>
      <c r="D113" s="14">
        <v>1091</v>
      </c>
      <c r="E113" s="14">
        <v>0</v>
      </c>
      <c r="F113" s="14">
        <v>12000</v>
      </c>
      <c r="G113">
        <v>160428727</v>
      </c>
      <c r="H113">
        <v>1234</v>
      </c>
      <c r="I113" t="s">
        <v>1484</v>
      </c>
      <c r="J113" t="s">
        <v>1538</v>
      </c>
      <c r="K113" t="s">
        <v>1485</v>
      </c>
      <c r="L113">
        <v>3000000764</v>
      </c>
      <c r="M113" t="s">
        <v>1697</v>
      </c>
      <c r="N113" t="s">
        <v>1695</v>
      </c>
      <c r="O113">
        <f>VLOOKUP(M113,'ID-사업자'!$A$1:$B$291,2,0)</f>
        <v>0</v>
      </c>
    </row>
    <row r="114" spans="1:15" x14ac:dyDescent="0.3">
      <c r="A114" t="s">
        <v>1694</v>
      </c>
      <c r="B114" t="s">
        <v>974</v>
      </c>
      <c r="C114" s="14">
        <v>3646</v>
      </c>
      <c r="D114" s="14">
        <v>364</v>
      </c>
      <c r="E114" s="14">
        <v>8390</v>
      </c>
      <c r="F114" s="14">
        <v>12400</v>
      </c>
      <c r="G114">
        <v>160594960</v>
      </c>
      <c r="H114">
        <v>1234</v>
      </c>
      <c r="I114" t="s">
        <v>1484</v>
      </c>
      <c r="J114" t="s">
        <v>1538</v>
      </c>
      <c r="K114" t="s">
        <v>1485</v>
      </c>
      <c r="L114">
        <v>2208</v>
      </c>
      <c r="M114" t="s">
        <v>1579</v>
      </c>
      <c r="N114" t="s">
        <v>1684</v>
      </c>
      <c r="O114">
        <f>VLOOKUP(M114,'ID-사업자'!$A$1:$B$291,2,0)</f>
        <v>0</v>
      </c>
    </row>
    <row r="115" spans="1:15" x14ac:dyDescent="0.3">
      <c r="A115" t="s">
        <v>1694</v>
      </c>
      <c r="B115" t="s">
        <v>1428</v>
      </c>
      <c r="C115" s="14">
        <v>7091</v>
      </c>
      <c r="D115" s="14">
        <v>709</v>
      </c>
      <c r="E115" s="14">
        <v>4700</v>
      </c>
      <c r="F115" s="14">
        <v>12500</v>
      </c>
      <c r="G115">
        <v>160717149</v>
      </c>
      <c r="H115">
        <v>1234</v>
      </c>
      <c r="I115" t="s">
        <v>1484</v>
      </c>
      <c r="J115" t="s">
        <v>1538</v>
      </c>
      <c r="K115" t="s">
        <v>1485</v>
      </c>
      <c r="L115">
        <v>2098</v>
      </c>
      <c r="M115" t="s">
        <v>1579</v>
      </c>
      <c r="N115" t="s">
        <v>1684</v>
      </c>
      <c r="O115">
        <f>VLOOKUP(M115,'ID-사업자'!$A$1:$B$291,2,0)</f>
        <v>0</v>
      </c>
    </row>
    <row r="116" spans="1:15" x14ac:dyDescent="0.3">
      <c r="A116" t="s">
        <v>1694</v>
      </c>
      <c r="B116" t="s">
        <v>277</v>
      </c>
      <c r="C116" s="14">
        <v>11591</v>
      </c>
      <c r="D116" s="14">
        <v>1159</v>
      </c>
      <c r="E116" s="14">
        <v>0</v>
      </c>
      <c r="F116" s="14">
        <v>12750</v>
      </c>
      <c r="G116">
        <v>160507015</v>
      </c>
      <c r="H116">
        <v>1234</v>
      </c>
      <c r="I116" t="s">
        <v>1484</v>
      </c>
      <c r="J116" t="s">
        <v>1538</v>
      </c>
      <c r="K116" t="s">
        <v>1485</v>
      </c>
      <c r="L116">
        <v>2858</v>
      </c>
      <c r="M116" t="s">
        <v>1697</v>
      </c>
      <c r="N116" t="s">
        <v>1695</v>
      </c>
      <c r="O116">
        <f>VLOOKUP(M116,'ID-사업자'!$A$1:$B$291,2,0)</f>
        <v>0</v>
      </c>
    </row>
    <row r="117" spans="1:15" x14ac:dyDescent="0.3">
      <c r="A117" t="s">
        <v>1694</v>
      </c>
      <c r="B117" t="s">
        <v>1156</v>
      </c>
      <c r="C117" s="14">
        <v>12182</v>
      </c>
      <c r="D117" s="14">
        <v>1218</v>
      </c>
      <c r="E117" s="14">
        <v>0</v>
      </c>
      <c r="F117" s="14">
        <v>13400</v>
      </c>
      <c r="G117">
        <v>160857416</v>
      </c>
      <c r="H117">
        <v>1234</v>
      </c>
      <c r="I117" t="s">
        <v>1484</v>
      </c>
      <c r="J117" t="s">
        <v>1538</v>
      </c>
      <c r="K117" t="s">
        <v>1485</v>
      </c>
      <c r="L117">
        <v>2431</v>
      </c>
      <c r="M117" t="s">
        <v>1580</v>
      </c>
      <c r="N117" t="s">
        <v>1693</v>
      </c>
      <c r="O117">
        <f>VLOOKUP(M117,'ID-사업자'!$A$1:$B$291,2,0)</f>
        <v>0</v>
      </c>
    </row>
    <row r="118" spans="1:15" x14ac:dyDescent="0.3">
      <c r="A118" t="s">
        <v>1694</v>
      </c>
      <c r="B118" t="s">
        <v>1364</v>
      </c>
      <c r="C118" s="14">
        <v>12273</v>
      </c>
      <c r="D118" s="14">
        <v>1227</v>
      </c>
      <c r="E118" s="14">
        <v>0</v>
      </c>
      <c r="F118" s="14">
        <v>13500</v>
      </c>
      <c r="G118">
        <v>160668446</v>
      </c>
      <c r="H118">
        <v>1234</v>
      </c>
      <c r="I118" t="s">
        <v>1484</v>
      </c>
      <c r="J118" t="s">
        <v>1538</v>
      </c>
      <c r="K118" t="s">
        <v>1485</v>
      </c>
      <c r="L118">
        <v>2077</v>
      </c>
      <c r="M118" t="s">
        <v>1697</v>
      </c>
      <c r="N118" t="s">
        <v>1695</v>
      </c>
      <c r="O118">
        <f>VLOOKUP(M118,'ID-사업자'!$A$1:$B$291,2,0)</f>
        <v>0</v>
      </c>
    </row>
    <row r="119" spans="1:15" x14ac:dyDescent="0.3">
      <c r="A119" t="s">
        <v>1694</v>
      </c>
      <c r="B119" t="s">
        <v>355</v>
      </c>
      <c r="C119" s="14">
        <v>12636</v>
      </c>
      <c r="D119" s="14">
        <v>1264</v>
      </c>
      <c r="E119" s="14">
        <v>0</v>
      </c>
      <c r="F119" s="14">
        <v>13900</v>
      </c>
      <c r="G119">
        <v>160486373</v>
      </c>
      <c r="H119">
        <v>1234</v>
      </c>
      <c r="I119" t="s">
        <v>1484</v>
      </c>
      <c r="J119" t="s">
        <v>1538</v>
      </c>
      <c r="K119" t="s">
        <v>1485</v>
      </c>
      <c r="L119">
        <v>3000000485</v>
      </c>
      <c r="M119" t="s">
        <v>1773</v>
      </c>
      <c r="N119" t="s">
        <v>1695</v>
      </c>
      <c r="O119">
        <f>VLOOKUP(M119,'ID-사업자'!$A$1:$B$291,2,0)</f>
        <v>8132301189</v>
      </c>
    </row>
    <row r="120" spans="1:15" x14ac:dyDescent="0.3">
      <c r="A120" t="s">
        <v>1694</v>
      </c>
      <c r="B120" t="s">
        <v>1343</v>
      </c>
      <c r="C120" s="14">
        <v>3737</v>
      </c>
      <c r="D120" s="14">
        <v>373</v>
      </c>
      <c r="E120" s="14">
        <v>9790</v>
      </c>
      <c r="F120" s="14">
        <v>13900</v>
      </c>
      <c r="G120">
        <v>160645258</v>
      </c>
      <c r="H120">
        <v>1234</v>
      </c>
      <c r="I120" t="s">
        <v>1484</v>
      </c>
      <c r="J120" t="s">
        <v>1538</v>
      </c>
      <c r="K120" t="s">
        <v>1485</v>
      </c>
      <c r="L120">
        <v>2344</v>
      </c>
      <c r="M120" t="s">
        <v>1840</v>
      </c>
      <c r="N120" t="s">
        <v>1682</v>
      </c>
      <c r="O120">
        <f>VLOOKUP(M120,'ID-사업자'!$A$1:$B$291,2,0)</f>
        <v>0</v>
      </c>
    </row>
    <row r="121" spans="1:15" x14ac:dyDescent="0.3">
      <c r="A121" t="s">
        <v>1694</v>
      </c>
      <c r="B121" t="s">
        <v>291</v>
      </c>
      <c r="C121" s="14">
        <v>0</v>
      </c>
      <c r="D121" s="14">
        <v>0</v>
      </c>
      <c r="E121" s="14">
        <v>14000</v>
      </c>
      <c r="F121" s="14">
        <v>14000</v>
      </c>
      <c r="G121">
        <v>160510445</v>
      </c>
      <c r="H121">
        <v>1234</v>
      </c>
      <c r="I121" t="s">
        <v>1484</v>
      </c>
      <c r="J121" t="s">
        <v>1538</v>
      </c>
      <c r="K121" t="s">
        <v>1485</v>
      </c>
      <c r="L121">
        <v>2058</v>
      </c>
      <c r="M121" t="s">
        <v>1580</v>
      </c>
      <c r="N121" t="s">
        <v>1693</v>
      </c>
      <c r="O121">
        <f>VLOOKUP(M121,'ID-사업자'!$A$1:$B$291,2,0)</f>
        <v>0</v>
      </c>
    </row>
    <row r="122" spans="1:15" x14ac:dyDescent="0.3">
      <c r="A122" t="s">
        <v>1694</v>
      </c>
      <c r="B122" t="s">
        <v>495</v>
      </c>
      <c r="C122" s="14">
        <v>3919</v>
      </c>
      <c r="D122" s="14">
        <v>391</v>
      </c>
      <c r="E122" s="14">
        <v>9790</v>
      </c>
      <c r="F122" s="14">
        <v>14100</v>
      </c>
      <c r="G122">
        <v>160562605</v>
      </c>
      <c r="H122">
        <v>1234</v>
      </c>
      <c r="I122" t="s">
        <v>1484</v>
      </c>
      <c r="J122" t="s">
        <v>1538</v>
      </c>
      <c r="K122" t="s">
        <v>1485</v>
      </c>
      <c r="L122">
        <v>2864</v>
      </c>
      <c r="M122" t="s">
        <v>1840</v>
      </c>
      <c r="N122" t="s">
        <v>1682</v>
      </c>
      <c r="O122">
        <f>VLOOKUP(M122,'ID-사업자'!$A$1:$B$291,2,0)</f>
        <v>0</v>
      </c>
    </row>
    <row r="123" spans="1:15" x14ac:dyDescent="0.3">
      <c r="A123" t="s">
        <v>1694</v>
      </c>
      <c r="B123" t="s">
        <v>1240</v>
      </c>
      <c r="C123" s="14">
        <v>7364</v>
      </c>
      <c r="D123" s="14">
        <v>736</v>
      </c>
      <c r="E123" s="14">
        <v>6200</v>
      </c>
      <c r="F123" s="14">
        <v>14300</v>
      </c>
      <c r="G123">
        <v>160982279</v>
      </c>
      <c r="H123">
        <v>1234</v>
      </c>
      <c r="I123" t="s">
        <v>1484</v>
      </c>
      <c r="J123" t="s">
        <v>1538</v>
      </c>
      <c r="K123" t="s">
        <v>1485</v>
      </c>
      <c r="L123">
        <v>2807</v>
      </c>
      <c r="M123" t="s">
        <v>1679</v>
      </c>
      <c r="N123" t="s">
        <v>1684</v>
      </c>
      <c r="O123">
        <f>VLOOKUP(M123,'ID-사업자'!$A$1:$B$291,2,0)</f>
        <v>0</v>
      </c>
    </row>
    <row r="124" spans="1:15" x14ac:dyDescent="0.3">
      <c r="A124" t="s">
        <v>1694</v>
      </c>
      <c r="B124" t="s">
        <v>918</v>
      </c>
      <c r="C124" s="14">
        <v>3646</v>
      </c>
      <c r="D124" s="14">
        <v>364</v>
      </c>
      <c r="E124" s="14">
        <v>10390</v>
      </c>
      <c r="F124" s="14">
        <v>14400</v>
      </c>
      <c r="G124">
        <v>160570706</v>
      </c>
      <c r="H124">
        <v>1234</v>
      </c>
      <c r="I124" t="s">
        <v>1484</v>
      </c>
      <c r="J124" t="s">
        <v>1538</v>
      </c>
      <c r="K124" t="s">
        <v>1485</v>
      </c>
      <c r="L124">
        <v>3000000626</v>
      </c>
      <c r="M124" t="s">
        <v>1773</v>
      </c>
      <c r="N124" t="s">
        <v>1695</v>
      </c>
      <c r="O124">
        <f>VLOOKUP(M124,'ID-사업자'!$A$1:$B$291,2,0)</f>
        <v>8132301189</v>
      </c>
    </row>
    <row r="125" spans="1:15" x14ac:dyDescent="0.3">
      <c r="A125" t="s">
        <v>1694</v>
      </c>
      <c r="B125" t="s">
        <v>1226</v>
      </c>
      <c r="C125" s="14">
        <v>6273</v>
      </c>
      <c r="D125" s="14">
        <v>627</v>
      </c>
      <c r="E125" s="14">
        <v>7500</v>
      </c>
      <c r="F125" s="14">
        <v>14400</v>
      </c>
      <c r="G125">
        <v>160944075</v>
      </c>
      <c r="H125">
        <v>1234</v>
      </c>
      <c r="I125" t="s">
        <v>1484</v>
      </c>
      <c r="J125" t="s">
        <v>1538</v>
      </c>
      <c r="K125" t="s">
        <v>1485</v>
      </c>
      <c r="L125">
        <v>2422</v>
      </c>
      <c r="M125" t="s">
        <v>1579</v>
      </c>
      <c r="N125" t="s">
        <v>1684</v>
      </c>
      <c r="O125">
        <f>VLOOKUP(M125,'ID-사업자'!$A$1:$B$291,2,0)</f>
        <v>0</v>
      </c>
    </row>
    <row r="126" spans="1:15" x14ac:dyDescent="0.3">
      <c r="A126" t="s">
        <v>1694</v>
      </c>
      <c r="B126" t="s">
        <v>537</v>
      </c>
      <c r="C126" s="14">
        <v>13182</v>
      </c>
      <c r="D126" s="14">
        <v>1318</v>
      </c>
      <c r="E126" s="14">
        <v>0</v>
      </c>
      <c r="F126" s="14">
        <v>14500</v>
      </c>
      <c r="G126">
        <v>160526869</v>
      </c>
      <c r="H126">
        <v>1234</v>
      </c>
      <c r="I126" t="s">
        <v>1484</v>
      </c>
      <c r="J126" t="s">
        <v>1538</v>
      </c>
      <c r="K126" t="s">
        <v>1485</v>
      </c>
      <c r="L126">
        <v>2779</v>
      </c>
      <c r="M126" t="s">
        <v>1583</v>
      </c>
      <c r="N126" t="s">
        <v>1693</v>
      </c>
      <c r="O126">
        <f>VLOOKUP(M126,'ID-사업자'!$A$1:$B$291,2,0)</f>
        <v>0</v>
      </c>
    </row>
    <row r="127" spans="1:15" x14ac:dyDescent="0.3">
      <c r="A127" t="s">
        <v>1694</v>
      </c>
      <c r="B127" t="s">
        <v>1407</v>
      </c>
      <c r="C127" s="14">
        <v>13182</v>
      </c>
      <c r="D127" s="14">
        <v>1318</v>
      </c>
      <c r="E127" s="14">
        <v>0</v>
      </c>
      <c r="F127" s="14">
        <v>14500</v>
      </c>
      <c r="G127">
        <v>160699434</v>
      </c>
      <c r="H127">
        <v>1234</v>
      </c>
      <c r="I127" t="s">
        <v>1484</v>
      </c>
      <c r="J127" t="s">
        <v>1538</v>
      </c>
      <c r="K127" t="s">
        <v>1485</v>
      </c>
      <c r="L127">
        <v>2285</v>
      </c>
      <c r="M127" t="s">
        <v>1583</v>
      </c>
      <c r="N127" t="s">
        <v>1693</v>
      </c>
      <c r="O127">
        <f>VLOOKUP(M127,'ID-사업자'!$A$1:$B$291,2,0)</f>
        <v>0</v>
      </c>
    </row>
    <row r="128" spans="1:15" x14ac:dyDescent="0.3">
      <c r="A128" t="s">
        <v>1694</v>
      </c>
      <c r="B128" t="s">
        <v>97</v>
      </c>
      <c r="C128" s="14">
        <v>13182</v>
      </c>
      <c r="D128" s="14">
        <v>1318</v>
      </c>
      <c r="E128" s="14">
        <v>0</v>
      </c>
      <c r="F128" s="14">
        <v>14500</v>
      </c>
      <c r="G128">
        <v>160273303</v>
      </c>
      <c r="H128">
        <v>1234</v>
      </c>
      <c r="I128" t="s">
        <v>1484</v>
      </c>
      <c r="J128" t="s">
        <v>1538</v>
      </c>
      <c r="K128" t="s">
        <v>1485</v>
      </c>
      <c r="L128">
        <v>1662</v>
      </c>
      <c r="M128" t="s">
        <v>1547</v>
      </c>
      <c r="N128" t="s">
        <v>1684</v>
      </c>
      <c r="O128">
        <f>VLOOKUP(M128,'ID-사업자'!$A$1:$B$291,2,0)</f>
        <v>0</v>
      </c>
    </row>
    <row r="129" spans="1:15" x14ac:dyDescent="0.3">
      <c r="A129" t="s">
        <v>1694</v>
      </c>
      <c r="B129" t="s">
        <v>1055</v>
      </c>
      <c r="C129" s="14">
        <v>13182</v>
      </c>
      <c r="D129" s="14">
        <v>1318</v>
      </c>
      <c r="E129" s="14">
        <v>0</v>
      </c>
      <c r="F129" s="14">
        <v>14500</v>
      </c>
      <c r="G129">
        <v>160463135</v>
      </c>
      <c r="H129">
        <v>1234</v>
      </c>
      <c r="I129" t="s">
        <v>1484</v>
      </c>
      <c r="J129" t="s">
        <v>1538</v>
      </c>
      <c r="K129" t="s">
        <v>1485</v>
      </c>
      <c r="L129">
        <v>1568</v>
      </c>
      <c r="M129" t="s">
        <v>1547</v>
      </c>
      <c r="N129" t="s">
        <v>1684</v>
      </c>
      <c r="O129">
        <f>VLOOKUP(M129,'ID-사업자'!$A$1:$B$291,2,0)</f>
        <v>0</v>
      </c>
    </row>
    <row r="130" spans="1:15" x14ac:dyDescent="0.3">
      <c r="A130" t="s">
        <v>1694</v>
      </c>
      <c r="B130" t="s">
        <v>1435</v>
      </c>
      <c r="C130" s="14">
        <v>3646</v>
      </c>
      <c r="D130" s="14">
        <v>364</v>
      </c>
      <c r="E130" s="14">
        <v>10790</v>
      </c>
      <c r="F130" s="14">
        <v>14800</v>
      </c>
      <c r="G130">
        <v>160702519</v>
      </c>
      <c r="H130">
        <v>1234</v>
      </c>
      <c r="I130" t="s">
        <v>1484</v>
      </c>
      <c r="J130" t="s">
        <v>1538</v>
      </c>
      <c r="K130" t="s">
        <v>1485</v>
      </c>
      <c r="L130">
        <v>2284</v>
      </c>
      <c r="M130" t="s">
        <v>1583</v>
      </c>
      <c r="N130" t="s">
        <v>1693</v>
      </c>
      <c r="O130">
        <f>VLOOKUP(M130,'ID-사업자'!$A$1:$B$291,2,0)</f>
        <v>0</v>
      </c>
    </row>
    <row r="131" spans="1:15" x14ac:dyDescent="0.3">
      <c r="A131" t="s">
        <v>1694</v>
      </c>
      <c r="B131" t="s">
        <v>435</v>
      </c>
      <c r="C131" s="14">
        <v>13455</v>
      </c>
      <c r="D131" s="14">
        <v>1345</v>
      </c>
      <c r="E131" s="14">
        <v>0</v>
      </c>
      <c r="F131" s="14">
        <v>14800</v>
      </c>
      <c r="G131">
        <v>160555575</v>
      </c>
      <c r="H131">
        <v>1234</v>
      </c>
      <c r="I131" t="s">
        <v>1484</v>
      </c>
      <c r="J131" t="s">
        <v>1538</v>
      </c>
      <c r="K131" t="s">
        <v>1485</v>
      </c>
      <c r="L131">
        <v>1804</v>
      </c>
      <c r="M131" t="s">
        <v>1597</v>
      </c>
      <c r="N131" t="s">
        <v>1682</v>
      </c>
      <c r="O131">
        <f>VLOOKUP(M131,'ID-사업자'!$A$1:$B$291,2,0)</f>
        <v>0</v>
      </c>
    </row>
    <row r="132" spans="1:15" x14ac:dyDescent="0.3">
      <c r="A132" t="s">
        <v>1694</v>
      </c>
      <c r="B132" t="s">
        <v>99</v>
      </c>
      <c r="C132" s="14">
        <v>13636</v>
      </c>
      <c r="D132" s="14">
        <v>1364</v>
      </c>
      <c r="E132" s="14">
        <v>0</v>
      </c>
      <c r="F132" s="14">
        <v>15000</v>
      </c>
      <c r="G132">
        <v>160272695</v>
      </c>
      <c r="H132">
        <v>1234</v>
      </c>
      <c r="I132" t="s">
        <v>1484</v>
      </c>
      <c r="J132" t="s">
        <v>1538</v>
      </c>
      <c r="K132" t="s">
        <v>1485</v>
      </c>
      <c r="L132">
        <v>1601</v>
      </c>
      <c r="M132" t="s">
        <v>1583</v>
      </c>
      <c r="N132" t="s">
        <v>1693</v>
      </c>
      <c r="O132">
        <f>VLOOKUP(M132,'ID-사업자'!$A$1:$B$291,2,0)</f>
        <v>0</v>
      </c>
    </row>
    <row r="133" spans="1:15" x14ac:dyDescent="0.3">
      <c r="A133" t="s">
        <v>1694</v>
      </c>
      <c r="B133" t="s">
        <v>1000</v>
      </c>
      <c r="C133" s="14">
        <v>11182</v>
      </c>
      <c r="D133" s="14">
        <v>1118</v>
      </c>
      <c r="E133" s="14">
        <v>2800</v>
      </c>
      <c r="F133" s="14">
        <v>15100</v>
      </c>
      <c r="G133">
        <v>160607744</v>
      </c>
      <c r="H133">
        <v>1234</v>
      </c>
      <c r="I133" t="s">
        <v>1484</v>
      </c>
      <c r="J133" t="s">
        <v>1538</v>
      </c>
      <c r="K133" t="s">
        <v>1485</v>
      </c>
      <c r="L133">
        <v>2348</v>
      </c>
      <c r="M133" t="s">
        <v>1679</v>
      </c>
      <c r="N133" t="s">
        <v>1684</v>
      </c>
      <c r="O133">
        <f>VLOOKUP(M133,'ID-사업자'!$A$1:$B$291,2,0)</f>
        <v>0</v>
      </c>
    </row>
    <row r="134" spans="1:15" x14ac:dyDescent="0.3">
      <c r="A134" t="s">
        <v>1694</v>
      </c>
      <c r="B134" t="s">
        <v>225</v>
      </c>
      <c r="C134" s="14">
        <v>14182</v>
      </c>
      <c r="D134" s="14">
        <v>1418</v>
      </c>
      <c r="E134" s="14">
        <v>0</v>
      </c>
      <c r="F134" s="14">
        <v>15600</v>
      </c>
      <c r="G134">
        <v>160165635</v>
      </c>
      <c r="H134">
        <v>1234</v>
      </c>
      <c r="I134" t="s">
        <v>1484</v>
      </c>
      <c r="J134" t="s">
        <v>1538</v>
      </c>
      <c r="K134" t="s">
        <v>1485</v>
      </c>
      <c r="L134">
        <v>1540</v>
      </c>
      <c r="M134" t="s">
        <v>1679</v>
      </c>
      <c r="N134" t="s">
        <v>1684</v>
      </c>
      <c r="O134">
        <f>VLOOKUP(M134,'ID-사업자'!$A$1:$B$291,2,0)</f>
        <v>0</v>
      </c>
    </row>
    <row r="135" spans="1:15" x14ac:dyDescent="0.3">
      <c r="A135" t="s">
        <v>1694</v>
      </c>
      <c r="B135" t="s">
        <v>621</v>
      </c>
      <c r="C135" s="14">
        <v>14182</v>
      </c>
      <c r="D135" s="14">
        <v>1418</v>
      </c>
      <c r="E135" s="14">
        <v>0</v>
      </c>
      <c r="F135" s="14">
        <v>15600</v>
      </c>
      <c r="G135">
        <v>160464206</v>
      </c>
      <c r="H135">
        <v>1234</v>
      </c>
      <c r="I135" t="s">
        <v>1484</v>
      </c>
      <c r="J135" t="s">
        <v>1538</v>
      </c>
      <c r="K135" t="s">
        <v>1485</v>
      </c>
      <c r="L135">
        <v>1858</v>
      </c>
      <c r="M135" t="s">
        <v>1579</v>
      </c>
      <c r="N135" t="s">
        <v>1684</v>
      </c>
      <c r="O135">
        <f>VLOOKUP(M135,'ID-사업자'!$A$1:$B$291,2,0)</f>
        <v>0</v>
      </c>
    </row>
    <row r="136" spans="1:15" x14ac:dyDescent="0.3">
      <c r="A136" t="s">
        <v>1694</v>
      </c>
      <c r="B136" t="s">
        <v>1432</v>
      </c>
      <c r="C136" s="14">
        <v>3646</v>
      </c>
      <c r="D136" s="14">
        <v>364</v>
      </c>
      <c r="E136" s="14">
        <v>11590</v>
      </c>
      <c r="F136" s="14">
        <v>15600</v>
      </c>
      <c r="G136">
        <v>160709694</v>
      </c>
      <c r="H136">
        <v>1234</v>
      </c>
      <c r="I136" t="s">
        <v>1484</v>
      </c>
      <c r="J136" t="s">
        <v>1538</v>
      </c>
      <c r="K136" t="s">
        <v>1485</v>
      </c>
      <c r="L136">
        <v>1884</v>
      </c>
      <c r="M136" t="s">
        <v>1486</v>
      </c>
      <c r="N136" t="s">
        <v>1682</v>
      </c>
      <c r="O136">
        <f>VLOOKUP(M136,'ID-사업자'!$A$1:$B$291,2,0)</f>
        <v>0</v>
      </c>
    </row>
    <row r="137" spans="1:15" x14ac:dyDescent="0.3">
      <c r="A137" t="s">
        <v>1694</v>
      </c>
      <c r="B137" t="s">
        <v>603</v>
      </c>
      <c r="C137" s="14">
        <v>14273</v>
      </c>
      <c r="D137" s="14">
        <v>1427</v>
      </c>
      <c r="E137" s="14">
        <v>0</v>
      </c>
      <c r="F137" s="14">
        <v>15700</v>
      </c>
      <c r="G137">
        <v>160318892</v>
      </c>
      <c r="H137">
        <v>1234</v>
      </c>
      <c r="I137" t="s">
        <v>1484</v>
      </c>
      <c r="J137" t="s">
        <v>1538</v>
      </c>
      <c r="K137" t="s">
        <v>1485</v>
      </c>
      <c r="L137">
        <v>2891</v>
      </c>
      <c r="M137" t="s">
        <v>1583</v>
      </c>
      <c r="N137" t="s">
        <v>1693</v>
      </c>
      <c r="O137">
        <f>VLOOKUP(M137,'ID-사업자'!$A$1:$B$291,2,0)</f>
        <v>0</v>
      </c>
    </row>
    <row r="138" spans="1:15" x14ac:dyDescent="0.3">
      <c r="A138" t="s">
        <v>1694</v>
      </c>
      <c r="B138" t="s">
        <v>1237</v>
      </c>
      <c r="C138" s="14">
        <v>7555</v>
      </c>
      <c r="D138" s="14">
        <v>755</v>
      </c>
      <c r="E138" s="14">
        <v>7490</v>
      </c>
      <c r="F138" s="14">
        <v>15800</v>
      </c>
      <c r="G138">
        <v>161030600</v>
      </c>
      <c r="H138">
        <v>1234</v>
      </c>
      <c r="I138" t="s">
        <v>1484</v>
      </c>
      <c r="J138" t="s">
        <v>1538</v>
      </c>
      <c r="K138" t="s">
        <v>1485</v>
      </c>
      <c r="L138">
        <v>2538</v>
      </c>
      <c r="M138" t="s">
        <v>1580</v>
      </c>
      <c r="N138" t="s">
        <v>1693</v>
      </c>
      <c r="O138">
        <f>VLOOKUP(M138,'ID-사업자'!$A$1:$B$291,2,0)</f>
        <v>0</v>
      </c>
    </row>
    <row r="139" spans="1:15" x14ac:dyDescent="0.3">
      <c r="A139" t="s">
        <v>1694</v>
      </c>
      <c r="B139" t="s">
        <v>245</v>
      </c>
      <c r="C139" s="14">
        <v>14545</v>
      </c>
      <c r="D139" s="14">
        <v>1455</v>
      </c>
      <c r="E139" s="14">
        <v>0</v>
      </c>
      <c r="F139" s="14">
        <v>16000</v>
      </c>
      <c r="G139">
        <v>160246069</v>
      </c>
      <c r="H139">
        <v>1234</v>
      </c>
      <c r="I139" t="s">
        <v>1484</v>
      </c>
      <c r="J139" t="s">
        <v>1538</v>
      </c>
      <c r="K139" t="s">
        <v>1485</v>
      </c>
      <c r="L139">
        <v>2889</v>
      </c>
      <c r="M139" t="s">
        <v>1634</v>
      </c>
      <c r="N139" t="s">
        <v>1693</v>
      </c>
      <c r="O139">
        <f>VLOOKUP(M139,'ID-사업자'!$A$1:$B$291,2,0)</f>
        <v>0</v>
      </c>
    </row>
    <row r="140" spans="1:15" x14ac:dyDescent="0.3">
      <c r="A140" t="s">
        <v>1694</v>
      </c>
      <c r="B140" t="s">
        <v>895</v>
      </c>
      <c r="C140" s="14">
        <v>14545</v>
      </c>
      <c r="D140" s="14">
        <v>1455</v>
      </c>
      <c r="E140" s="14">
        <v>0</v>
      </c>
      <c r="F140" s="14">
        <v>16000</v>
      </c>
      <c r="G140">
        <v>160627744</v>
      </c>
      <c r="H140">
        <v>1234</v>
      </c>
      <c r="I140" t="s">
        <v>1484</v>
      </c>
      <c r="J140" t="s">
        <v>1538</v>
      </c>
      <c r="K140" t="s">
        <v>1485</v>
      </c>
      <c r="L140">
        <v>3000000820</v>
      </c>
      <c r="M140" t="s">
        <v>1697</v>
      </c>
      <c r="N140" t="s">
        <v>1695</v>
      </c>
      <c r="O140">
        <f>VLOOKUP(M140,'ID-사업자'!$A$1:$B$291,2,0)</f>
        <v>0</v>
      </c>
    </row>
    <row r="141" spans="1:15" x14ac:dyDescent="0.3">
      <c r="A141" t="s">
        <v>1694</v>
      </c>
      <c r="B141" t="s">
        <v>257</v>
      </c>
      <c r="C141" s="14">
        <v>15000</v>
      </c>
      <c r="D141" s="14">
        <v>1500</v>
      </c>
      <c r="E141" s="14">
        <v>0</v>
      </c>
      <c r="F141" s="14">
        <v>16500</v>
      </c>
      <c r="G141">
        <v>160221598</v>
      </c>
      <c r="H141">
        <v>1234</v>
      </c>
      <c r="I141" t="s">
        <v>1484</v>
      </c>
      <c r="J141" t="s">
        <v>1538</v>
      </c>
      <c r="K141" t="s">
        <v>1485</v>
      </c>
      <c r="L141">
        <v>2855</v>
      </c>
      <c r="M141" t="s">
        <v>1580</v>
      </c>
      <c r="N141" t="s">
        <v>1693</v>
      </c>
      <c r="O141">
        <f>VLOOKUP(M141,'ID-사업자'!$A$1:$B$291,2,0)</f>
        <v>0</v>
      </c>
    </row>
    <row r="142" spans="1:15" x14ac:dyDescent="0.3">
      <c r="A142" t="s">
        <v>1694</v>
      </c>
      <c r="B142" t="s">
        <v>58</v>
      </c>
      <c r="C142" s="14">
        <v>2000</v>
      </c>
      <c r="D142" s="14">
        <v>200</v>
      </c>
      <c r="E142" s="14">
        <v>14300</v>
      </c>
      <c r="F142" s="14">
        <v>16500</v>
      </c>
      <c r="G142">
        <v>160292790</v>
      </c>
      <c r="H142">
        <v>1234</v>
      </c>
      <c r="I142" t="s">
        <v>1484</v>
      </c>
      <c r="J142" t="s">
        <v>1538</v>
      </c>
      <c r="K142" t="s">
        <v>1485</v>
      </c>
      <c r="L142">
        <v>2346</v>
      </c>
      <c r="M142" t="s">
        <v>1580</v>
      </c>
      <c r="N142" t="s">
        <v>1693</v>
      </c>
      <c r="O142">
        <f>VLOOKUP(M142,'ID-사업자'!$A$1:$B$291,2,0)</f>
        <v>0</v>
      </c>
    </row>
    <row r="143" spans="1:15" x14ac:dyDescent="0.3">
      <c r="A143" t="s">
        <v>1694</v>
      </c>
      <c r="B143" t="s">
        <v>314</v>
      </c>
      <c r="C143" s="14">
        <v>15000</v>
      </c>
      <c r="D143" s="14">
        <v>1500</v>
      </c>
      <c r="E143" s="14">
        <v>0</v>
      </c>
      <c r="F143" s="14">
        <v>16500</v>
      </c>
      <c r="G143">
        <v>160504792</v>
      </c>
      <c r="H143">
        <v>1234</v>
      </c>
      <c r="I143" t="s">
        <v>1484</v>
      </c>
      <c r="J143" t="s">
        <v>1538</v>
      </c>
      <c r="K143" t="s">
        <v>1485</v>
      </c>
      <c r="L143">
        <v>1792</v>
      </c>
      <c r="M143" t="s">
        <v>1547</v>
      </c>
      <c r="N143" t="s">
        <v>1684</v>
      </c>
      <c r="O143">
        <f>VLOOKUP(M143,'ID-사업자'!$A$1:$B$291,2,0)</f>
        <v>0</v>
      </c>
    </row>
    <row r="144" spans="1:15" x14ac:dyDescent="0.3">
      <c r="A144" t="s">
        <v>1694</v>
      </c>
      <c r="B144" t="s">
        <v>1172</v>
      </c>
      <c r="C144" s="14">
        <v>15182</v>
      </c>
      <c r="D144" s="14">
        <v>1518</v>
      </c>
      <c r="E144" s="14">
        <v>0</v>
      </c>
      <c r="F144" s="14">
        <v>16700</v>
      </c>
      <c r="G144">
        <v>160899406</v>
      </c>
      <c r="H144">
        <v>1234</v>
      </c>
      <c r="I144" t="s">
        <v>1484</v>
      </c>
      <c r="J144" t="s">
        <v>1538</v>
      </c>
      <c r="K144" t="s">
        <v>1485</v>
      </c>
      <c r="L144">
        <v>2821</v>
      </c>
      <c r="M144" t="s">
        <v>1679</v>
      </c>
      <c r="N144" t="s">
        <v>1684</v>
      </c>
      <c r="O144">
        <f>VLOOKUP(M144,'ID-사업자'!$A$1:$B$291,2,0)</f>
        <v>0</v>
      </c>
    </row>
    <row r="145" spans="1:15" x14ac:dyDescent="0.3">
      <c r="A145" t="s">
        <v>1694</v>
      </c>
      <c r="B145" t="s">
        <v>1395</v>
      </c>
      <c r="C145" s="14">
        <v>0</v>
      </c>
      <c r="D145" s="14">
        <v>0</v>
      </c>
      <c r="E145" s="14">
        <v>16800</v>
      </c>
      <c r="F145" s="14">
        <v>16800</v>
      </c>
      <c r="G145">
        <v>160736685</v>
      </c>
      <c r="H145">
        <v>1234</v>
      </c>
      <c r="I145" t="s">
        <v>1484</v>
      </c>
      <c r="J145" t="s">
        <v>1538</v>
      </c>
      <c r="K145" t="s">
        <v>1485</v>
      </c>
      <c r="L145">
        <v>2281</v>
      </c>
      <c r="M145" t="s">
        <v>1840</v>
      </c>
      <c r="N145" t="s">
        <v>1682</v>
      </c>
      <c r="O145">
        <f>VLOOKUP(M145,'ID-사업자'!$A$1:$B$291,2,0)</f>
        <v>0</v>
      </c>
    </row>
    <row r="146" spans="1:15" x14ac:dyDescent="0.3">
      <c r="A146" t="s">
        <v>1694</v>
      </c>
      <c r="B146" t="s">
        <v>462</v>
      </c>
      <c r="C146" s="14">
        <v>15273</v>
      </c>
      <c r="D146" s="14">
        <v>1527</v>
      </c>
      <c r="E146" s="14">
        <v>0</v>
      </c>
      <c r="F146" s="14">
        <v>16800</v>
      </c>
      <c r="G146">
        <v>160562182</v>
      </c>
      <c r="H146">
        <v>1234</v>
      </c>
      <c r="I146" t="s">
        <v>1484</v>
      </c>
      <c r="J146" t="s">
        <v>1538</v>
      </c>
      <c r="K146" t="s">
        <v>1485</v>
      </c>
      <c r="L146">
        <v>2194</v>
      </c>
      <c r="M146" t="s">
        <v>1840</v>
      </c>
      <c r="N146" t="s">
        <v>1682</v>
      </c>
      <c r="O146">
        <f>VLOOKUP(M146,'ID-사업자'!$A$1:$B$291,2,0)</f>
        <v>0</v>
      </c>
    </row>
    <row r="147" spans="1:15" x14ac:dyDescent="0.3">
      <c r="A147" t="s">
        <v>1694</v>
      </c>
      <c r="B147" t="s">
        <v>1005</v>
      </c>
      <c r="C147" s="14">
        <v>15455</v>
      </c>
      <c r="D147" s="14">
        <v>1545</v>
      </c>
      <c r="E147" s="14">
        <v>0</v>
      </c>
      <c r="F147" s="14">
        <v>17000</v>
      </c>
      <c r="G147">
        <v>160607805</v>
      </c>
      <c r="H147">
        <v>1234</v>
      </c>
      <c r="I147" t="s">
        <v>1484</v>
      </c>
      <c r="J147" t="s">
        <v>1538</v>
      </c>
      <c r="K147" t="s">
        <v>1485</v>
      </c>
      <c r="L147">
        <v>3000000711</v>
      </c>
      <c r="M147" t="s">
        <v>1697</v>
      </c>
      <c r="N147" t="s">
        <v>1695</v>
      </c>
      <c r="O147">
        <f>VLOOKUP(M147,'ID-사업자'!$A$1:$B$291,2,0)</f>
        <v>0</v>
      </c>
    </row>
    <row r="148" spans="1:15" x14ac:dyDescent="0.3">
      <c r="A148" t="s">
        <v>1694</v>
      </c>
      <c r="B148" t="s">
        <v>1088</v>
      </c>
      <c r="C148" s="14">
        <v>13919</v>
      </c>
      <c r="D148" s="14">
        <v>1391</v>
      </c>
      <c r="E148" s="14">
        <v>1890</v>
      </c>
      <c r="F148" s="14">
        <v>17200</v>
      </c>
      <c r="G148">
        <v>160434566</v>
      </c>
      <c r="H148">
        <v>1234</v>
      </c>
      <c r="I148" t="s">
        <v>1484</v>
      </c>
      <c r="J148" t="s">
        <v>1538</v>
      </c>
      <c r="K148" t="s">
        <v>1485</v>
      </c>
      <c r="L148">
        <v>1677</v>
      </c>
      <c r="M148" t="s">
        <v>1679</v>
      </c>
      <c r="N148" t="s">
        <v>1684</v>
      </c>
      <c r="O148">
        <f>VLOOKUP(M148,'ID-사업자'!$A$1:$B$291,2,0)</f>
        <v>0</v>
      </c>
    </row>
    <row r="149" spans="1:15" x14ac:dyDescent="0.3">
      <c r="A149" t="s">
        <v>1694</v>
      </c>
      <c r="B149" t="s">
        <v>1309</v>
      </c>
      <c r="C149" s="14">
        <v>15818</v>
      </c>
      <c r="D149" s="14">
        <v>1582</v>
      </c>
      <c r="E149" s="14">
        <v>0</v>
      </c>
      <c r="F149" s="14">
        <v>17400</v>
      </c>
      <c r="G149">
        <v>160769307</v>
      </c>
      <c r="H149">
        <v>9110</v>
      </c>
      <c r="I149" t="s">
        <v>1484</v>
      </c>
      <c r="J149" t="s">
        <v>1538</v>
      </c>
      <c r="K149" t="s">
        <v>1485</v>
      </c>
      <c r="L149">
        <v>1421</v>
      </c>
      <c r="M149" t="s">
        <v>1579</v>
      </c>
      <c r="N149" t="s">
        <v>1684</v>
      </c>
      <c r="O149">
        <f>VLOOKUP(M149,'ID-사업자'!$A$1:$B$291,2,0)</f>
        <v>0</v>
      </c>
    </row>
    <row r="150" spans="1:15" x14ac:dyDescent="0.3">
      <c r="A150" t="s">
        <v>1694</v>
      </c>
      <c r="B150" t="s">
        <v>1045</v>
      </c>
      <c r="C150" s="14">
        <v>1828</v>
      </c>
      <c r="D150" s="14">
        <v>182</v>
      </c>
      <c r="E150" s="14">
        <v>15690</v>
      </c>
      <c r="F150" s="14">
        <v>17700</v>
      </c>
      <c r="G150">
        <v>160458922</v>
      </c>
      <c r="H150">
        <v>1234</v>
      </c>
      <c r="I150" t="s">
        <v>1484</v>
      </c>
      <c r="J150" t="s">
        <v>1538</v>
      </c>
      <c r="K150" t="s">
        <v>1485</v>
      </c>
      <c r="L150">
        <v>1563</v>
      </c>
      <c r="M150" t="s">
        <v>1679</v>
      </c>
      <c r="N150" t="s">
        <v>1684</v>
      </c>
      <c r="O150">
        <f>VLOOKUP(M150,'ID-사업자'!$A$1:$B$291,2,0)</f>
        <v>0</v>
      </c>
    </row>
    <row r="151" spans="1:15" x14ac:dyDescent="0.3">
      <c r="A151" t="s">
        <v>1694</v>
      </c>
      <c r="B151" t="s">
        <v>1011</v>
      </c>
      <c r="C151" s="14">
        <v>16091</v>
      </c>
      <c r="D151" s="14">
        <v>1609</v>
      </c>
      <c r="E151" s="14">
        <v>0</v>
      </c>
      <c r="F151" s="14">
        <v>17700</v>
      </c>
      <c r="G151">
        <v>160450803</v>
      </c>
      <c r="H151">
        <v>1234</v>
      </c>
      <c r="I151" t="s">
        <v>1484</v>
      </c>
      <c r="J151" t="s">
        <v>1538</v>
      </c>
      <c r="K151" t="s">
        <v>1485</v>
      </c>
      <c r="L151">
        <v>1779</v>
      </c>
      <c r="M151" t="s">
        <v>1698</v>
      </c>
      <c r="N151" t="s">
        <v>1682</v>
      </c>
      <c r="O151">
        <f>VLOOKUP(M151,'ID-사업자'!$A$1:$B$291,2,0)</f>
        <v>0</v>
      </c>
    </row>
    <row r="152" spans="1:15" x14ac:dyDescent="0.3">
      <c r="A152" t="s">
        <v>1694</v>
      </c>
      <c r="B152" t="s">
        <v>516</v>
      </c>
      <c r="C152" s="14">
        <v>16364</v>
      </c>
      <c r="D152" s="14">
        <v>1636</v>
      </c>
      <c r="E152" s="14">
        <v>0</v>
      </c>
      <c r="F152" s="14">
        <v>18000</v>
      </c>
      <c r="G152">
        <v>160526383</v>
      </c>
      <c r="H152">
        <v>1234</v>
      </c>
      <c r="I152" t="s">
        <v>1484</v>
      </c>
      <c r="J152" t="s">
        <v>1538</v>
      </c>
      <c r="K152" t="s">
        <v>1485</v>
      </c>
      <c r="L152">
        <v>1770</v>
      </c>
      <c r="M152" t="s">
        <v>1583</v>
      </c>
      <c r="N152" t="s">
        <v>1693</v>
      </c>
      <c r="O152">
        <f>VLOOKUP(M152,'ID-사업자'!$A$1:$B$291,2,0)</f>
        <v>0</v>
      </c>
    </row>
    <row r="153" spans="1:15" x14ac:dyDescent="0.3">
      <c r="A153" t="s">
        <v>1694</v>
      </c>
      <c r="B153" t="s">
        <v>1418</v>
      </c>
      <c r="C153" s="14">
        <v>16455</v>
      </c>
      <c r="D153" s="14">
        <v>1645</v>
      </c>
      <c r="E153" s="14">
        <v>0</v>
      </c>
      <c r="F153" s="14">
        <v>18100</v>
      </c>
      <c r="G153">
        <v>160699687</v>
      </c>
      <c r="H153">
        <v>1234</v>
      </c>
      <c r="I153" t="s">
        <v>1484</v>
      </c>
      <c r="J153" t="s">
        <v>1538</v>
      </c>
      <c r="K153" t="s">
        <v>1485</v>
      </c>
      <c r="L153">
        <v>2283</v>
      </c>
      <c r="M153" t="s">
        <v>1583</v>
      </c>
      <c r="N153" t="s">
        <v>1693</v>
      </c>
      <c r="O153">
        <f>VLOOKUP(M153,'ID-사업자'!$A$1:$B$291,2,0)</f>
        <v>0</v>
      </c>
    </row>
    <row r="154" spans="1:15" x14ac:dyDescent="0.3">
      <c r="A154" t="s">
        <v>1694</v>
      </c>
      <c r="B154" t="s">
        <v>1384</v>
      </c>
      <c r="C154" s="14">
        <v>16455</v>
      </c>
      <c r="D154" s="14">
        <v>1645</v>
      </c>
      <c r="E154" s="14">
        <v>0</v>
      </c>
      <c r="F154" s="14">
        <v>18100</v>
      </c>
      <c r="G154">
        <v>160660580</v>
      </c>
      <c r="H154">
        <v>1234</v>
      </c>
      <c r="I154" t="s">
        <v>1484</v>
      </c>
      <c r="J154" t="s">
        <v>1538</v>
      </c>
      <c r="K154" t="s">
        <v>1485</v>
      </c>
      <c r="L154">
        <v>2506</v>
      </c>
      <c r="M154" t="s">
        <v>1698</v>
      </c>
      <c r="N154" t="s">
        <v>1682</v>
      </c>
      <c r="O154">
        <f>VLOOKUP(M154,'ID-사업자'!$A$1:$B$291,2,0)</f>
        <v>0</v>
      </c>
    </row>
    <row r="155" spans="1:15" x14ac:dyDescent="0.3">
      <c r="A155" t="s">
        <v>1694</v>
      </c>
      <c r="B155" t="s">
        <v>1409</v>
      </c>
      <c r="C155" s="14">
        <v>16455</v>
      </c>
      <c r="D155" s="14">
        <v>1645</v>
      </c>
      <c r="E155" s="14">
        <v>0</v>
      </c>
      <c r="F155" s="14">
        <v>18100</v>
      </c>
      <c r="G155">
        <v>160684298</v>
      </c>
      <c r="H155">
        <v>1234</v>
      </c>
      <c r="I155" t="s">
        <v>1484</v>
      </c>
      <c r="J155" t="s">
        <v>1538</v>
      </c>
      <c r="K155" t="s">
        <v>1485</v>
      </c>
      <c r="L155">
        <v>2264</v>
      </c>
      <c r="M155" t="s">
        <v>1698</v>
      </c>
      <c r="N155" t="s">
        <v>1682</v>
      </c>
      <c r="O155">
        <f>VLOOKUP(M155,'ID-사업자'!$A$1:$B$291,2,0)</f>
        <v>0</v>
      </c>
    </row>
    <row r="156" spans="1:15" x14ac:dyDescent="0.3">
      <c r="A156" t="s">
        <v>1694</v>
      </c>
      <c r="B156" t="s">
        <v>125</v>
      </c>
      <c r="C156" s="14">
        <v>16455</v>
      </c>
      <c r="D156" s="14">
        <v>1645</v>
      </c>
      <c r="E156" s="14">
        <v>0</v>
      </c>
      <c r="F156" s="14">
        <v>18100</v>
      </c>
      <c r="G156">
        <v>160064207</v>
      </c>
      <c r="H156">
        <v>1234</v>
      </c>
      <c r="I156" t="s">
        <v>1484</v>
      </c>
      <c r="J156" t="s">
        <v>1538</v>
      </c>
      <c r="K156" t="s">
        <v>1485</v>
      </c>
      <c r="L156">
        <v>2116</v>
      </c>
      <c r="M156" t="s">
        <v>1698</v>
      </c>
      <c r="N156" t="s">
        <v>1682</v>
      </c>
      <c r="O156">
        <f>VLOOKUP(M156,'ID-사업자'!$A$1:$B$291,2,0)</f>
        <v>0</v>
      </c>
    </row>
    <row r="157" spans="1:15" x14ac:dyDescent="0.3">
      <c r="A157" t="s">
        <v>1694</v>
      </c>
      <c r="B157" t="s">
        <v>127</v>
      </c>
      <c r="C157" s="14">
        <v>16455</v>
      </c>
      <c r="D157" s="14">
        <v>1645</v>
      </c>
      <c r="E157" s="14">
        <v>0</v>
      </c>
      <c r="F157" s="14">
        <v>18100</v>
      </c>
      <c r="G157">
        <v>160068063</v>
      </c>
      <c r="H157">
        <v>1234</v>
      </c>
      <c r="I157" t="s">
        <v>1484</v>
      </c>
      <c r="J157" t="s">
        <v>1538</v>
      </c>
      <c r="K157" t="s">
        <v>1485</v>
      </c>
      <c r="L157">
        <v>2111</v>
      </c>
      <c r="M157" t="s">
        <v>1698</v>
      </c>
      <c r="N157" t="s">
        <v>1682</v>
      </c>
      <c r="O157">
        <f>VLOOKUP(M157,'ID-사업자'!$A$1:$B$291,2,0)</f>
        <v>0</v>
      </c>
    </row>
    <row r="158" spans="1:15" x14ac:dyDescent="0.3">
      <c r="A158" t="s">
        <v>1694</v>
      </c>
      <c r="B158" t="s">
        <v>150</v>
      </c>
      <c r="C158" s="14">
        <v>16455</v>
      </c>
      <c r="D158" s="14">
        <v>1645</v>
      </c>
      <c r="E158" s="14">
        <v>0</v>
      </c>
      <c r="F158" s="14">
        <v>18100</v>
      </c>
      <c r="G158">
        <v>160030460</v>
      </c>
      <c r="H158">
        <v>1234</v>
      </c>
      <c r="I158" t="s">
        <v>1484</v>
      </c>
      <c r="J158" t="s">
        <v>1538</v>
      </c>
      <c r="K158" t="s">
        <v>1485</v>
      </c>
      <c r="L158">
        <v>1825</v>
      </c>
      <c r="M158" t="s">
        <v>1698</v>
      </c>
      <c r="N158" t="s">
        <v>1682</v>
      </c>
      <c r="O158">
        <f>VLOOKUP(M158,'ID-사업자'!$A$1:$B$291,2,0)</f>
        <v>0</v>
      </c>
    </row>
    <row r="159" spans="1:15" x14ac:dyDescent="0.3">
      <c r="A159" t="s">
        <v>1694</v>
      </c>
      <c r="B159" t="s">
        <v>1439</v>
      </c>
      <c r="C159" s="14">
        <v>16455</v>
      </c>
      <c r="D159" s="14">
        <v>1645</v>
      </c>
      <c r="E159" s="14">
        <v>0</v>
      </c>
      <c r="F159" s="14">
        <v>18100</v>
      </c>
      <c r="G159">
        <v>160714783</v>
      </c>
      <c r="H159">
        <v>1234</v>
      </c>
      <c r="I159" t="s">
        <v>1484</v>
      </c>
      <c r="J159" t="s">
        <v>1538</v>
      </c>
      <c r="K159" t="s">
        <v>1485</v>
      </c>
      <c r="L159">
        <v>1752</v>
      </c>
      <c r="M159" t="s">
        <v>1710</v>
      </c>
      <c r="N159" t="s">
        <v>1682</v>
      </c>
      <c r="O159">
        <f>VLOOKUP(M159,'ID-사업자'!$A$1:$B$291,2,0)</f>
        <v>0</v>
      </c>
    </row>
    <row r="160" spans="1:15" x14ac:dyDescent="0.3">
      <c r="A160" t="s">
        <v>1694</v>
      </c>
      <c r="B160" t="s">
        <v>1058</v>
      </c>
      <c r="C160" s="14">
        <v>16455</v>
      </c>
      <c r="D160" s="14">
        <v>1645</v>
      </c>
      <c r="E160" s="14">
        <v>0</v>
      </c>
      <c r="F160" s="14">
        <v>18100</v>
      </c>
      <c r="G160">
        <v>160462090</v>
      </c>
      <c r="H160">
        <v>1234</v>
      </c>
      <c r="I160" t="s">
        <v>1484</v>
      </c>
      <c r="J160" t="s">
        <v>1538</v>
      </c>
      <c r="K160" t="s">
        <v>1485</v>
      </c>
      <c r="L160">
        <v>1617</v>
      </c>
      <c r="M160" t="s">
        <v>1710</v>
      </c>
      <c r="N160" t="s">
        <v>1682</v>
      </c>
      <c r="O160">
        <f>VLOOKUP(M160,'ID-사업자'!$A$1:$B$291,2,0)</f>
        <v>0</v>
      </c>
    </row>
    <row r="161" spans="1:15" x14ac:dyDescent="0.3">
      <c r="A161" t="s">
        <v>1694</v>
      </c>
      <c r="B161" t="s">
        <v>648</v>
      </c>
      <c r="C161" s="14">
        <v>3646</v>
      </c>
      <c r="D161" s="14">
        <v>364</v>
      </c>
      <c r="E161" s="14">
        <v>14190</v>
      </c>
      <c r="F161" s="14">
        <v>18200</v>
      </c>
      <c r="G161">
        <v>160340037</v>
      </c>
      <c r="H161">
        <v>1234</v>
      </c>
      <c r="I161" t="s">
        <v>1484</v>
      </c>
      <c r="J161" t="s">
        <v>1538</v>
      </c>
      <c r="K161" t="s">
        <v>1485</v>
      </c>
      <c r="L161">
        <v>1961</v>
      </c>
      <c r="M161" t="s">
        <v>1583</v>
      </c>
      <c r="N161" t="s">
        <v>1693</v>
      </c>
      <c r="O161">
        <f>VLOOKUP(M161,'ID-사업자'!$A$1:$B$291,2,0)</f>
        <v>0</v>
      </c>
    </row>
    <row r="162" spans="1:15" x14ac:dyDescent="0.3">
      <c r="A162" t="s">
        <v>1694</v>
      </c>
      <c r="B162" t="s">
        <v>583</v>
      </c>
      <c r="C162" s="14">
        <v>16636</v>
      </c>
      <c r="D162" s="14">
        <v>1664</v>
      </c>
      <c r="E162" s="14">
        <v>0</v>
      </c>
      <c r="F162" s="14">
        <v>18300</v>
      </c>
      <c r="G162">
        <v>160546148</v>
      </c>
      <c r="H162">
        <v>1234</v>
      </c>
      <c r="I162" t="s">
        <v>1484</v>
      </c>
      <c r="J162" t="s">
        <v>1538</v>
      </c>
      <c r="K162" t="s">
        <v>1485</v>
      </c>
      <c r="L162">
        <v>2814</v>
      </c>
      <c r="M162" t="s">
        <v>1579</v>
      </c>
      <c r="N162" t="s">
        <v>1684</v>
      </c>
      <c r="O162">
        <f>VLOOKUP(M162,'ID-사업자'!$A$1:$B$291,2,0)</f>
        <v>0</v>
      </c>
    </row>
    <row r="163" spans="1:15" x14ac:dyDescent="0.3">
      <c r="A163" t="s">
        <v>1694</v>
      </c>
      <c r="B163" t="s">
        <v>1452</v>
      </c>
      <c r="C163" s="14">
        <v>15737</v>
      </c>
      <c r="D163" s="14">
        <v>1573</v>
      </c>
      <c r="E163" s="14">
        <v>1390</v>
      </c>
      <c r="F163" s="14">
        <v>18700</v>
      </c>
      <c r="G163">
        <v>160706505</v>
      </c>
      <c r="H163">
        <v>1234</v>
      </c>
      <c r="I163" t="s">
        <v>1484</v>
      </c>
      <c r="J163" t="s">
        <v>1538</v>
      </c>
      <c r="K163" t="s">
        <v>1485</v>
      </c>
      <c r="L163">
        <v>2773</v>
      </c>
      <c r="M163" t="s">
        <v>1679</v>
      </c>
      <c r="N163" t="s">
        <v>1684</v>
      </c>
      <c r="O163">
        <f>VLOOKUP(M163,'ID-사업자'!$A$1:$B$291,2,0)</f>
        <v>0</v>
      </c>
    </row>
    <row r="164" spans="1:15" x14ac:dyDescent="0.3">
      <c r="A164" t="s">
        <v>1694</v>
      </c>
      <c r="B164" t="s">
        <v>503</v>
      </c>
      <c r="C164" s="14">
        <v>17091</v>
      </c>
      <c r="D164" s="14">
        <v>1709</v>
      </c>
      <c r="E164" s="14">
        <v>0</v>
      </c>
      <c r="F164" s="14">
        <v>18800</v>
      </c>
      <c r="G164">
        <v>160566222</v>
      </c>
      <c r="H164">
        <v>1234</v>
      </c>
      <c r="I164" t="s">
        <v>1484</v>
      </c>
      <c r="J164" t="s">
        <v>1538</v>
      </c>
      <c r="K164" t="s">
        <v>1485</v>
      </c>
      <c r="L164">
        <v>2512</v>
      </c>
      <c r="M164" t="s">
        <v>1658</v>
      </c>
      <c r="N164" t="s">
        <v>1693</v>
      </c>
      <c r="O164">
        <f>VLOOKUP(M164,'ID-사업자'!$A$1:$B$291,2,0)</f>
        <v>5500202491</v>
      </c>
    </row>
    <row r="165" spans="1:15" x14ac:dyDescent="0.3">
      <c r="A165" t="s">
        <v>1694</v>
      </c>
      <c r="B165" t="s">
        <v>66</v>
      </c>
      <c r="C165" s="14">
        <v>17273</v>
      </c>
      <c r="D165" s="14">
        <v>1727</v>
      </c>
      <c r="E165" s="14">
        <v>0</v>
      </c>
      <c r="F165" s="14">
        <v>19000</v>
      </c>
      <c r="G165">
        <v>160277232</v>
      </c>
      <c r="H165">
        <v>1234</v>
      </c>
      <c r="I165" t="s">
        <v>1484</v>
      </c>
      <c r="J165" t="s">
        <v>1538</v>
      </c>
      <c r="K165" t="s">
        <v>1485</v>
      </c>
      <c r="L165">
        <v>2183</v>
      </c>
      <c r="M165" t="s">
        <v>1679</v>
      </c>
      <c r="N165" t="s">
        <v>1684</v>
      </c>
      <c r="O165">
        <f>VLOOKUP(M165,'ID-사업자'!$A$1:$B$291,2,0)</f>
        <v>0</v>
      </c>
    </row>
    <row r="166" spans="1:15" x14ac:dyDescent="0.3">
      <c r="A166" t="s">
        <v>1694</v>
      </c>
      <c r="B166" t="s">
        <v>1413</v>
      </c>
      <c r="C166" s="14">
        <v>17273</v>
      </c>
      <c r="D166" s="14">
        <v>1727</v>
      </c>
      <c r="E166" s="14">
        <v>0</v>
      </c>
      <c r="F166" s="14">
        <v>19000</v>
      </c>
      <c r="G166">
        <v>160680540</v>
      </c>
      <c r="H166">
        <v>1234</v>
      </c>
      <c r="I166" t="s">
        <v>1484</v>
      </c>
      <c r="J166" t="s">
        <v>1538</v>
      </c>
      <c r="K166" t="s">
        <v>1485</v>
      </c>
      <c r="L166">
        <v>2727</v>
      </c>
      <c r="M166" t="s">
        <v>1710</v>
      </c>
      <c r="N166" t="s">
        <v>1682</v>
      </c>
      <c r="O166">
        <f>VLOOKUP(M166,'ID-사업자'!$A$1:$B$291,2,0)</f>
        <v>0</v>
      </c>
    </row>
    <row r="167" spans="1:15" x14ac:dyDescent="0.3">
      <c r="A167" t="s">
        <v>1694</v>
      </c>
      <c r="B167" t="s">
        <v>562</v>
      </c>
      <c r="C167" s="14">
        <v>17273</v>
      </c>
      <c r="D167" s="14">
        <v>1727</v>
      </c>
      <c r="E167" s="14">
        <v>0</v>
      </c>
      <c r="F167" s="14">
        <v>19000</v>
      </c>
      <c r="G167">
        <v>160533871</v>
      </c>
      <c r="H167">
        <v>1234</v>
      </c>
      <c r="I167" t="s">
        <v>1484</v>
      </c>
      <c r="J167" t="s">
        <v>1538</v>
      </c>
      <c r="K167" t="s">
        <v>1485</v>
      </c>
      <c r="L167">
        <v>2661</v>
      </c>
      <c r="M167" t="s">
        <v>1710</v>
      </c>
      <c r="N167" t="s">
        <v>1682</v>
      </c>
      <c r="O167">
        <f>VLOOKUP(M167,'ID-사업자'!$A$1:$B$291,2,0)</f>
        <v>0</v>
      </c>
    </row>
    <row r="168" spans="1:15" x14ac:dyDescent="0.3">
      <c r="A168" t="s">
        <v>1694</v>
      </c>
      <c r="B168" t="s">
        <v>745</v>
      </c>
      <c r="C168" s="14">
        <v>17545</v>
      </c>
      <c r="D168" s="14">
        <v>1755</v>
      </c>
      <c r="E168" s="14">
        <v>0</v>
      </c>
      <c r="F168" s="14">
        <v>19300</v>
      </c>
      <c r="G168">
        <v>160420239</v>
      </c>
      <c r="H168">
        <v>1234</v>
      </c>
      <c r="I168" t="s">
        <v>1484</v>
      </c>
      <c r="J168" t="s">
        <v>1538</v>
      </c>
      <c r="K168" t="s">
        <v>1485</v>
      </c>
      <c r="L168">
        <v>2639</v>
      </c>
      <c r="M168" t="s">
        <v>1673</v>
      </c>
      <c r="N168" t="s">
        <v>1682</v>
      </c>
      <c r="O168">
        <f>VLOOKUP(M168,'ID-사업자'!$A$1:$B$291,2,0)</f>
        <v>0</v>
      </c>
    </row>
    <row r="169" spans="1:15" x14ac:dyDescent="0.3">
      <c r="A169" t="s">
        <v>1694</v>
      </c>
      <c r="B169" t="s">
        <v>776</v>
      </c>
      <c r="C169" s="14">
        <v>17545</v>
      </c>
      <c r="D169" s="14">
        <v>1755</v>
      </c>
      <c r="E169" s="14">
        <v>0</v>
      </c>
      <c r="F169" s="14">
        <v>19300</v>
      </c>
      <c r="G169">
        <v>160437625</v>
      </c>
      <c r="H169">
        <v>1234</v>
      </c>
      <c r="I169" t="s">
        <v>1484</v>
      </c>
      <c r="J169" t="s">
        <v>1538</v>
      </c>
      <c r="K169" t="s">
        <v>1485</v>
      </c>
      <c r="L169">
        <v>2508</v>
      </c>
      <c r="M169" t="s">
        <v>1597</v>
      </c>
      <c r="N169" t="s">
        <v>1682</v>
      </c>
      <c r="O169">
        <f>VLOOKUP(M169,'ID-사업자'!$A$1:$B$291,2,0)</f>
        <v>0</v>
      </c>
    </row>
    <row r="170" spans="1:15" x14ac:dyDescent="0.3">
      <c r="A170" t="s">
        <v>1694</v>
      </c>
      <c r="B170" t="s">
        <v>1393</v>
      </c>
      <c r="C170" s="14">
        <v>17636</v>
      </c>
      <c r="D170" s="14">
        <v>1764</v>
      </c>
      <c r="E170" s="14">
        <v>0</v>
      </c>
      <c r="F170" s="14">
        <v>19400</v>
      </c>
      <c r="G170">
        <v>160648576</v>
      </c>
      <c r="H170">
        <v>1234</v>
      </c>
      <c r="I170" t="s">
        <v>1484</v>
      </c>
      <c r="J170" t="s">
        <v>1538</v>
      </c>
      <c r="K170" t="s">
        <v>1485</v>
      </c>
      <c r="L170">
        <v>2277</v>
      </c>
      <c r="M170" t="s">
        <v>1679</v>
      </c>
      <c r="N170" t="s">
        <v>1684</v>
      </c>
      <c r="O170">
        <f>VLOOKUP(M170,'ID-사업자'!$A$1:$B$291,2,0)</f>
        <v>0</v>
      </c>
    </row>
    <row r="171" spans="1:15" x14ac:dyDescent="0.3">
      <c r="A171" t="s">
        <v>1694</v>
      </c>
      <c r="B171" t="s">
        <v>231</v>
      </c>
      <c r="C171" s="14">
        <v>0</v>
      </c>
      <c r="D171" s="14">
        <v>0</v>
      </c>
      <c r="E171" s="14">
        <v>19600</v>
      </c>
      <c r="F171" s="14">
        <v>19600</v>
      </c>
      <c r="G171">
        <v>160245290</v>
      </c>
      <c r="H171">
        <v>1234</v>
      </c>
      <c r="I171" t="s">
        <v>1484</v>
      </c>
      <c r="J171" t="s">
        <v>1538</v>
      </c>
      <c r="K171" t="s">
        <v>1485</v>
      </c>
      <c r="L171">
        <v>1668</v>
      </c>
      <c r="M171" t="s">
        <v>1580</v>
      </c>
      <c r="N171" t="s">
        <v>1693</v>
      </c>
      <c r="O171">
        <f>VLOOKUP(M171,'ID-사업자'!$A$1:$B$291,2,0)</f>
        <v>0</v>
      </c>
    </row>
    <row r="172" spans="1:15" x14ac:dyDescent="0.3">
      <c r="A172" t="s">
        <v>1694</v>
      </c>
      <c r="B172" t="s">
        <v>251</v>
      </c>
      <c r="C172" s="14">
        <v>18000</v>
      </c>
      <c r="D172" s="14">
        <v>1800</v>
      </c>
      <c r="E172" s="14">
        <v>0</v>
      </c>
      <c r="F172" s="14">
        <v>19800</v>
      </c>
      <c r="G172">
        <v>160503403</v>
      </c>
      <c r="H172">
        <v>1234</v>
      </c>
      <c r="I172" t="s">
        <v>1484</v>
      </c>
      <c r="J172" t="s">
        <v>1538</v>
      </c>
      <c r="K172" t="s">
        <v>1485</v>
      </c>
      <c r="L172">
        <v>2398</v>
      </c>
      <c r="M172" t="s">
        <v>1597</v>
      </c>
      <c r="N172" t="s">
        <v>1682</v>
      </c>
      <c r="O172">
        <f>VLOOKUP(M172,'ID-사업자'!$A$1:$B$291,2,0)</f>
        <v>0</v>
      </c>
    </row>
    <row r="173" spans="1:15" x14ac:dyDescent="0.3">
      <c r="A173" t="s">
        <v>1694</v>
      </c>
      <c r="B173" t="s">
        <v>1358</v>
      </c>
      <c r="C173" s="14">
        <v>18000</v>
      </c>
      <c r="D173" s="14">
        <v>1800</v>
      </c>
      <c r="E173" s="14">
        <v>0</v>
      </c>
      <c r="F173" s="14">
        <v>19800</v>
      </c>
      <c r="G173">
        <v>160648552</v>
      </c>
      <c r="H173">
        <v>1234</v>
      </c>
      <c r="I173" t="s">
        <v>1484</v>
      </c>
      <c r="J173" t="s">
        <v>1538</v>
      </c>
      <c r="K173" t="s">
        <v>1485</v>
      </c>
      <c r="L173">
        <v>2163</v>
      </c>
      <c r="M173" t="s">
        <v>1597</v>
      </c>
      <c r="N173" t="s">
        <v>1682</v>
      </c>
      <c r="O173">
        <f>VLOOKUP(M173,'ID-사업자'!$A$1:$B$291,2,0)</f>
        <v>0</v>
      </c>
    </row>
    <row r="174" spans="1:15" x14ac:dyDescent="0.3">
      <c r="A174" t="s">
        <v>1694</v>
      </c>
      <c r="B174" t="s">
        <v>413</v>
      </c>
      <c r="C174" s="14">
        <v>18000</v>
      </c>
      <c r="D174" s="14">
        <v>1800</v>
      </c>
      <c r="E174" s="14">
        <v>0</v>
      </c>
      <c r="F174" s="14">
        <v>19800</v>
      </c>
      <c r="G174">
        <v>160491298</v>
      </c>
      <c r="H174">
        <v>1234</v>
      </c>
      <c r="I174" t="s">
        <v>1484</v>
      </c>
      <c r="J174" t="s">
        <v>1538</v>
      </c>
      <c r="K174" t="s">
        <v>1485</v>
      </c>
      <c r="L174">
        <v>2113</v>
      </c>
      <c r="M174" t="s">
        <v>1597</v>
      </c>
      <c r="N174" t="s">
        <v>1682</v>
      </c>
      <c r="O174">
        <f>VLOOKUP(M174,'ID-사업자'!$A$1:$B$291,2,0)</f>
        <v>0</v>
      </c>
    </row>
    <row r="175" spans="1:15" x14ac:dyDescent="0.3">
      <c r="A175" t="s">
        <v>1694</v>
      </c>
      <c r="B175" t="s">
        <v>159</v>
      </c>
      <c r="C175" s="14">
        <v>18000</v>
      </c>
      <c r="D175" s="14">
        <v>1800</v>
      </c>
      <c r="E175" s="14">
        <v>0</v>
      </c>
      <c r="F175" s="14">
        <v>19800</v>
      </c>
      <c r="G175">
        <v>160070506</v>
      </c>
      <c r="H175">
        <v>1234</v>
      </c>
      <c r="I175" t="s">
        <v>1484</v>
      </c>
      <c r="J175" t="s">
        <v>1538</v>
      </c>
      <c r="K175" t="s">
        <v>1485</v>
      </c>
      <c r="L175">
        <v>1823</v>
      </c>
      <c r="M175" t="s">
        <v>1597</v>
      </c>
      <c r="N175" t="s">
        <v>1682</v>
      </c>
      <c r="O175">
        <f>VLOOKUP(M175,'ID-사업자'!$A$1:$B$291,2,0)</f>
        <v>0</v>
      </c>
    </row>
    <row r="176" spans="1:15" x14ac:dyDescent="0.3">
      <c r="A176" t="s">
        <v>1694</v>
      </c>
      <c r="B176" t="s">
        <v>128</v>
      </c>
      <c r="C176" s="14">
        <v>18000</v>
      </c>
      <c r="D176" s="14">
        <v>1800</v>
      </c>
      <c r="E176" s="14">
        <v>0</v>
      </c>
      <c r="F176" s="14">
        <v>19800</v>
      </c>
      <c r="G176">
        <v>160071359</v>
      </c>
      <c r="H176">
        <v>1234</v>
      </c>
      <c r="I176" t="s">
        <v>1484</v>
      </c>
      <c r="J176" t="s">
        <v>1538</v>
      </c>
      <c r="K176" t="s">
        <v>1485</v>
      </c>
      <c r="L176">
        <v>1821</v>
      </c>
      <c r="M176" t="s">
        <v>1597</v>
      </c>
      <c r="N176" t="s">
        <v>1682</v>
      </c>
      <c r="O176">
        <f>VLOOKUP(M176,'ID-사업자'!$A$1:$B$291,2,0)</f>
        <v>0</v>
      </c>
    </row>
    <row r="177" spans="1:15" x14ac:dyDescent="0.3">
      <c r="A177" t="s">
        <v>1694</v>
      </c>
      <c r="B177" t="s">
        <v>141</v>
      </c>
      <c r="C177" s="14">
        <v>18000</v>
      </c>
      <c r="D177" s="14">
        <v>1800</v>
      </c>
      <c r="E177" s="14">
        <v>0</v>
      </c>
      <c r="F177" s="14">
        <v>19800</v>
      </c>
      <c r="G177">
        <v>160065636</v>
      </c>
      <c r="H177">
        <v>1234</v>
      </c>
      <c r="I177" t="s">
        <v>1484</v>
      </c>
      <c r="J177" t="s">
        <v>1538</v>
      </c>
      <c r="K177" t="s">
        <v>1485</v>
      </c>
      <c r="L177">
        <v>1822</v>
      </c>
      <c r="M177" t="s">
        <v>1597</v>
      </c>
      <c r="N177" t="s">
        <v>1682</v>
      </c>
      <c r="O177">
        <f>VLOOKUP(M177,'ID-사업자'!$A$1:$B$291,2,0)</f>
        <v>0</v>
      </c>
    </row>
    <row r="178" spans="1:15" x14ac:dyDescent="0.3">
      <c r="A178" t="s">
        <v>1694</v>
      </c>
      <c r="B178" t="s">
        <v>54</v>
      </c>
      <c r="C178" s="14">
        <v>18000</v>
      </c>
      <c r="D178" s="14">
        <v>1800</v>
      </c>
      <c r="E178" s="14">
        <v>0</v>
      </c>
      <c r="F178" s="14">
        <v>19800</v>
      </c>
      <c r="G178">
        <v>160301191</v>
      </c>
      <c r="H178">
        <v>1234</v>
      </c>
      <c r="I178" t="s">
        <v>1484</v>
      </c>
      <c r="J178" t="s">
        <v>1538</v>
      </c>
      <c r="K178" t="s">
        <v>1485</v>
      </c>
      <c r="L178">
        <v>1763</v>
      </c>
      <c r="M178" t="s">
        <v>1597</v>
      </c>
      <c r="N178" t="s">
        <v>1682</v>
      </c>
      <c r="O178">
        <f>VLOOKUP(M178,'ID-사업자'!$A$1:$B$291,2,0)</f>
        <v>0</v>
      </c>
    </row>
    <row r="179" spans="1:15" x14ac:dyDescent="0.3">
      <c r="A179" t="s">
        <v>1694</v>
      </c>
      <c r="B179" t="s">
        <v>404</v>
      </c>
      <c r="C179" s="14">
        <v>18000</v>
      </c>
      <c r="D179" s="14">
        <v>1800</v>
      </c>
      <c r="E179" s="14">
        <v>0</v>
      </c>
      <c r="F179" s="14">
        <v>19800</v>
      </c>
      <c r="G179">
        <v>160480657</v>
      </c>
      <c r="H179">
        <v>1234</v>
      </c>
      <c r="I179" t="s">
        <v>1484</v>
      </c>
      <c r="J179" t="s">
        <v>1538</v>
      </c>
      <c r="K179" t="s">
        <v>1485</v>
      </c>
      <c r="L179">
        <v>1742</v>
      </c>
      <c r="M179" t="s">
        <v>1597</v>
      </c>
      <c r="N179" t="s">
        <v>1682</v>
      </c>
      <c r="O179">
        <f>VLOOKUP(M179,'ID-사업자'!$A$1:$B$291,2,0)</f>
        <v>0</v>
      </c>
    </row>
    <row r="180" spans="1:15" x14ac:dyDescent="0.3">
      <c r="A180" t="s">
        <v>1694</v>
      </c>
      <c r="B180" t="s">
        <v>354</v>
      </c>
      <c r="C180" s="14">
        <v>18000</v>
      </c>
      <c r="D180" s="14">
        <v>1800</v>
      </c>
      <c r="E180" s="14">
        <v>0</v>
      </c>
      <c r="F180" s="14">
        <v>19800</v>
      </c>
      <c r="G180">
        <v>160480588</v>
      </c>
      <c r="H180">
        <v>1234</v>
      </c>
      <c r="I180" t="s">
        <v>1484</v>
      </c>
      <c r="J180" t="s">
        <v>1538</v>
      </c>
      <c r="K180" t="s">
        <v>1485</v>
      </c>
      <c r="L180">
        <v>1740</v>
      </c>
      <c r="M180" t="s">
        <v>1597</v>
      </c>
      <c r="N180" t="s">
        <v>1682</v>
      </c>
      <c r="O180">
        <f>VLOOKUP(M180,'ID-사업자'!$A$1:$B$291,2,0)</f>
        <v>0</v>
      </c>
    </row>
    <row r="181" spans="1:15" x14ac:dyDescent="0.3">
      <c r="A181" t="s">
        <v>1694</v>
      </c>
      <c r="B181" t="s">
        <v>403</v>
      </c>
      <c r="C181" s="14">
        <v>18000</v>
      </c>
      <c r="D181" s="14">
        <v>1800</v>
      </c>
      <c r="E181" s="14">
        <v>0</v>
      </c>
      <c r="F181" s="14">
        <v>19800</v>
      </c>
      <c r="G181">
        <v>160481712</v>
      </c>
      <c r="H181">
        <v>1234</v>
      </c>
      <c r="I181" t="s">
        <v>1484</v>
      </c>
      <c r="J181" t="s">
        <v>1538</v>
      </c>
      <c r="K181" t="s">
        <v>1485</v>
      </c>
      <c r="L181">
        <v>1738</v>
      </c>
      <c r="M181" t="s">
        <v>1597</v>
      </c>
      <c r="N181" t="s">
        <v>1682</v>
      </c>
      <c r="O181">
        <f>VLOOKUP(M181,'ID-사업자'!$A$1:$B$291,2,0)</f>
        <v>0</v>
      </c>
    </row>
    <row r="182" spans="1:15" x14ac:dyDescent="0.3">
      <c r="A182" t="s">
        <v>1694</v>
      </c>
      <c r="B182" t="s">
        <v>673</v>
      </c>
      <c r="C182" s="14">
        <v>18000</v>
      </c>
      <c r="D182" s="14">
        <v>1800</v>
      </c>
      <c r="E182" s="14">
        <v>0</v>
      </c>
      <c r="F182" s="14">
        <v>19800</v>
      </c>
      <c r="G182">
        <v>160348527</v>
      </c>
      <c r="H182">
        <v>1234</v>
      </c>
      <c r="I182" t="s">
        <v>1484</v>
      </c>
      <c r="J182" t="s">
        <v>1538</v>
      </c>
      <c r="K182" t="s">
        <v>1485</v>
      </c>
      <c r="L182">
        <v>1551</v>
      </c>
      <c r="M182" t="s">
        <v>1597</v>
      </c>
      <c r="N182" t="s">
        <v>1682</v>
      </c>
      <c r="O182">
        <f>VLOOKUP(M182,'ID-사업자'!$A$1:$B$291,2,0)</f>
        <v>0</v>
      </c>
    </row>
    <row r="183" spans="1:15" x14ac:dyDescent="0.3">
      <c r="A183" t="s">
        <v>1694</v>
      </c>
      <c r="B183" t="s">
        <v>737</v>
      </c>
      <c r="C183" s="14">
        <v>18364</v>
      </c>
      <c r="D183" s="14">
        <v>1836</v>
      </c>
      <c r="E183" s="14">
        <v>0</v>
      </c>
      <c r="F183" s="14">
        <v>20200</v>
      </c>
      <c r="G183">
        <v>160371241</v>
      </c>
      <c r="H183">
        <v>1234</v>
      </c>
      <c r="I183" t="s">
        <v>1484</v>
      </c>
      <c r="J183" t="s">
        <v>1538</v>
      </c>
      <c r="K183" t="s">
        <v>1485</v>
      </c>
      <c r="L183">
        <v>1848</v>
      </c>
      <c r="M183" t="s">
        <v>1597</v>
      </c>
      <c r="N183" t="s">
        <v>1682</v>
      </c>
      <c r="O183">
        <f>VLOOKUP(M183,'ID-사업자'!$A$1:$B$291,2,0)</f>
        <v>0</v>
      </c>
    </row>
    <row r="184" spans="1:15" x14ac:dyDescent="0.3">
      <c r="A184" t="s">
        <v>1694</v>
      </c>
      <c r="B184" t="s">
        <v>601</v>
      </c>
      <c r="C184" s="14">
        <v>12555</v>
      </c>
      <c r="D184" s="14">
        <v>1255</v>
      </c>
      <c r="E184" s="14">
        <v>6390</v>
      </c>
      <c r="F184" s="14">
        <v>20200</v>
      </c>
      <c r="G184">
        <v>160540891</v>
      </c>
      <c r="H184">
        <v>1234</v>
      </c>
      <c r="I184" t="s">
        <v>1484</v>
      </c>
      <c r="J184" t="s">
        <v>1538</v>
      </c>
      <c r="K184" t="s">
        <v>1485</v>
      </c>
      <c r="L184">
        <v>1634</v>
      </c>
      <c r="M184" t="s">
        <v>1597</v>
      </c>
      <c r="N184" t="s">
        <v>1682</v>
      </c>
      <c r="O184">
        <f>VLOOKUP(M184,'ID-사업자'!$A$1:$B$291,2,0)</f>
        <v>0</v>
      </c>
    </row>
    <row r="185" spans="1:15" x14ac:dyDescent="0.3">
      <c r="A185" t="s">
        <v>1694</v>
      </c>
      <c r="B185" t="s">
        <v>475</v>
      </c>
      <c r="C185" s="14">
        <v>18682</v>
      </c>
      <c r="D185" s="14">
        <v>1868</v>
      </c>
      <c r="E185" s="14">
        <v>0</v>
      </c>
      <c r="F185" s="14">
        <v>20550</v>
      </c>
      <c r="G185">
        <v>160532027</v>
      </c>
      <c r="H185">
        <v>1234</v>
      </c>
      <c r="I185" t="s">
        <v>1484</v>
      </c>
      <c r="J185" t="s">
        <v>1538</v>
      </c>
      <c r="K185" t="s">
        <v>1485</v>
      </c>
      <c r="L185">
        <v>2144</v>
      </c>
      <c r="M185" t="s">
        <v>1679</v>
      </c>
      <c r="N185" t="s">
        <v>1684</v>
      </c>
      <c r="O185">
        <f>VLOOKUP(M185,'ID-사업자'!$A$1:$B$291,2,0)</f>
        <v>0</v>
      </c>
    </row>
    <row r="186" spans="1:15" x14ac:dyDescent="0.3">
      <c r="A186" t="s">
        <v>1694</v>
      </c>
      <c r="B186" t="s">
        <v>630</v>
      </c>
      <c r="C186" s="14">
        <v>18818</v>
      </c>
      <c r="D186" s="14">
        <v>1882</v>
      </c>
      <c r="E186" s="14">
        <v>0</v>
      </c>
      <c r="F186" s="14">
        <v>20700</v>
      </c>
      <c r="G186">
        <v>160333352</v>
      </c>
      <c r="H186">
        <v>1234</v>
      </c>
      <c r="I186" t="s">
        <v>1484</v>
      </c>
      <c r="J186" t="s">
        <v>1538</v>
      </c>
      <c r="K186" t="s">
        <v>1485</v>
      </c>
      <c r="L186">
        <v>1669</v>
      </c>
      <c r="M186" t="s">
        <v>1583</v>
      </c>
      <c r="N186" t="s">
        <v>1693</v>
      </c>
      <c r="O186">
        <f>VLOOKUP(M186,'ID-사업자'!$A$1:$B$291,2,0)</f>
        <v>0</v>
      </c>
    </row>
    <row r="187" spans="1:15" x14ac:dyDescent="0.3">
      <c r="A187" t="s">
        <v>1694</v>
      </c>
      <c r="B187" t="s">
        <v>417</v>
      </c>
      <c r="C187" s="14">
        <v>10273</v>
      </c>
      <c r="D187" s="14">
        <v>1027</v>
      </c>
      <c r="E187" s="14">
        <v>9400</v>
      </c>
      <c r="F187" s="14">
        <v>20700</v>
      </c>
      <c r="G187">
        <v>160490519</v>
      </c>
      <c r="H187">
        <v>1234</v>
      </c>
      <c r="I187" t="s">
        <v>1484</v>
      </c>
      <c r="J187" t="s">
        <v>1538</v>
      </c>
      <c r="K187" t="s">
        <v>1485</v>
      </c>
      <c r="L187">
        <v>2135</v>
      </c>
      <c r="M187" t="s">
        <v>1840</v>
      </c>
      <c r="N187" t="s">
        <v>1682</v>
      </c>
      <c r="O187">
        <f>VLOOKUP(M187,'ID-사업자'!$A$1:$B$291,2,0)</f>
        <v>0</v>
      </c>
    </row>
    <row r="188" spans="1:15" x14ac:dyDescent="0.3">
      <c r="A188" t="s">
        <v>1694</v>
      </c>
      <c r="B188" t="s">
        <v>258</v>
      </c>
      <c r="C188" s="14">
        <v>11555</v>
      </c>
      <c r="D188" s="14">
        <v>1155</v>
      </c>
      <c r="E188" s="14">
        <v>8190</v>
      </c>
      <c r="F188" s="14">
        <v>20900</v>
      </c>
      <c r="G188">
        <v>160235175</v>
      </c>
      <c r="H188">
        <v>1234</v>
      </c>
      <c r="I188" t="s">
        <v>1484</v>
      </c>
      <c r="J188" t="s">
        <v>1538</v>
      </c>
      <c r="K188" t="s">
        <v>1485</v>
      </c>
      <c r="L188">
        <v>1711</v>
      </c>
      <c r="M188" t="s">
        <v>1840</v>
      </c>
      <c r="N188" t="s">
        <v>1682</v>
      </c>
      <c r="O188">
        <f>VLOOKUP(M188,'ID-사업자'!$A$1:$B$291,2,0)</f>
        <v>0</v>
      </c>
    </row>
    <row r="189" spans="1:15" x14ac:dyDescent="0.3">
      <c r="A189" t="s">
        <v>1694</v>
      </c>
      <c r="B189" t="s">
        <v>89</v>
      </c>
      <c r="C189" s="14">
        <v>5455</v>
      </c>
      <c r="D189" s="14">
        <v>545</v>
      </c>
      <c r="E189" s="14">
        <v>14900</v>
      </c>
      <c r="F189" s="14">
        <v>20900</v>
      </c>
      <c r="G189">
        <v>160251424</v>
      </c>
      <c r="H189">
        <v>1234</v>
      </c>
      <c r="I189" t="s">
        <v>1484</v>
      </c>
      <c r="J189" t="s">
        <v>1538</v>
      </c>
      <c r="K189" t="s">
        <v>1485</v>
      </c>
      <c r="L189">
        <v>3000000408</v>
      </c>
      <c r="M189" t="s">
        <v>1697</v>
      </c>
      <c r="N189" t="s">
        <v>1695</v>
      </c>
      <c r="O189">
        <f>VLOOKUP(M189,'ID-사업자'!$A$1:$B$291,2,0)</f>
        <v>0</v>
      </c>
    </row>
    <row r="190" spans="1:15" x14ac:dyDescent="0.3">
      <c r="A190" t="s">
        <v>1694</v>
      </c>
      <c r="B190" t="s">
        <v>102</v>
      </c>
      <c r="C190" s="14">
        <v>19091</v>
      </c>
      <c r="D190" s="14">
        <v>1909</v>
      </c>
      <c r="E190" s="14">
        <v>0</v>
      </c>
      <c r="F190" s="14">
        <v>21000</v>
      </c>
      <c r="G190">
        <v>160263669</v>
      </c>
      <c r="H190">
        <v>1234</v>
      </c>
      <c r="I190" t="s">
        <v>1484</v>
      </c>
      <c r="J190" t="s">
        <v>1538</v>
      </c>
      <c r="K190" t="s">
        <v>1485</v>
      </c>
      <c r="L190">
        <v>2181</v>
      </c>
      <c r="M190" t="s">
        <v>1583</v>
      </c>
      <c r="N190" t="s">
        <v>1693</v>
      </c>
      <c r="O190">
        <f>VLOOKUP(M190,'ID-사업자'!$A$1:$B$291,2,0)</f>
        <v>0</v>
      </c>
    </row>
    <row r="191" spans="1:15" x14ac:dyDescent="0.3">
      <c r="A191" t="s">
        <v>1694</v>
      </c>
      <c r="B191" t="s">
        <v>1208</v>
      </c>
      <c r="C191" s="14">
        <v>7773</v>
      </c>
      <c r="D191" s="14">
        <v>777</v>
      </c>
      <c r="E191" s="14">
        <v>12600</v>
      </c>
      <c r="F191" s="14">
        <v>21150</v>
      </c>
      <c r="G191">
        <v>160927680</v>
      </c>
      <c r="H191">
        <v>1234</v>
      </c>
      <c r="I191" t="s">
        <v>1484</v>
      </c>
      <c r="J191" t="s">
        <v>1538</v>
      </c>
      <c r="K191" t="s">
        <v>1485</v>
      </c>
      <c r="L191">
        <v>2862</v>
      </c>
      <c r="M191" t="s">
        <v>1679</v>
      </c>
      <c r="N191" t="s">
        <v>1684</v>
      </c>
      <c r="O191">
        <f>VLOOKUP(M191,'ID-사업자'!$A$1:$B$291,2,0)</f>
        <v>0</v>
      </c>
    </row>
    <row r="192" spans="1:15" x14ac:dyDescent="0.3">
      <c r="A192" t="s">
        <v>1694</v>
      </c>
      <c r="B192" t="s">
        <v>149</v>
      </c>
      <c r="C192" s="14">
        <v>7828</v>
      </c>
      <c r="D192" s="14">
        <v>782</v>
      </c>
      <c r="E192" s="14">
        <v>12590</v>
      </c>
      <c r="F192" s="14">
        <v>21200</v>
      </c>
      <c r="G192">
        <v>160034651</v>
      </c>
      <c r="H192">
        <v>1234</v>
      </c>
      <c r="I192" t="s">
        <v>1484</v>
      </c>
      <c r="J192" t="s">
        <v>1538</v>
      </c>
      <c r="K192" t="s">
        <v>1485</v>
      </c>
      <c r="L192">
        <v>1620</v>
      </c>
      <c r="M192" t="s">
        <v>1580</v>
      </c>
      <c r="N192" t="s">
        <v>1693</v>
      </c>
      <c r="O192">
        <f>VLOOKUP(M192,'ID-사업자'!$A$1:$B$291,2,0)</f>
        <v>0</v>
      </c>
    </row>
    <row r="193" spans="1:15" x14ac:dyDescent="0.3">
      <c r="A193" t="s">
        <v>1694</v>
      </c>
      <c r="B193" t="s">
        <v>694</v>
      </c>
      <c r="C193" s="14">
        <v>19455</v>
      </c>
      <c r="D193" s="14">
        <v>1945</v>
      </c>
      <c r="E193" s="14">
        <v>0</v>
      </c>
      <c r="F193" s="14">
        <v>21400</v>
      </c>
      <c r="G193">
        <v>160355144</v>
      </c>
      <c r="H193">
        <v>1234</v>
      </c>
      <c r="I193" t="s">
        <v>1484</v>
      </c>
      <c r="J193" t="s">
        <v>1538</v>
      </c>
      <c r="K193" t="s">
        <v>1485</v>
      </c>
      <c r="L193">
        <v>2041</v>
      </c>
      <c r="M193" t="s">
        <v>1580</v>
      </c>
      <c r="N193" t="s">
        <v>1693</v>
      </c>
      <c r="O193">
        <f>VLOOKUP(M193,'ID-사업자'!$A$1:$B$291,2,0)</f>
        <v>0</v>
      </c>
    </row>
    <row r="194" spans="1:15" x14ac:dyDescent="0.3">
      <c r="A194" t="s">
        <v>1694</v>
      </c>
      <c r="B194" t="s">
        <v>1396</v>
      </c>
      <c r="C194" s="14">
        <v>13091</v>
      </c>
      <c r="D194" s="14">
        <v>1309</v>
      </c>
      <c r="E194" s="14">
        <v>7000</v>
      </c>
      <c r="F194" s="14">
        <v>21400</v>
      </c>
      <c r="G194">
        <v>160685106</v>
      </c>
      <c r="H194">
        <v>1234</v>
      </c>
      <c r="I194" t="s">
        <v>1484</v>
      </c>
      <c r="J194" t="s">
        <v>1538</v>
      </c>
      <c r="K194" t="s">
        <v>1485</v>
      </c>
      <c r="L194">
        <v>1872</v>
      </c>
      <c r="M194" t="s">
        <v>1679</v>
      </c>
      <c r="N194" t="s">
        <v>1684</v>
      </c>
      <c r="O194">
        <f>VLOOKUP(M194,'ID-사업자'!$A$1:$B$291,2,0)</f>
        <v>0</v>
      </c>
    </row>
    <row r="195" spans="1:15" x14ac:dyDescent="0.3">
      <c r="A195" t="s">
        <v>1694</v>
      </c>
      <c r="B195" t="s">
        <v>530</v>
      </c>
      <c r="C195" s="14">
        <v>19727</v>
      </c>
      <c r="D195" s="14">
        <v>1973</v>
      </c>
      <c r="E195" s="14">
        <v>0</v>
      </c>
      <c r="F195" s="14">
        <v>21700</v>
      </c>
      <c r="G195">
        <v>160529784</v>
      </c>
      <c r="H195">
        <v>1234</v>
      </c>
      <c r="I195" t="s">
        <v>1484</v>
      </c>
      <c r="J195" t="s">
        <v>1538</v>
      </c>
      <c r="K195" t="s">
        <v>1485</v>
      </c>
      <c r="L195">
        <v>2813</v>
      </c>
      <c r="M195" t="s">
        <v>1579</v>
      </c>
      <c r="N195" t="s">
        <v>1684</v>
      </c>
      <c r="O195">
        <f>VLOOKUP(M195,'ID-사업자'!$A$1:$B$291,2,0)</f>
        <v>0</v>
      </c>
    </row>
    <row r="196" spans="1:15" x14ac:dyDescent="0.3">
      <c r="A196" t="s">
        <v>1694</v>
      </c>
      <c r="B196" t="s">
        <v>173</v>
      </c>
      <c r="C196" s="14">
        <v>20000</v>
      </c>
      <c r="D196" s="14">
        <v>2000</v>
      </c>
      <c r="E196" s="14">
        <v>0</v>
      </c>
      <c r="F196" s="14">
        <v>22000</v>
      </c>
      <c r="G196">
        <v>160137286</v>
      </c>
      <c r="H196">
        <v>1234</v>
      </c>
      <c r="I196" t="s">
        <v>1484</v>
      </c>
      <c r="J196" t="s">
        <v>1538</v>
      </c>
      <c r="K196" t="s">
        <v>1485</v>
      </c>
      <c r="L196">
        <v>2572</v>
      </c>
      <c r="M196" t="s">
        <v>1787</v>
      </c>
      <c r="N196" t="s">
        <v>1682</v>
      </c>
      <c r="O196">
        <f>VLOOKUP(M196,'ID-사업자'!$A$1:$B$291,2,0)</f>
        <v>1168177711</v>
      </c>
    </row>
    <row r="197" spans="1:15" x14ac:dyDescent="0.3">
      <c r="A197" t="s">
        <v>1719</v>
      </c>
      <c r="B197" t="s">
        <v>1492</v>
      </c>
      <c r="C197" s="14">
        <v>20455</v>
      </c>
      <c r="D197" s="14">
        <v>2045</v>
      </c>
      <c r="E197" s="14">
        <v>0</v>
      </c>
      <c r="F197" s="14">
        <v>22500</v>
      </c>
      <c r="G197">
        <v>16703300</v>
      </c>
      <c r="I197" t="s">
        <v>1532</v>
      </c>
      <c r="L197">
        <v>1546</v>
      </c>
      <c r="M197" t="s">
        <v>1667</v>
      </c>
      <c r="N197" t="s">
        <v>1682</v>
      </c>
      <c r="O197">
        <f>VLOOKUP(M197,'ID-사업자'!$A$1:$B$291,2,0)</f>
        <v>8340702754</v>
      </c>
    </row>
    <row r="198" spans="1:15" x14ac:dyDescent="0.3">
      <c r="A198" t="s">
        <v>1694</v>
      </c>
      <c r="B198" t="s">
        <v>276</v>
      </c>
      <c r="C198" s="14">
        <v>20545</v>
      </c>
      <c r="D198" s="14">
        <v>2055</v>
      </c>
      <c r="E198" s="14">
        <v>0</v>
      </c>
      <c r="F198" s="14">
        <v>22600</v>
      </c>
      <c r="G198">
        <v>160248821</v>
      </c>
      <c r="H198">
        <v>1234</v>
      </c>
      <c r="I198" t="s">
        <v>1484</v>
      </c>
      <c r="J198" t="s">
        <v>1538</v>
      </c>
      <c r="K198" t="s">
        <v>1485</v>
      </c>
      <c r="L198">
        <v>2442</v>
      </c>
      <c r="M198" t="s">
        <v>1710</v>
      </c>
      <c r="N198" t="s">
        <v>1682</v>
      </c>
      <c r="O198">
        <f>VLOOKUP(M198,'ID-사업자'!$A$1:$B$291,2,0)</f>
        <v>0</v>
      </c>
    </row>
    <row r="199" spans="1:15" x14ac:dyDescent="0.3">
      <c r="A199" t="s">
        <v>1694</v>
      </c>
      <c r="B199" t="s">
        <v>1143</v>
      </c>
      <c r="C199" s="14">
        <v>14919</v>
      </c>
      <c r="D199" s="14">
        <v>1491</v>
      </c>
      <c r="E199" s="14">
        <v>6490</v>
      </c>
      <c r="F199" s="14">
        <v>22900</v>
      </c>
      <c r="G199">
        <v>160859163</v>
      </c>
      <c r="H199">
        <v>1234</v>
      </c>
      <c r="I199" t="s">
        <v>1484</v>
      </c>
      <c r="J199" t="s">
        <v>1538</v>
      </c>
      <c r="K199" t="s">
        <v>1485</v>
      </c>
      <c r="L199">
        <v>2436</v>
      </c>
      <c r="M199" t="s">
        <v>1580</v>
      </c>
      <c r="N199" t="s">
        <v>1693</v>
      </c>
      <c r="O199">
        <f>VLOOKUP(M199,'ID-사업자'!$A$1:$B$291,2,0)</f>
        <v>0</v>
      </c>
    </row>
    <row r="200" spans="1:15" x14ac:dyDescent="0.3">
      <c r="A200" t="s">
        <v>1694</v>
      </c>
      <c r="B200" t="s">
        <v>1205</v>
      </c>
      <c r="C200" s="14">
        <v>20909</v>
      </c>
      <c r="D200" s="14">
        <v>2091</v>
      </c>
      <c r="E200" s="14">
        <v>0</v>
      </c>
      <c r="F200" s="14">
        <v>23000</v>
      </c>
      <c r="G200">
        <v>160947795</v>
      </c>
      <c r="H200">
        <v>1234</v>
      </c>
      <c r="I200" t="s">
        <v>1484</v>
      </c>
      <c r="J200" t="s">
        <v>1538</v>
      </c>
      <c r="K200" t="s">
        <v>1485</v>
      </c>
      <c r="L200">
        <v>2167</v>
      </c>
      <c r="M200" t="s">
        <v>1579</v>
      </c>
      <c r="N200" t="s">
        <v>1684</v>
      </c>
      <c r="O200">
        <f>VLOOKUP(M200,'ID-사업자'!$A$1:$B$291,2,0)</f>
        <v>0</v>
      </c>
    </row>
    <row r="201" spans="1:15" x14ac:dyDescent="0.3">
      <c r="A201" t="s">
        <v>1694</v>
      </c>
      <c r="B201" t="s">
        <v>91</v>
      </c>
      <c r="C201" s="14">
        <v>20909</v>
      </c>
      <c r="D201" s="14">
        <v>2091</v>
      </c>
      <c r="E201" s="14">
        <v>0</v>
      </c>
      <c r="F201" s="14">
        <v>23000</v>
      </c>
      <c r="G201">
        <v>160274801</v>
      </c>
      <c r="H201">
        <v>1234</v>
      </c>
      <c r="I201" t="s">
        <v>1484</v>
      </c>
      <c r="J201" t="s">
        <v>1538</v>
      </c>
      <c r="K201" t="s">
        <v>1485</v>
      </c>
      <c r="L201">
        <v>1654</v>
      </c>
      <c r="M201" t="s">
        <v>1549</v>
      </c>
      <c r="N201" t="s">
        <v>1682</v>
      </c>
      <c r="O201" s="6">
        <v>0</v>
      </c>
    </row>
    <row r="202" spans="1:15" x14ac:dyDescent="0.3">
      <c r="A202" t="s">
        <v>1694</v>
      </c>
      <c r="B202" t="s">
        <v>825</v>
      </c>
      <c r="C202" s="14">
        <v>21000</v>
      </c>
      <c r="D202" s="14">
        <v>2100</v>
      </c>
      <c r="E202" s="14">
        <v>0</v>
      </c>
      <c r="F202" s="14">
        <v>23100</v>
      </c>
      <c r="G202">
        <v>160383581</v>
      </c>
      <c r="H202">
        <v>1234</v>
      </c>
      <c r="I202" t="s">
        <v>1484</v>
      </c>
      <c r="J202" t="s">
        <v>1538</v>
      </c>
      <c r="K202" t="s">
        <v>1485</v>
      </c>
      <c r="L202">
        <v>1761</v>
      </c>
      <c r="M202" t="s">
        <v>1698</v>
      </c>
      <c r="N202" t="s">
        <v>1682</v>
      </c>
      <c r="O202">
        <f>VLOOKUP(M202,'ID-사업자'!$A$1:$B$291,2,0)</f>
        <v>0</v>
      </c>
    </row>
    <row r="203" spans="1:15" x14ac:dyDescent="0.3">
      <c r="A203" t="s">
        <v>1694</v>
      </c>
      <c r="B203" t="s">
        <v>828</v>
      </c>
      <c r="C203" s="14">
        <v>0</v>
      </c>
      <c r="D203" s="14">
        <v>0</v>
      </c>
      <c r="E203" s="14">
        <v>23200</v>
      </c>
      <c r="F203" s="14">
        <v>23200</v>
      </c>
      <c r="G203">
        <v>160397466</v>
      </c>
      <c r="H203">
        <v>1234</v>
      </c>
      <c r="I203" t="s">
        <v>1484</v>
      </c>
      <c r="J203" t="s">
        <v>1538</v>
      </c>
      <c r="K203" t="s">
        <v>1485</v>
      </c>
      <c r="L203">
        <v>2502</v>
      </c>
      <c r="M203" t="s">
        <v>1633</v>
      </c>
      <c r="N203" t="s">
        <v>1693</v>
      </c>
      <c r="O203">
        <f>VLOOKUP(M203,'ID-사업자'!$A$1:$B$291,2,0)</f>
        <v>1136000727</v>
      </c>
    </row>
    <row r="204" spans="1:15" x14ac:dyDescent="0.3">
      <c r="A204" t="s">
        <v>1694</v>
      </c>
      <c r="B204" t="s">
        <v>816</v>
      </c>
      <c r="C204" s="14">
        <v>21091</v>
      </c>
      <c r="D204" s="14">
        <v>2109</v>
      </c>
      <c r="E204" s="14">
        <v>0</v>
      </c>
      <c r="F204" s="14">
        <v>23200</v>
      </c>
      <c r="G204">
        <v>160402012</v>
      </c>
      <c r="H204">
        <v>1234</v>
      </c>
      <c r="I204" t="s">
        <v>1484</v>
      </c>
      <c r="J204" t="s">
        <v>1538</v>
      </c>
      <c r="K204" t="s">
        <v>1485</v>
      </c>
      <c r="L204">
        <v>2697</v>
      </c>
      <c r="M204" t="s">
        <v>1583</v>
      </c>
      <c r="N204" t="s">
        <v>1693</v>
      </c>
      <c r="O204">
        <f>VLOOKUP(M204,'ID-사업자'!$A$1:$B$291,2,0)</f>
        <v>0</v>
      </c>
    </row>
    <row r="205" spans="1:15" x14ac:dyDescent="0.3">
      <c r="A205" t="s">
        <v>1694</v>
      </c>
      <c r="B205" t="s">
        <v>1091</v>
      </c>
      <c r="C205" s="14">
        <v>21091</v>
      </c>
      <c r="D205" s="14">
        <v>2109</v>
      </c>
      <c r="E205" s="14">
        <v>0</v>
      </c>
      <c r="F205" s="14">
        <v>23200</v>
      </c>
      <c r="G205">
        <v>160434627</v>
      </c>
      <c r="H205">
        <v>1234</v>
      </c>
      <c r="I205" t="s">
        <v>1484</v>
      </c>
      <c r="J205" t="s">
        <v>1538</v>
      </c>
      <c r="K205" t="s">
        <v>1485</v>
      </c>
      <c r="L205">
        <v>1732</v>
      </c>
      <c r="M205" t="s">
        <v>1583</v>
      </c>
      <c r="N205" t="s">
        <v>1693</v>
      </c>
      <c r="O205">
        <f>VLOOKUP(M205,'ID-사업자'!$A$1:$B$291,2,0)</f>
        <v>0</v>
      </c>
    </row>
    <row r="206" spans="1:15" x14ac:dyDescent="0.3">
      <c r="A206" t="s">
        <v>1694</v>
      </c>
      <c r="B206" t="s">
        <v>693</v>
      </c>
      <c r="C206" s="14">
        <v>21091</v>
      </c>
      <c r="D206" s="14">
        <v>2109</v>
      </c>
      <c r="E206" s="14">
        <v>0</v>
      </c>
      <c r="F206" s="14">
        <v>23200</v>
      </c>
      <c r="G206">
        <v>160356102</v>
      </c>
      <c r="H206">
        <v>1234</v>
      </c>
      <c r="I206" t="s">
        <v>1484</v>
      </c>
      <c r="J206" t="s">
        <v>1538</v>
      </c>
      <c r="K206" t="s">
        <v>1485</v>
      </c>
      <c r="L206">
        <v>2475</v>
      </c>
      <c r="M206" t="s">
        <v>1840</v>
      </c>
      <c r="N206" t="s">
        <v>1682</v>
      </c>
      <c r="O206">
        <f>VLOOKUP(M206,'ID-사업자'!$A$1:$B$291,2,0)</f>
        <v>0</v>
      </c>
    </row>
    <row r="207" spans="1:15" x14ac:dyDescent="0.3">
      <c r="A207" t="s">
        <v>1694</v>
      </c>
      <c r="B207" t="s">
        <v>961</v>
      </c>
      <c r="C207" s="14">
        <v>12000</v>
      </c>
      <c r="D207" s="14">
        <v>1200</v>
      </c>
      <c r="E207" s="14">
        <v>10500</v>
      </c>
      <c r="F207" s="14">
        <v>23700</v>
      </c>
      <c r="G207">
        <v>160587870</v>
      </c>
      <c r="H207">
        <v>1234</v>
      </c>
      <c r="I207" t="s">
        <v>1484</v>
      </c>
      <c r="J207" t="s">
        <v>1538</v>
      </c>
      <c r="K207" t="s">
        <v>1485</v>
      </c>
      <c r="L207">
        <v>1704</v>
      </c>
      <c r="M207" t="s">
        <v>1697</v>
      </c>
      <c r="N207" t="s">
        <v>1695</v>
      </c>
      <c r="O207">
        <f>VLOOKUP(M207,'ID-사업자'!$A$1:$B$291,2,0)</f>
        <v>0</v>
      </c>
    </row>
    <row r="208" spans="1:15" x14ac:dyDescent="0.3">
      <c r="A208" t="s">
        <v>1694</v>
      </c>
      <c r="B208" t="s">
        <v>945</v>
      </c>
      <c r="C208" s="14">
        <v>21636</v>
      </c>
      <c r="D208" s="14">
        <v>2164</v>
      </c>
      <c r="E208" s="14">
        <v>0</v>
      </c>
      <c r="F208" s="14">
        <v>23800</v>
      </c>
      <c r="G208">
        <v>160584151</v>
      </c>
      <c r="H208">
        <v>1234</v>
      </c>
      <c r="I208" t="s">
        <v>1484</v>
      </c>
      <c r="J208" t="s">
        <v>1538</v>
      </c>
      <c r="K208" t="s">
        <v>1485</v>
      </c>
      <c r="L208">
        <v>1866</v>
      </c>
      <c r="M208" t="s">
        <v>1701</v>
      </c>
      <c r="N208" t="s">
        <v>1684</v>
      </c>
      <c r="O208">
        <f>VLOOKUP(M208,'ID-사업자'!$A$1:$B$291,2,0)</f>
        <v>0</v>
      </c>
    </row>
    <row r="209" spans="1:15" x14ac:dyDescent="0.3">
      <c r="A209" t="s">
        <v>1694</v>
      </c>
      <c r="B209" t="s">
        <v>865</v>
      </c>
      <c r="C209" s="14">
        <v>18273</v>
      </c>
      <c r="D209" s="14">
        <v>1827</v>
      </c>
      <c r="E209" s="14">
        <v>3700</v>
      </c>
      <c r="F209" s="14">
        <v>23800</v>
      </c>
      <c r="G209">
        <v>160617634</v>
      </c>
      <c r="H209">
        <v>1234</v>
      </c>
      <c r="I209" t="s">
        <v>1484</v>
      </c>
      <c r="J209" t="s">
        <v>1538</v>
      </c>
      <c r="K209" t="s">
        <v>1485</v>
      </c>
      <c r="L209">
        <v>2010</v>
      </c>
      <c r="M209" t="s">
        <v>1588</v>
      </c>
      <c r="N209" t="s">
        <v>1682</v>
      </c>
      <c r="O209">
        <f>VLOOKUP(M209,'ID-사업자'!$A$1:$B$291,2,0)</f>
        <v>0</v>
      </c>
    </row>
    <row r="210" spans="1:15" x14ac:dyDescent="0.3">
      <c r="A210" t="s">
        <v>1694</v>
      </c>
      <c r="B210" t="s">
        <v>860</v>
      </c>
      <c r="C210" s="14">
        <v>22273</v>
      </c>
      <c r="D210" s="14">
        <v>2227</v>
      </c>
      <c r="E210" s="14">
        <v>0</v>
      </c>
      <c r="F210" s="14">
        <v>24500</v>
      </c>
      <c r="G210">
        <v>160608603</v>
      </c>
      <c r="H210">
        <v>1234</v>
      </c>
      <c r="I210" t="s">
        <v>1484</v>
      </c>
      <c r="J210" t="s">
        <v>1538</v>
      </c>
      <c r="K210" t="s">
        <v>1485</v>
      </c>
      <c r="L210">
        <v>2715</v>
      </c>
      <c r="M210" t="s">
        <v>1698</v>
      </c>
      <c r="N210" t="s">
        <v>1682</v>
      </c>
      <c r="O210">
        <f>VLOOKUP(M210,'ID-사업자'!$A$1:$B$291,2,0)</f>
        <v>0</v>
      </c>
    </row>
    <row r="211" spans="1:15" x14ac:dyDescent="0.3">
      <c r="A211" t="s">
        <v>1694</v>
      </c>
      <c r="B211" t="s">
        <v>219</v>
      </c>
      <c r="C211" s="14">
        <v>22364</v>
      </c>
      <c r="D211" s="14">
        <v>2236</v>
      </c>
      <c r="E211" s="14">
        <v>0</v>
      </c>
      <c r="F211" s="14">
        <v>24600</v>
      </c>
      <c r="G211">
        <v>160214150</v>
      </c>
      <c r="H211">
        <v>1234</v>
      </c>
      <c r="I211" t="s">
        <v>1484</v>
      </c>
      <c r="J211" t="s">
        <v>1538</v>
      </c>
      <c r="K211" t="s">
        <v>1485</v>
      </c>
      <c r="L211">
        <v>2091</v>
      </c>
      <c r="M211" t="s">
        <v>1579</v>
      </c>
      <c r="N211" t="s">
        <v>1684</v>
      </c>
      <c r="O211">
        <f>VLOOKUP(M211,'ID-사업자'!$A$1:$B$291,2,0)</f>
        <v>0</v>
      </c>
    </row>
    <row r="212" spans="1:15" x14ac:dyDescent="0.3">
      <c r="A212" t="s">
        <v>1694</v>
      </c>
      <c r="B212" t="s">
        <v>201</v>
      </c>
      <c r="C212" s="14">
        <v>22636</v>
      </c>
      <c r="D212" s="14">
        <v>2264</v>
      </c>
      <c r="E212" s="14">
        <v>0</v>
      </c>
      <c r="F212" s="14">
        <v>24900</v>
      </c>
      <c r="G212">
        <v>160133986</v>
      </c>
      <c r="H212">
        <v>1234</v>
      </c>
      <c r="I212" t="s">
        <v>1484</v>
      </c>
      <c r="J212" t="s">
        <v>1538</v>
      </c>
      <c r="K212" t="s">
        <v>1485</v>
      </c>
      <c r="L212">
        <v>1569</v>
      </c>
      <c r="M212" t="s">
        <v>1580</v>
      </c>
      <c r="N212" t="s">
        <v>1693</v>
      </c>
      <c r="O212">
        <f>VLOOKUP(M212,'ID-사업자'!$A$1:$B$291,2,0)</f>
        <v>0</v>
      </c>
    </row>
    <row r="213" spans="1:15" x14ac:dyDescent="0.3">
      <c r="A213" t="s">
        <v>1694</v>
      </c>
      <c r="B213" t="s">
        <v>220</v>
      </c>
      <c r="C213" s="14">
        <v>22727</v>
      </c>
      <c r="D213" s="14">
        <v>2273</v>
      </c>
      <c r="E213" s="14">
        <v>0</v>
      </c>
      <c r="F213" s="14">
        <v>25000</v>
      </c>
      <c r="G213">
        <v>160232578</v>
      </c>
      <c r="H213">
        <v>1234</v>
      </c>
      <c r="I213" t="s">
        <v>1484</v>
      </c>
      <c r="J213" t="s">
        <v>1538</v>
      </c>
      <c r="K213" t="s">
        <v>1485</v>
      </c>
      <c r="L213">
        <v>2441</v>
      </c>
      <c r="M213" t="s">
        <v>1679</v>
      </c>
      <c r="N213" t="s">
        <v>1684</v>
      </c>
      <c r="O213">
        <f>VLOOKUP(M213,'ID-사업자'!$A$1:$B$291,2,0)</f>
        <v>0</v>
      </c>
    </row>
    <row r="214" spans="1:15" x14ac:dyDescent="0.3">
      <c r="A214" t="s">
        <v>1694</v>
      </c>
      <c r="B214" t="s">
        <v>1339</v>
      </c>
      <c r="C214" s="14">
        <v>0</v>
      </c>
      <c r="D214" s="14">
        <v>0</v>
      </c>
      <c r="E214" s="14">
        <v>25300</v>
      </c>
      <c r="F214" s="14">
        <v>25300</v>
      </c>
      <c r="G214">
        <v>160641194</v>
      </c>
      <c r="H214">
        <v>1234</v>
      </c>
      <c r="I214" t="s">
        <v>1484</v>
      </c>
      <c r="J214" t="s">
        <v>1538</v>
      </c>
      <c r="K214" t="s">
        <v>1485</v>
      </c>
      <c r="L214">
        <v>2410</v>
      </c>
      <c r="M214" t="s">
        <v>1697</v>
      </c>
      <c r="N214" t="s">
        <v>1695</v>
      </c>
      <c r="O214">
        <f>VLOOKUP(M214,'ID-사업자'!$A$1:$B$291,2,0)</f>
        <v>0</v>
      </c>
    </row>
    <row r="215" spans="1:15" x14ac:dyDescent="0.3">
      <c r="A215" t="s">
        <v>1694</v>
      </c>
      <c r="B215" t="s">
        <v>1086</v>
      </c>
      <c r="C215" s="14">
        <v>23182</v>
      </c>
      <c r="D215" s="14">
        <v>2318</v>
      </c>
      <c r="E215" s="14">
        <v>0</v>
      </c>
      <c r="F215" s="14">
        <v>25500</v>
      </c>
      <c r="G215">
        <v>160438917</v>
      </c>
      <c r="H215">
        <v>1234</v>
      </c>
      <c r="I215" t="s">
        <v>1484</v>
      </c>
      <c r="J215" t="s">
        <v>1538</v>
      </c>
      <c r="K215" t="s">
        <v>1485</v>
      </c>
      <c r="L215">
        <v>2507</v>
      </c>
      <c r="M215" t="s">
        <v>1597</v>
      </c>
      <c r="N215" t="s">
        <v>1682</v>
      </c>
      <c r="O215">
        <f>VLOOKUP(M215,'ID-사업자'!$A$1:$B$291,2,0)</f>
        <v>0</v>
      </c>
    </row>
    <row r="216" spans="1:15" x14ac:dyDescent="0.3">
      <c r="A216" t="s">
        <v>1694</v>
      </c>
      <c r="B216" t="s">
        <v>229</v>
      </c>
      <c r="C216" s="14">
        <v>23273</v>
      </c>
      <c r="D216" s="14">
        <v>2327</v>
      </c>
      <c r="E216" s="14">
        <v>0</v>
      </c>
      <c r="F216" s="14">
        <v>25600</v>
      </c>
      <c r="G216">
        <v>160245817</v>
      </c>
      <c r="H216">
        <v>1234</v>
      </c>
      <c r="I216" t="s">
        <v>1484</v>
      </c>
      <c r="J216" t="s">
        <v>1538</v>
      </c>
      <c r="K216" t="s">
        <v>1485</v>
      </c>
      <c r="L216">
        <v>2365</v>
      </c>
      <c r="M216" t="s">
        <v>1583</v>
      </c>
      <c r="N216" t="s">
        <v>1693</v>
      </c>
      <c r="O216">
        <f>VLOOKUP(M216,'ID-사업자'!$A$1:$B$291,2,0)</f>
        <v>0</v>
      </c>
    </row>
    <row r="217" spans="1:15" x14ac:dyDescent="0.3">
      <c r="A217" t="s">
        <v>1694</v>
      </c>
      <c r="B217" t="s">
        <v>270</v>
      </c>
      <c r="C217" s="14">
        <v>23273</v>
      </c>
      <c r="D217" s="14">
        <v>2327</v>
      </c>
      <c r="E217" s="14">
        <v>0</v>
      </c>
      <c r="F217" s="14">
        <v>25600</v>
      </c>
      <c r="G217">
        <v>160245628</v>
      </c>
      <c r="H217">
        <v>1234</v>
      </c>
      <c r="I217" t="s">
        <v>1484</v>
      </c>
      <c r="J217" t="s">
        <v>1538</v>
      </c>
      <c r="K217" t="s">
        <v>1485</v>
      </c>
      <c r="L217">
        <v>2367</v>
      </c>
      <c r="M217" t="s">
        <v>1583</v>
      </c>
      <c r="N217" t="s">
        <v>1693</v>
      </c>
      <c r="O217">
        <f>VLOOKUP(M217,'ID-사업자'!$A$1:$B$291,2,0)</f>
        <v>0</v>
      </c>
    </row>
    <row r="218" spans="1:15" x14ac:dyDescent="0.3">
      <c r="A218" t="s">
        <v>1694</v>
      </c>
      <c r="B218" t="s">
        <v>1024</v>
      </c>
      <c r="C218" s="14">
        <v>23273</v>
      </c>
      <c r="D218" s="14">
        <v>2327</v>
      </c>
      <c r="E218" s="14">
        <v>0</v>
      </c>
      <c r="F218" s="14">
        <v>25600</v>
      </c>
      <c r="G218">
        <v>160452426</v>
      </c>
      <c r="H218">
        <v>1234</v>
      </c>
      <c r="I218" t="s">
        <v>1484</v>
      </c>
      <c r="J218" t="s">
        <v>1538</v>
      </c>
      <c r="K218" t="s">
        <v>1485</v>
      </c>
      <c r="L218">
        <v>2328</v>
      </c>
      <c r="M218" t="s">
        <v>1597</v>
      </c>
      <c r="N218" t="s">
        <v>1682</v>
      </c>
      <c r="O218">
        <f>VLOOKUP(M218,'ID-사업자'!$A$1:$B$291,2,0)</f>
        <v>0</v>
      </c>
    </row>
    <row r="219" spans="1:15" x14ac:dyDescent="0.3">
      <c r="A219" t="s">
        <v>1719</v>
      </c>
      <c r="B219" t="s">
        <v>25</v>
      </c>
      <c r="C219" s="14">
        <v>23273</v>
      </c>
      <c r="D219" s="14">
        <v>2327</v>
      </c>
      <c r="E219" s="14">
        <v>0</v>
      </c>
      <c r="F219" s="14">
        <v>25600</v>
      </c>
      <c r="G219">
        <v>24705900</v>
      </c>
      <c r="I219" t="s">
        <v>1532</v>
      </c>
      <c r="L219">
        <v>3000000679</v>
      </c>
      <c r="M219" t="s">
        <v>1667</v>
      </c>
      <c r="N219" t="s">
        <v>1682</v>
      </c>
      <c r="O219">
        <f>VLOOKUP(M219,'ID-사업자'!$A$1:$B$291,2,0)</f>
        <v>8340702754</v>
      </c>
    </row>
    <row r="220" spans="1:15" x14ac:dyDescent="0.3">
      <c r="A220" t="s">
        <v>1719</v>
      </c>
      <c r="B220" t="s">
        <v>22</v>
      </c>
      <c r="C220" s="14">
        <v>23273</v>
      </c>
      <c r="D220" s="14">
        <v>2327</v>
      </c>
      <c r="E220" s="14">
        <v>0</v>
      </c>
      <c r="F220" s="14">
        <v>25600</v>
      </c>
      <c r="G220">
        <v>75068369</v>
      </c>
      <c r="I220" t="s">
        <v>1532</v>
      </c>
      <c r="L220">
        <v>3000000570</v>
      </c>
      <c r="M220" t="s">
        <v>1542</v>
      </c>
      <c r="N220" t="s">
        <v>1695</v>
      </c>
      <c r="O220">
        <f>VLOOKUP(M220,'ID-사업자'!$A$1:$B$291,2,0)</f>
        <v>6181179089</v>
      </c>
    </row>
    <row r="221" spans="1:15" x14ac:dyDescent="0.3">
      <c r="A221" t="s">
        <v>1694</v>
      </c>
      <c r="B221" t="s">
        <v>388</v>
      </c>
      <c r="C221" s="14">
        <v>23364</v>
      </c>
      <c r="D221" s="14">
        <v>2336</v>
      </c>
      <c r="E221" s="14">
        <v>0</v>
      </c>
      <c r="F221" s="14">
        <v>25700</v>
      </c>
      <c r="G221">
        <v>160496065</v>
      </c>
      <c r="H221">
        <v>1234</v>
      </c>
      <c r="I221" t="s">
        <v>1484</v>
      </c>
      <c r="J221" t="s">
        <v>1538</v>
      </c>
      <c r="K221" t="s">
        <v>1485</v>
      </c>
      <c r="L221">
        <v>1686</v>
      </c>
      <c r="M221" t="s">
        <v>1698</v>
      </c>
      <c r="N221" t="s">
        <v>1682</v>
      </c>
      <c r="O221">
        <f>VLOOKUP(M221,'ID-사업자'!$A$1:$B$291,2,0)</f>
        <v>0</v>
      </c>
    </row>
    <row r="222" spans="1:15" x14ac:dyDescent="0.3">
      <c r="A222" t="s">
        <v>1694</v>
      </c>
      <c r="B222" t="s">
        <v>1062</v>
      </c>
      <c r="C222" s="14">
        <v>23455</v>
      </c>
      <c r="D222" s="14">
        <v>2345</v>
      </c>
      <c r="E222" s="14">
        <v>0</v>
      </c>
      <c r="F222" s="14">
        <v>25800</v>
      </c>
      <c r="G222">
        <v>160405836</v>
      </c>
      <c r="H222">
        <v>1234</v>
      </c>
      <c r="I222" t="s">
        <v>1484</v>
      </c>
      <c r="J222" t="s">
        <v>1538</v>
      </c>
      <c r="K222" t="s">
        <v>1485</v>
      </c>
      <c r="L222">
        <v>1979</v>
      </c>
      <c r="M222" t="s">
        <v>1658</v>
      </c>
      <c r="N222" t="s">
        <v>1693</v>
      </c>
      <c r="O222">
        <f>VLOOKUP(M222,'ID-사업자'!$A$1:$B$291,2,0)</f>
        <v>5500202491</v>
      </c>
    </row>
    <row r="223" spans="1:15" x14ac:dyDescent="0.3">
      <c r="A223" t="s">
        <v>1694</v>
      </c>
      <c r="B223" t="s">
        <v>323</v>
      </c>
      <c r="C223" s="14">
        <v>23455</v>
      </c>
      <c r="D223" s="14">
        <v>2345</v>
      </c>
      <c r="E223" s="14">
        <v>0</v>
      </c>
      <c r="F223" s="14">
        <v>25800</v>
      </c>
      <c r="G223">
        <v>160517733</v>
      </c>
      <c r="H223">
        <v>1234</v>
      </c>
      <c r="I223" t="s">
        <v>1484</v>
      </c>
      <c r="J223" t="s">
        <v>1538</v>
      </c>
      <c r="K223" t="s">
        <v>1485</v>
      </c>
      <c r="L223">
        <v>2514</v>
      </c>
      <c r="M223" t="s">
        <v>1634</v>
      </c>
      <c r="N223" t="s">
        <v>1693</v>
      </c>
      <c r="O223">
        <f>VLOOKUP(M223,'ID-사업자'!$A$1:$B$291,2,0)</f>
        <v>0</v>
      </c>
    </row>
    <row r="224" spans="1:15" x14ac:dyDescent="0.3">
      <c r="A224" t="s">
        <v>1694</v>
      </c>
      <c r="B224" t="s">
        <v>810</v>
      </c>
      <c r="C224" s="14">
        <v>18955</v>
      </c>
      <c r="D224" s="14">
        <v>1895</v>
      </c>
      <c r="E224" s="14">
        <v>5000</v>
      </c>
      <c r="F224" s="14">
        <v>25850</v>
      </c>
      <c r="G224">
        <v>160400410</v>
      </c>
      <c r="H224">
        <v>1234</v>
      </c>
      <c r="I224" t="s">
        <v>1484</v>
      </c>
      <c r="J224" t="s">
        <v>1538</v>
      </c>
      <c r="K224" t="s">
        <v>1485</v>
      </c>
      <c r="L224">
        <v>1727</v>
      </c>
      <c r="M224" t="s">
        <v>1803</v>
      </c>
      <c r="N224" t="s">
        <v>1684</v>
      </c>
      <c r="O224">
        <f>VLOOKUP(M224,'ID-사업자'!$A$1:$B$291,2,0)</f>
        <v>0</v>
      </c>
    </row>
    <row r="225" spans="1:15" x14ac:dyDescent="0.3">
      <c r="A225" t="s">
        <v>1694</v>
      </c>
      <c r="B225" t="s">
        <v>696</v>
      </c>
      <c r="C225" s="14">
        <v>23636</v>
      </c>
      <c r="D225" s="14">
        <v>2364</v>
      </c>
      <c r="E225" s="14">
        <v>0</v>
      </c>
      <c r="F225" s="14">
        <v>26000</v>
      </c>
      <c r="G225">
        <v>160353282</v>
      </c>
      <c r="H225">
        <v>1234</v>
      </c>
      <c r="I225" t="s">
        <v>1484</v>
      </c>
      <c r="J225" t="s">
        <v>1538</v>
      </c>
      <c r="K225" t="s">
        <v>1485</v>
      </c>
      <c r="L225">
        <v>2489</v>
      </c>
      <c r="M225" t="s">
        <v>1840</v>
      </c>
      <c r="N225" t="s">
        <v>1682</v>
      </c>
      <c r="O225">
        <f>VLOOKUP(M225,'ID-사업자'!$A$1:$B$291,2,0)</f>
        <v>0</v>
      </c>
    </row>
    <row r="226" spans="1:15" x14ac:dyDescent="0.3">
      <c r="A226" t="s">
        <v>1694</v>
      </c>
      <c r="B226" t="s">
        <v>207</v>
      </c>
      <c r="C226" s="14">
        <v>10737</v>
      </c>
      <c r="D226" s="14">
        <v>1073</v>
      </c>
      <c r="E226" s="14">
        <v>14590</v>
      </c>
      <c r="F226" s="14">
        <v>26400</v>
      </c>
      <c r="G226">
        <v>160137381</v>
      </c>
      <c r="H226">
        <v>1234</v>
      </c>
      <c r="I226" t="s">
        <v>1484</v>
      </c>
      <c r="J226" t="s">
        <v>1538</v>
      </c>
      <c r="K226" t="s">
        <v>1485</v>
      </c>
      <c r="L226">
        <v>2323</v>
      </c>
      <c r="M226" t="s">
        <v>1579</v>
      </c>
      <c r="N226" t="s">
        <v>1684</v>
      </c>
      <c r="O226">
        <f>VLOOKUP(M226,'ID-사업자'!$A$1:$B$291,2,0)</f>
        <v>0</v>
      </c>
    </row>
    <row r="227" spans="1:15" x14ac:dyDescent="0.3">
      <c r="A227" t="s">
        <v>1694</v>
      </c>
      <c r="B227" t="s">
        <v>456</v>
      </c>
      <c r="C227" s="14">
        <v>3646</v>
      </c>
      <c r="D227" s="14">
        <v>364</v>
      </c>
      <c r="E227" s="14">
        <v>22390</v>
      </c>
      <c r="F227" s="14">
        <v>26400</v>
      </c>
      <c r="G227">
        <v>160558766</v>
      </c>
      <c r="H227">
        <v>1234</v>
      </c>
      <c r="I227" t="s">
        <v>1484</v>
      </c>
      <c r="J227" t="s">
        <v>1538</v>
      </c>
      <c r="K227" t="s">
        <v>1485</v>
      </c>
      <c r="L227">
        <v>2203</v>
      </c>
      <c r="M227" t="s">
        <v>1840</v>
      </c>
      <c r="N227" t="s">
        <v>1682</v>
      </c>
      <c r="O227">
        <f>VLOOKUP(M227,'ID-사업자'!$A$1:$B$291,2,0)</f>
        <v>0</v>
      </c>
    </row>
    <row r="228" spans="1:15" x14ac:dyDescent="0.3">
      <c r="A228" t="s">
        <v>1694</v>
      </c>
      <c r="B228" t="s">
        <v>1166</v>
      </c>
      <c r="C228" s="14">
        <v>24364</v>
      </c>
      <c r="D228" s="14">
        <v>2436</v>
      </c>
      <c r="E228" s="14">
        <v>0</v>
      </c>
      <c r="F228" s="14">
        <v>26800</v>
      </c>
      <c r="G228">
        <v>160859229</v>
      </c>
      <c r="H228">
        <v>1234</v>
      </c>
      <c r="I228" t="s">
        <v>1484</v>
      </c>
      <c r="J228" t="s">
        <v>1538</v>
      </c>
      <c r="K228" t="s">
        <v>1485</v>
      </c>
      <c r="L228">
        <v>3000000542</v>
      </c>
      <c r="M228" t="s">
        <v>1668</v>
      </c>
      <c r="N228" t="s">
        <v>1695</v>
      </c>
      <c r="O228">
        <f>VLOOKUP(M228,'ID-사업자'!$A$1:$B$291,2,0)</f>
        <v>3768800472</v>
      </c>
    </row>
    <row r="229" spans="1:15" x14ac:dyDescent="0.3">
      <c r="A229" t="s">
        <v>1694</v>
      </c>
      <c r="B229" t="s">
        <v>688</v>
      </c>
      <c r="C229" s="14">
        <v>24364</v>
      </c>
      <c r="D229" s="14">
        <v>2436</v>
      </c>
      <c r="E229" s="14">
        <v>0</v>
      </c>
      <c r="F229" s="14">
        <v>26800</v>
      </c>
      <c r="G229">
        <v>160338051</v>
      </c>
      <c r="H229">
        <v>1234</v>
      </c>
      <c r="I229" t="s">
        <v>1484</v>
      </c>
      <c r="J229" t="s">
        <v>1538</v>
      </c>
      <c r="K229" t="s">
        <v>1485</v>
      </c>
      <c r="L229">
        <v>3000000551</v>
      </c>
      <c r="M229" t="s">
        <v>1662</v>
      </c>
      <c r="N229" t="s">
        <v>1695</v>
      </c>
      <c r="O229">
        <f>VLOOKUP(M229,'ID-사업자'!$A$1:$B$291,2,0)</f>
        <v>6613000888</v>
      </c>
    </row>
    <row r="230" spans="1:15" x14ac:dyDescent="0.3">
      <c r="A230" t="s">
        <v>1694</v>
      </c>
      <c r="B230" t="s">
        <v>609</v>
      </c>
      <c r="C230" s="14">
        <v>24364</v>
      </c>
      <c r="D230" s="14">
        <v>2436</v>
      </c>
      <c r="E230" s="14">
        <v>0</v>
      </c>
      <c r="F230" s="14">
        <v>26800</v>
      </c>
      <c r="G230">
        <v>160314679</v>
      </c>
      <c r="H230">
        <v>1234</v>
      </c>
      <c r="I230" t="s">
        <v>1484</v>
      </c>
      <c r="J230" t="s">
        <v>1538</v>
      </c>
      <c r="K230" t="s">
        <v>1485</v>
      </c>
      <c r="L230">
        <v>2892</v>
      </c>
      <c r="M230" t="s">
        <v>1583</v>
      </c>
      <c r="N230" t="s">
        <v>1693</v>
      </c>
      <c r="O230">
        <f>VLOOKUP(M230,'ID-사업자'!$A$1:$B$291,2,0)</f>
        <v>0</v>
      </c>
    </row>
    <row r="231" spans="1:15" x14ac:dyDescent="0.3">
      <c r="A231" t="s">
        <v>1694</v>
      </c>
      <c r="B231" t="s">
        <v>717</v>
      </c>
      <c r="C231" s="14">
        <v>4000</v>
      </c>
      <c r="D231" s="14">
        <v>400</v>
      </c>
      <c r="E231" s="14">
        <v>22500</v>
      </c>
      <c r="F231" s="14">
        <v>26900</v>
      </c>
      <c r="G231">
        <v>160372622</v>
      </c>
      <c r="H231">
        <v>1234</v>
      </c>
      <c r="I231" t="s">
        <v>1484</v>
      </c>
      <c r="J231" t="s">
        <v>1538</v>
      </c>
      <c r="K231" t="s">
        <v>1485</v>
      </c>
      <c r="L231">
        <v>2357</v>
      </c>
      <c r="M231" t="s">
        <v>1697</v>
      </c>
      <c r="N231" t="s">
        <v>1695</v>
      </c>
      <c r="O231">
        <f>VLOOKUP(M231,'ID-사업자'!$A$1:$B$291,2,0)</f>
        <v>0</v>
      </c>
    </row>
    <row r="232" spans="1:15" x14ac:dyDescent="0.3">
      <c r="A232" t="s">
        <v>1694</v>
      </c>
      <c r="B232" t="s">
        <v>873</v>
      </c>
      <c r="C232" s="14">
        <v>0</v>
      </c>
      <c r="D232" s="14">
        <v>0</v>
      </c>
      <c r="E232" s="14">
        <v>27000</v>
      </c>
      <c r="F232" s="14">
        <v>27000</v>
      </c>
      <c r="G232">
        <v>160626305</v>
      </c>
      <c r="H232">
        <v>1234</v>
      </c>
      <c r="I232" t="s">
        <v>1484</v>
      </c>
      <c r="J232" t="s">
        <v>1538</v>
      </c>
      <c r="K232" t="s">
        <v>1485</v>
      </c>
      <c r="L232">
        <v>1871</v>
      </c>
      <c r="M232" t="s">
        <v>1580</v>
      </c>
      <c r="N232" t="s">
        <v>1693</v>
      </c>
      <c r="O232">
        <f>VLOOKUP(M232,'ID-사업자'!$A$1:$B$291,2,0)</f>
        <v>0</v>
      </c>
    </row>
    <row r="233" spans="1:15" x14ac:dyDescent="0.3">
      <c r="A233" t="s">
        <v>1694</v>
      </c>
      <c r="B233" t="s">
        <v>1318</v>
      </c>
      <c r="C233" s="14">
        <v>15091</v>
      </c>
      <c r="D233" s="14">
        <v>1509</v>
      </c>
      <c r="E233" s="14">
        <v>10400</v>
      </c>
      <c r="F233" s="14">
        <v>27000</v>
      </c>
      <c r="G233">
        <v>160775428</v>
      </c>
      <c r="H233">
        <v>1234</v>
      </c>
      <c r="I233" t="s">
        <v>1484</v>
      </c>
      <c r="J233" t="s">
        <v>1538</v>
      </c>
      <c r="K233" t="s">
        <v>1485</v>
      </c>
      <c r="L233">
        <v>2225</v>
      </c>
      <c r="M233" t="s">
        <v>1698</v>
      </c>
      <c r="N233" t="s">
        <v>1682</v>
      </c>
      <c r="O233">
        <f>VLOOKUP(M233,'ID-사업자'!$A$1:$B$291,2,0)</f>
        <v>0</v>
      </c>
    </row>
    <row r="234" spans="1:15" x14ac:dyDescent="0.3">
      <c r="A234" t="s">
        <v>1694</v>
      </c>
      <c r="B234" t="s">
        <v>643</v>
      </c>
      <c r="C234" s="14">
        <v>16182</v>
      </c>
      <c r="D234" s="14">
        <v>1618</v>
      </c>
      <c r="E234" s="14">
        <v>9400</v>
      </c>
      <c r="F234" s="14">
        <v>27200</v>
      </c>
      <c r="G234">
        <v>160338666</v>
      </c>
      <c r="H234">
        <v>1234</v>
      </c>
      <c r="I234" t="s">
        <v>1484</v>
      </c>
      <c r="J234" t="s">
        <v>1538</v>
      </c>
      <c r="K234" t="s">
        <v>1485</v>
      </c>
      <c r="L234">
        <v>1606</v>
      </c>
      <c r="M234" t="s">
        <v>1583</v>
      </c>
      <c r="N234" t="s">
        <v>1693</v>
      </c>
      <c r="O234">
        <f>VLOOKUP(M234,'ID-사업자'!$A$1:$B$291,2,0)</f>
        <v>0</v>
      </c>
    </row>
    <row r="235" spans="1:15" x14ac:dyDescent="0.3">
      <c r="A235" t="s">
        <v>1694</v>
      </c>
      <c r="B235" t="s">
        <v>565</v>
      </c>
      <c r="C235" s="14">
        <v>25000</v>
      </c>
      <c r="D235" s="14">
        <v>2500</v>
      </c>
      <c r="E235" s="14">
        <v>0</v>
      </c>
      <c r="F235" s="14">
        <v>27500</v>
      </c>
      <c r="G235">
        <v>160538991</v>
      </c>
      <c r="H235">
        <v>1234</v>
      </c>
      <c r="I235" t="s">
        <v>1484</v>
      </c>
      <c r="J235" t="s">
        <v>1538</v>
      </c>
      <c r="K235" t="s">
        <v>1485</v>
      </c>
      <c r="L235">
        <v>3000000706</v>
      </c>
      <c r="M235" t="s">
        <v>1773</v>
      </c>
      <c r="N235" t="s">
        <v>1695</v>
      </c>
      <c r="O235">
        <f>VLOOKUP(M235,'ID-사업자'!$A$1:$B$291,2,0)</f>
        <v>8132301189</v>
      </c>
    </row>
    <row r="236" spans="1:15" x14ac:dyDescent="0.3">
      <c r="A236" t="s">
        <v>1694</v>
      </c>
      <c r="B236" t="s">
        <v>789</v>
      </c>
      <c r="C236" s="14">
        <v>25000</v>
      </c>
      <c r="D236" s="14">
        <v>2500</v>
      </c>
      <c r="E236" s="14">
        <v>0</v>
      </c>
      <c r="F236" s="14">
        <v>27500</v>
      </c>
      <c r="G236">
        <v>160416020</v>
      </c>
      <c r="H236">
        <v>1234</v>
      </c>
      <c r="I236" t="s">
        <v>1484</v>
      </c>
      <c r="J236" t="s">
        <v>1538</v>
      </c>
      <c r="K236" t="s">
        <v>1485</v>
      </c>
      <c r="L236">
        <v>3000000512</v>
      </c>
      <c r="M236" t="s">
        <v>1773</v>
      </c>
      <c r="N236" t="s">
        <v>1695</v>
      </c>
      <c r="O236">
        <f>VLOOKUP(M236,'ID-사업자'!$A$1:$B$291,2,0)</f>
        <v>8132301189</v>
      </c>
    </row>
    <row r="237" spans="1:15" x14ac:dyDescent="0.3">
      <c r="A237" t="s">
        <v>1694</v>
      </c>
      <c r="B237" t="s">
        <v>695</v>
      </c>
      <c r="C237" s="14">
        <v>25000</v>
      </c>
      <c r="D237" s="14">
        <v>2500</v>
      </c>
      <c r="E237" s="14">
        <v>0</v>
      </c>
      <c r="F237" s="14">
        <v>27500</v>
      </c>
      <c r="G237">
        <v>160365893</v>
      </c>
      <c r="H237">
        <v>1234</v>
      </c>
      <c r="I237" t="s">
        <v>1484</v>
      </c>
      <c r="J237" t="s">
        <v>1538</v>
      </c>
      <c r="K237" t="s">
        <v>1485</v>
      </c>
      <c r="L237">
        <v>2044</v>
      </c>
      <c r="M237" t="s">
        <v>1583</v>
      </c>
      <c r="N237" t="s">
        <v>1693</v>
      </c>
      <c r="O237">
        <f>VLOOKUP(M237,'ID-사업자'!$A$1:$B$291,2,0)</f>
        <v>0</v>
      </c>
    </row>
    <row r="238" spans="1:15" x14ac:dyDescent="0.3">
      <c r="A238" t="s">
        <v>1694</v>
      </c>
      <c r="B238" t="s">
        <v>299</v>
      </c>
      <c r="C238" s="14">
        <v>25455</v>
      </c>
      <c r="D238" s="14">
        <v>2545</v>
      </c>
      <c r="E238" s="14">
        <v>0</v>
      </c>
      <c r="F238" s="14">
        <v>28000</v>
      </c>
      <c r="G238">
        <v>160518894</v>
      </c>
      <c r="H238">
        <v>1234</v>
      </c>
      <c r="I238" t="s">
        <v>1484</v>
      </c>
      <c r="J238" t="s">
        <v>1538</v>
      </c>
      <c r="K238" t="s">
        <v>1485</v>
      </c>
      <c r="L238">
        <v>3000000652</v>
      </c>
      <c r="M238" t="s">
        <v>1584</v>
      </c>
      <c r="N238" t="s">
        <v>1695</v>
      </c>
      <c r="O238">
        <f>VLOOKUP(M238,'ID-사업자'!$A$1:$B$291,2,0)</f>
        <v>7576400506</v>
      </c>
    </row>
    <row r="239" spans="1:15" x14ac:dyDescent="0.3">
      <c r="A239" t="s">
        <v>1694</v>
      </c>
      <c r="B239" t="s">
        <v>369</v>
      </c>
      <c r="C239" s="14">
        <v>25455</v>
      </c>
      <c r="D239" s="14">
        <v>2545</v>
      </c>
      <c r="E239" s="14">
        <v>0</v>
      </c>
      <c r="F239" s="14">
        <v>28000</v>
      </c>
      <c r="G239">
        <v>160465299</v>
      </c>
      <c r="H239">
        <v>1234</v>
      </c>
      <c r="I239" t="s">
        <v>1484</v>
      </c>
      <c r="J239" t="s">
        <v>1538</v>
      </c>
      <c r="K239" t="s">
        <v>1485</v>
      </c>
      <c r="L239">
        <v>2057</v>
      </c>
      <c r="M239" t="s">
        <v>1690</v>
      </c>
      <c r="N239" t="s">
        <v>1693</v>
      </c>
      <c r="O239">
        <f>VLOOKUP(M239,'ID-사업자'!$A$1:$B$291,2,0)</f>
        <v>0</v>
      </c>
    </row>
    <row r="240" spans="1:15" x14ac:dyDescent="0.3">
      <c r="A240" t="s">
        <v>1694</v>
      </c>
      <c r="B240" t="s">
        <v>197</v>
      </c>
      <c r="C240" s="14">
        <v>0</v>
      </c>
      <c r="D240" s="14">
        <v>0</v>
      </c>
      <c r="E240" s="14">
        <v>28000</v>
      </c>
      <c r="F240" s="14">
        <v>28000</v>
      </c>
      <c r="G240">
        <v>160204602</v>
      </c>
      <c r="H240">
        <v>1234</v>
      </c>
      <c r="I240" t="s">
        <v>1484</v>
      </c>
      <c r="J240" t="s">
        <v>1538</v>
      </c>
      <c r="K240" t="s">
        <v>1485</v>
      </c>
      <c r="L240">
        <v>1790</v>
      </c>
      <c r="M240" t="s">
        <v>1588</v>
      </c>
      <c r="N240" t="s">
        <v>1682</v>
      </c>
      <c r="O240">
        <f>VLOOKUP(M240,'ID-사업자'!$A$1:$B$291,2,0)</f>
        <v>0</v>
      </c>
    </row>
    <row r="241" spans="1:15" x14ac:dyDescent="0.3">
      <c r="A241" t="s">
        <v>1694</v>
      </c>
      <c r="B241" t="s">
        <v>1031</v>
      </c>
      <c r="C241" s="14">
        <v>25545</v>
      </c>
      <c r="D241" s="14">
        <v>2555</v>
      </c>
      <c r="E241" s="14">
        <v>0</v>
      </c>
      <c r="F241" s="14">
        <v>28100</v>
      </c>
      <c r="G241">
        <v>160449331</v>
      </c>
      <c r="H241">
        <v>1234</v>
      </c>
      <c r="I241" t="s">
        <v>1484</v>
      </c>
      <c r="J241" t="s">
        <v>1538</v>
      </c>
      <c r="K241" t="s">
        <v>1485</v>
      </c>
      <c r="L241">
        <v>2127</v>
      </c>
      <c r="M241" t="s">
        <v>1579</v>
      </c>
      <c r="N241" t="s">
        <v>1684</v>
      </c>
      <c r="O241">
        <f>VLOOKUP(M241,'ID-사업자'!$A$1:$B$291,2,0)</f>
        <v>0</v>
      </c>
    </row>
    <row r="242" spans="1:15" x14ac:dyDescent="0.3">
      <c r="A242" t="s">
        <v>1694</v>
      </c>
      <c r="B242" t="s">
        <v>212</v>
      </c>
      <c r="C242" s="14">
        <v>23237</v>
      </c>
      <c r="D242" s="14">
        <v>2323</v>
      </c>
      <c r="E242" s="14">
        <v>2990</v>
      </c>
      <c r="F242" s="14">
        <v>28550</v>
      </c>
      <c r="G242">
        <v>160141683</v>
      </c>
      <c r="H242">
        <v>1234</v>
      </c>
      <c r="I242" t="s">
        <v>1484</v>
      </c>
      <c r="J242" t="s">
        <v>1538</v>
      </c>
      <c r="K242" t="s">
        <v>1485</v>
      </c>
      <c r="L242">
        <v>2033</v>
      </c>
      <c r="M242" t="s">
        <v>1579</v>
      </c>
      <c r="N242" t="s">
        <v>1684</v>
      </c>
      <c r="O242">
        <f>VLOOKUP(M242,'ID-사업자'!$A$1:$B$291,2,0)</f>
        <v>0</v>
      </c>
    </row>
    <row r="243" spans="1:15" x14ac:dyDescent="0.3">
      <c r="A243" t="s">
        <v>1694</v>
      </c>
      <c r="B243" t="s">
        <v>454</v>
      </c>
      <c r="C243" s="14">
        <v>26000</v>
      </c>
      <c r="D243" s="14">
        <v>2600</v>
      </c>
      <c r="E243" s="14">
        <v>0</v>
      </c>
      <c r="F243" s="14">
        <v>28600</v>
      </c>
      <c r="G243">
        <v>160556556</v>
      </c>
      <c r="H243">
        <v>1234</v>
      </c>
      <c r="I243" t="s">
        <v>1484</v>
      </c>
      <c r="J243" t="s">
        <v>1538</v>
      </c>
      <c r="K243" t="s">
        <v>1485</v>
      </c>
      <c r="L243">
        <v>3000000735</v>
      </c>
      <c r="M243" t="s">
        <v>1773</v>
      </c>
      <c r="N243" t="s">
        <v>1695</v>
      </c>
      <c r="O243">
        <f>VLOOKUP(M243,'ID-사업자'!$A$1:$B$291,2,0)</f>
        <v>8132301189</v>
      </c>
    </row>
    <row r="244" spans="1:15" x14ac:dyDescent="0.3">
      <c r="A244" t="s">
        <v>1694</v>
      </c>
      <c r="B244" t="s">
        <v>1312</v>
      </c>
      <c r="C244" s="14">
        <v>26000</v>
      </c>
      <c r="D244" s="14">
        <v>2600</v>
      </c>
      <c r="E244" s="14">
        <v>0</v>
      </c>
      <c r="F244" s="14">
        <v>28600</v>
      </c>
      <c r="G244">
        <v>160778317</v>
      </c>
      <c r="H244">
        <v>1234</v>
      </c>
      <c r="I244" t="s">
        <v>1484</v>
      </c>
      <c r="J244" t="s">
        <v>1538</v>
      </c>
      <c r="K244" t="s">
        <v>1485</v>
      </c>
      <c r="L244">
        <v>3000000655</v>
      </c>
      <c r="M244" t="s">
        <v>1773</v>
      </c>
      <c r="N244" t="s">
        <v>1695</v>
      </c>
      <c r="O244">
        <f>VLOOKUP(M244,'ID-사업자'!$A$1:$B$291,2,0)</f>
        <v>8132301189</v>
      </c>
    </row>
    <row r="245" spans="1:15" x14ac:dyDescent="0.3">
      <c r="A245" t="s">
        <v>1694</v>
      </c>
      <c r="B245" t="s">
        <v>1040</v>
      </c>
      <c r="C245" s="14">
        <v>26000</v>
      </c>
      <c r="D245" s="14">
        <v>2600</v>
      </c>
      <c r="E245" s="14">
        <v>0</v>
      </c>
      <c r="F245" s="14">
        <v>28600</v>
      </c>
      <c r="G245">
        <v>160461003</v>
      </c>
      <c r="H245">
        <v>1234</v>
      </c>
      <c r="I245" t="s">
        <v>1484</v>
      </c>
      <c r="J245" t="s">
        <v>1538</v>
      </c>
      <c r="K245" t="s">
        <v>1485</v>
      </c>
      <c r="L245">
        <v>3000000503</v>
      </c>
      <c r="M245" t="s">
        <v>1773</v>
      </c>
      <c r="N245" t="s">
        <v>1695</v>
      </c>
      <c r="O245">
        <f>VLOOKUP(M245,'ID-사업자'!$A$1:$B$291,2,0)</f>
        <v>8132301189</v>
      </c>
    </row>
    <row r="246" spans="1:15" x14ac:dyDescent="0.3">
      <c r="A246" t="s">
        <v>1694</v>
      </c>
      <c r="B246" t="s">
        <v>376</v>
      </c>
      <c r="C246" s="14">
        <v>26000</v>
      </c>
      <c r="D246" s="14">
        <v>2600</v>
      </c>
      <c r="E246" s="14">
        <v>0</v>
      </c>
      <c r="F246" s="14">
        <v>28600</v>
      </c>
      <c r="G246">
        <v>160487798</v>
      </c>
      <c r="H246">
        <v>1234</v>
      </c>
      <c r="I246" t="s">
        <v>1484</v>
      </c>
      <c r="J246" t="s">
        <v>1538</v>
      </c>
      <c r="K246" t="s">
        <v>1485</v>
      </c>
      <c r="L246">
        <v>3000000488</v>
      </c>
      <c r="M246" t="s">
        <v>1773</v>
      </c>
      <c r="N246" t="s">
        <v>1695</v>
      </c>
      <c r="O246">
        <f>VLOOKUP(M246,'ID-사업자'!$A$1:$B$291,2,0)</f>
        <v>8132301189</v>
      </c>
    </row>
    <row r="247" spans="1:15" x14ac:dyDescent="0.3">
      <c r="A247" t="s">
        <v>1694</v>
      </c>
      <c r="B247" t="s">
        <v>832</v>
      </c>
      <c r="C247" s="14">
        <v>26000</v>
      </c>
      <c r="D247" s="14">
        <v>2600</v>
      </c>
      <c r="E247" s="14">
        <v>0</v>
      </c>
      <c r="F247" s="14">
        <v>28600</v>
      </c>
      <c r="G247">
        <v>160397618</v>
      </c>
      <c r="H247">
        <v>1234</v>
      </c>
      <c r="I247" t="s">
        <v>1484</v>
      </c>
      <c r="J247" t="s">
        <v>1538</v>
      </c>
      <c r="K247" t="s">
        <v>1485</v>
      </c>
      <c r="L247">
        <v>2039</v>
      </c>
      <c r="M247" t="s">
        <v>1679</v>
      </c>
      <c r="N247" t="s">
        <v>1684</v>
      </c>
      <c r="O247">
        <f>VLOOKUP(M247,'ID-사업자'!$A$1:$B$291,2,0)</f>
        <v>0</v>
      </c>
    </row>
    <row r="248" spans="1:15" x14ac:dyDescent="0.3">
      <c r="A248" t="s">
        <v>1694</v>
      </c>
      <c r="B248" t="s">
        <v>181</v>
      </c>
      <c r="C248" s="14">
        <v>26091</v>
      </c>
      <c r="D248" s="14">
        <v>2609</v>
      </c>
      <c r="E248" s="14">
        <v>0</v>
      </c>
      <c r="F248" s="14">
        <v>28700</v>
      </c>
      <c r="G248">
        <v>160048067</v>
      </c>
      <c r="H248">
        <v>1234</v>
      </c>
      <c r="I248" t="s">
        <v>1484</v>
      </c>
      <c r="J248" t="s">
        <v>1538</v>
      </c>
      <c r="K248" t="s">
        <v>1485</v>
      </c>
      <c r="L248">
        <v>2687</v>
      </c>
      <c r="M248" t="s">
        <v>1840</v>
      </c>
      <c r="N248" t="s">
        <v>1682</v>
      </c>
      <c r="O248" s="7">
        <f>VLOOKUP(M248,'ID-사업자'!$A$1:$B$291,2,0)</f>
        <v>0</v>
      </c>
    </row>
    <row r="249" spans="1:15" x14ac:dyDescent="0.3">
      <c r="A249" t="s">
        <v>1694</v>
      </c>
      <c r="B249" t="s">
        <v>618</v>
      </c>
      <c r="C249" s="14">
        <v>3646</v>
      </c>
      <c r="D249" s="14">
        <v>364</v>
      </c>
      <c r="E249" s="14">
        <v>24990</v>
      </c>
      <c r="F249" s="14">
        <v>29000</v>
      </c>
      <c r="G249">
        <v>160314572</v>
      </c>
      <c r="H249">
        <v>1234</v>
      </c>
      <c r="I249" t="s">
        <v>1484</v>
      </c>
      <c r="J249" t="s">
        <v>1538</v>
      </c>
      <c r="K249" t="s">
        <v>1485</v>
      </c>
      <c r="L249">
        <v>2895</v>
      </c>
      <c r="M249" t="s">
        <v>1583</v>
      </c>
      <c r="N249" t="s">
        <v>1693</v>
      </c>
      <c r="O249">
        <f>VLOOKUP(M249,'ID-사업자'!$A$1:$B$291,2,0)</f>
        <v>0</v>
      </c>
    </row>
    <row r="250" spans="1:15" x14ac:dyDescent="0.3">
      <c r="A250" t="s">
        <v>1694</v>
      </c>
      <c r="B250" t="s">
        <v>62</v>
      </c>
      <c r="C250" s="14">
        <v>3646</v>
      </c>
      <c r="D250" s="14">
        <v>364</v>
      </c>
      <c r="E250" s="14">
        <v>24990</v>
      </c>
      <c r="F250" s="14">
        <v>29000</v>
      </c>
      <c r="G250">
        <v>160282549</v>
      </c>
      <c r="H250">
        <v>1234</v>
      </c>
      <c r="I250" t="s">
        <v>1484</v>
      </c>
      <c r="J250" t="s">
        <v>1538</v>
      </c>
      <c r="K250" t="s">
        <v>1485</v>
      </c>
      <c r="L250">
        <v>2832</v>
      </c>
      <c r="M250" t="s">
        <v>1583</v>
      </c>
      <c r="N250" t="s">
        <v>1693</v>
      </c>
      <c r="O250">
        <f>VLOOKUP(M250,'ID-사업자'!$A$1:$B$291,2,0)</f>
        <v>0</v>
      </c>
    </row>
    <row r="251" spans="1:15" x14ac:dyDescent="0.3">
      <c r="A251" t="s">
        <v>1694</v>
      </c>
      <c r="B251" t="s">
        <v>523</v>
      </c>
      <c r="C251" s="14">
        <v>3646</v>
      </c>
      <c r="D251" s="14">
        <v>364</v>
      </c>
      <c r="E251" s="14">
        <v>24990</v>
      </c>
      <c r="F251" s="14">
        <v>29000</v>
      </c>
      <c r="G251">
        <v>160528176</v>
      </c>
      <c r="H251">
        <v>1234</v>
      </c>
      <c r="I251" t="s">
        <v>1484</v>
      </c>
      <c r="J251" t="s">
        <v>1538</v>
      </c>
      <c r="K251" t="s">
        <v>1485</v>
      </c>
      <c r="L251">
        <v>1797</v>
      </c>
      <c r="M251" t="s">
        <v>1583</v>
      </c>
      <c r="N251" t="s">
        <v>1693</v>
      </c>
      <c r="O251">
        <f>VLOOKUP(M251,'ID-사업자'!$A$1:$B$291,2,0)</f>
        <v>0</v>
      </c>
    </row>
    <row r="252" spans="1:15" x14ac:dyDescent="0.3">
      <c r="A252" t="s">
        <v>1694</v>
      </c>
      <c r="B252" t="s">
        <v>1149</v>
      </c>
      <c r="C252" s="14">
        <v>3646</v>
      </c>
      <c r="D252" s="14">
        <v>364</v>
      </c>
      <c r="E252" s="14">
        <v>24990</v>
      </c>
      <c r="F252" s="14">
        <v>29000</v>
      </c>
      <c r="G252">
        <v>160850481</v>
      </c>
      <c r="H252">
        <v>1234</v>
      </c>
      <c r="I252" t="s">
        <v>1484</v>
      </c>
      <c r="J252" t="s">
        <v>1538</v>
      </c>
      <c r="K252" t="s">
        <v>1485</v>
      </c>
      <c r="L252">
        <v>2352</v>
      </c>
      <c r="M252" t="s">
        <v>1731</v>
      </c>
      <c r="N252" t="s">
        <v>1684</v>
      </c>
      <c r="O252">
        <f>VLOOKUP(M252,'ID-사업자'!$A$1:$B$291,2,0)</f>
        <v>0</v>
      </c>
    </row>
    <row r="253" spans="1:15" x14ac:dyDescent="0.3">
      <c r="A253" t="s">
        <v>1694</v>
      </c>
      <c r="B253" t="s">
        <v>117</v>
      </c>
      <c r="C253" s="14">
        <v>3646</v>
      </c>
      <c r="D253" s="14">
        <v>364</v>
      </c>
      <c r="E253" s="14">
        <v>24990</v>
      </c>
      <c r="F253" s="14">
        <v>29000</v>
      </c>
      <c r="G253">
        <v>160263325</v>
      </c>
      <c r="H253">
        <v>1234</v>
      </c>
      <c r="I253" t="s">
        <v>1484</v>
      </c>
      <c r="J253" t="s">
        <v>1538</v>
      </c>
      <c r="K253" t="s">
        <v>1485</v>
      </c>
      <c r="L253">
        <v>2369</v>
      </c>
      <c r="M253" t="s">
        <v>1704</v>
      </c>
      <c r="N253" t="s">
        <v>1693</v>
      </c>
      <c r="O253">
        <f>VLOOKUP(M253,'ID-사업자'!$A$1:$B$291,2,0)</f>
        <v>0</v>
      </c>
    </row>
    <row r="254" spans="1:15" x14ac:dyDescent="0.3">
      <c r="A254" t="s">
        <v>1694</v>
      </c>
      <c r="B254" t="s">
        <v>111</v>
      </c>
      <c r="C254" s="14">
        <v>26545</v>
      </c>
      <c r="D254" s="14">
        <v>2655</v>
      </c>
      <c r="E254" s="14">
        <v>0</v>
      </c>
      <c r="F254" s="14">
        <v>29200</v>
      </c>
      <c r="G254">
        <v>160267610</v>
      </c>
      <c r="H254">
        <v>1234</v>
      </c>
      <c r="I254" t="s">
        <v>1484</v>
      </c>
      <c r="J254" t="s">
        <v>1538</v>
      </c>
      <c r="K254" t="s">
        <v>1485</v>
      </c>
      <c r="L254">
        <v>2555</v>
      </c>
      <c r="M254" t="s">
        <v>1787</v>
      </c>
      <c r="N254" t="s">
        <v>1682</v>
      </c>
      <c r="O254">
        <f>VLOOKUP(M254,'ID-사업자'!$A$1:$B$291,2,0)</f>
        <v>1168177711</v>
      </c>
    </row>
    <row r="255" spans="1:15" x14ac:dyDescent="0.3">
      <c r="A255" t="s">
        <v>1694</v>
      </c>
      <c r="B255" t="s">
        <v>172</v>
      </c>
      <c r="C255" s="14">
        <v>26545</v>
      </c>
      <c r="D255" s="14">
        <v>2655</v>
      </c>
      <c r="E255" s="14">
        <v>0</v>
      </c>
      <c r="F255" s="14">
        <v>29200</v>
      </c>
      <c r="G255">
        <v>160144036</v>
      </c>
      <c r="H255">
        <v>1234</v>
      </c>
      <c r="I255" t="s">
        <v>1484</v>
      </c>
      <c r="J255" t="s">
        <v>1538</v>
      </c>
      <c r="K255" t="s">
        <v>1485</v>
      </c>
      <c r="L255">
        <v>2744</v>
      </c>
      <c r="M255" t="s">
        <v>1579</v>
      </c>
      <c r="N255" t="s">
        <v>1684</v>
      </c>
      <c r="O255">
        <f>VLOOKUP(M255,'ID-사업자'!$A$1:$B$291,2,0)</f>
        <v>0</v>
      </c>
    </row>
    <row r="256" spans="1:15" x14ac:dyDescent="0.3">
      <c r="A256" t="s">
        <v>1694</v>
      </c>
      <c r="B256" t="s">
        <v>1121</v>
      </c>
      <c r="C256" s="14">
        <v>21328</v>
      </c>
      <c r="D256" s="14">
        <v>2132</v>
      </c>
      <c r="E256" s="14">
        <v>5790</v>
      </c>
      <c r="F256" s="14">
        <v>29250</v>
      </c>
      <c r="G256">
        <v>160786473</v>
      </c>
      <c r="H256">
        <v>1234</v>
      </c>
      <c r="I256" t="s">
        <v>1484</v>
      </c>
      <c r="J256" t="s">
        <v>1538</v>
      </c>
      <c r="K256" t="s">
        <v>1485</v>
      </c>
      <c r="L256">
        <v>2612</v>
      </c>
      <c r="M256" t="s">
        <v>1679</v>
      </c>
      <c r="N256" t="s">
        <v>1684</v>
      </c>
      <c r="O256">
        <f>VLOOKUP(M256,'ID-사업자'!$A$1:$B$291,2,0)</f>
        <v>0</v>
      </c>
    </row>
    <row r="257" spans="1:15" x14ac:dyDescent="0.3">
      <c r="A257" t="s">
        <v>1694</v>
      </c>
      <c r="B257" t="s">
        <v>85</v>
      </c>
      <c r="C257" s="14">
        <v>16091</v>
      </c>
      <c r="D257" s="14">
        <v>1609</v>
      </c>
      <c r="E257" s="14">
        <v>11600</v>
      </c>
      <c r="F257" s="14">
        <v>29300</v>
      </c>
      <c r="G257">
        <v>160259038</v>
      </c>
      <c r="H257">
        <v>1234</v>
      </c>
      <c r="I257" t="s">
        <v>1484</v>
      </c>
      <c r="J257" t="s">
        <v>1538</v>
      </c>
      <c r="K257" t="s">
        <v>1485</v>
      </c>
      <c r="L257">
        <v>2092</v>
      </c>
      <c r="M257" t="s">
        <v>1840</v>
      </c>
      <c r="N257" t="s">
        <v>1682</v>
      </c>
      <c r="O257">
        <f>VLOOKUP(M257,'ID-사업자'!$A$1:$B$291,2,0)</f>
        <v>0</v>
      </c>
    </row>
    <row r="258" spans="1:15" x14ac:dyDescent="0.3">
      <c r="A258" t="s">
        <v>1694</v>
      </c>
      <c r="B258" t="s">
        <v>986</v>
      </c>
      <c r="C258" s="14">
        <v>9555</v>
      </c>
      <c r="D258" s="14">
        <v>955</v>
      </c>
      <c r="E258" s="14">
        <v>19090</v>
      </c>
      <c r="F258" s="14">
        <v>29600</v>
      </c>
      <c r="G258">
        <v>160602597</v>
      </c>
      <c r="H258">
        <v>1234</v>
      </c>
      <c r="I258" t="s">
        <v>1484</v>
      </c>
      <c r="J258" t="s">
        <v>1538</v>
      </c>
      <c r="K258" t="s">
        <v>1485</v>
      </c>
      <c r="L258">
        <v>2781</v>
      </c>
      <c r="M258" t="s">
        <v>1840</v>
      </c>
      <c r="N258" t="s">
        <v>1682</v>
      </c>
      <c r="O258">
        <f>VLOOKUP(M258,'ID-사업자'!$A$1:$B$291,2,0)</f>
        <v>0</v>
      </c>
    </row>
    <row r="259" spans="1:15" x14ac:dyDescent="0.3">
      <c r="A259" t="s">
        <v>1694</v>
      </c>
      <c r="B259" t="s">
        <v>1443</v>
      </c>
      <c r="C259" s="14">
        <v>22919</v>
      </c>
      <c r="D259" s="14">
        <v>2291</v>
      </c>
      <c r="E259" s="14">
        <v>4490</v>
      </c>
      <c r="F259" s="14">
        <v>29700</v>
      </c>
      <c r="G259">
        <v>160748404</v>
      </c>
      <c r="H259">
        <v>1234</v>
      </c>
      <c r="I259" t="s">
        <v>1484</v>
      </c>
      <c r="J259" t="s">
        <v>1538</v>
      </c>
      <c r="K259" t="s">
        <v>1485</v>
      </c>
      <c r="L259">
        <v>2607</v>
      </c>
      <c r="M259" t="s">
        <v>1679</v>
      </c>
      <c r="N259" t="s">
        <v>1684</v>
      </c>
      <c r="O259">
        <f>VLOOKUP(M259,'ID-사업자'!$A$1:$B$291,2,0)</f>
        <v>0</v>
      </c>
    </row>
    <row r="260" spans="1:15" x14ac:dyDescent="0.3">
      <c r="A260" t="s">
        <v>1694</v>
      </c>
      <c r="B260" t="s">
        <v>345</v>
      </c>
      <c r="C260" s="14">
        <v>27091</v>
      </c>
      <c r="D260" s="14">
        <v>2709</v>
      </c>
      <c r="E260" s="14">
        <v>0</v>
      </c>
      <c r="F260" s="14">
        <v>29800</v>
      </c>
      <c r="G260">
        <v>160570350</v>
      </c>
      <c r="H260">
        <v>1234</v>
      </c>
      <c r="I260" t="s">
        <v>1484</v>
      </c>
      <c r="J260" t="s">
        <v>1538</v>
      </c>
      <c r="K260" t="s">
        <v>1485</v>
      </c>
      <c r="L260">
        <v>2788</v>
      </c>
      <c r="M260" t="s">
        <v>1698</v>
      </c>
      <c r="N260" t="s">
        <v>1682</v>
      </c>
      <c r="O260">
        <f>VLOOKUP(M260,'ID-사업자'!$A$1:$B$291,2,0)</f>
        <v>0</v>
      </c>
    </row>
    <row r="261" spans="1:15" x14ac:dyDescent="0.3">
      <c r="A261" t="s">
        <v>1694</v>
      </c>
      <c r="B261" t="s">
        <v>381</v>
      </c>
      <c r="C261" s="14">
        <v>3646</v>
      </c>
      <c r="D261" s="14">
        <v>364</v>
      </c>
      <c r="E261" s="14">
        <v>25990</v>
      </c>
      <c r="F261" s="14">
        <v>30000</v>
      </c>
      <c r="G261">
        <v>160495618</v>
      </c>
      <c r="H261">
        <v>1234</v>
      </c>
      <c r="I261" t="s">
        <v>1484</v>
      </c>
      <c r="J261" t="s">
        <v>1538</v>
      </c>
      <c r="K261" t="s">
        <v>1485</v>
      </c>
      <c r="L261">
        <v>3000000817</v>
      </c>
      <c r="M261" t="s">
        <v>1773</v>
      </c>
      <c r="N261" t="s">
        <v>1695</v>
      </c>
      <c r="O261">
        <f>VLOOKUP(M261,'ID-사업자'!$A$1:$B$291,2,0)</f>
        <v>8132301189</v>
      </c>
    </row>
    <row r="262" spans="1:15" x14ac:dyDescent="0.3">
      <c r="A262" t="s">
        <v>1694</v>
      </c>
      <c r="B262" t="s">
        <v>402</v>
      </c>
      <c r="C262" s="14">
        <v>3646</v>
      </c>
      <c r="D262" s="14">
        <v>364</v>
      </c>
      <c r="E262" s="14">
        <v>25990</v>
      </c>
      <c r="F262" s="14">
        <v>30000</v>
      </c>
      <c r="G262">
        <v>160485552</v>
      </c>
      <c r="H262">
        <v>1234</v>
      </c>
      <c r="I262" t="s">
        <v>1484</v>
      </c>
      <c r="J262" t="s">
        <v>1538</v>
      </c>
      <c r="K262" t="s">
        <v>1485</v>
      </c>
      <c r="L262">
        <v>3000000487</v>
      </c>
      <c r="M262" t="s">
        <v>1773</v>
      </c>
      <c r="N262" t="s">
        <v>1695</v>
      </c>
      <c r="O262">
        <f>VLOOKUP(M262,'ID-사업자'!$A$1:$B$291,2,0)</f>
        <v>8132301189</v>
      </c>
    </row>
    <row r="263" spans="1:15" x14ac:dyDescent="0.3">
      <c r="A263" t="s">
        <v>1694</v>
      </c>
      <c r="B263" t="s">
        <v>153</v>
      </c>
      <c r="C263" s="14">
        <v>27364</v>
      </c>
      <c r="D263" s="14">
        <v>2736</v>
      </c>
      <c r="E263" s="14">
        <v>0</v>
      </c>
      <c r="F263" s="14">
        <v>30100</v>
      </c>
      <c r="G263">
        <v>160047296</v>
      </c>
      <c r="H263">
        <v>1234</v>
      </c>
      <c r="I263" t="s">
        <v>1484</v>
      </c>
      <c r="J263" t="s">
        <v>1538</v>
      </c>
      <c r="K263" t="s">
        <v>1485</v>
      </c>
      <c r="L263">
        <v>2322</v>
      </c>
      <c r="M263" t="s">
        <v>1580</v>
      </c>
      <c r="N263" t="s">
        <v>1693</v>
      </c>
      <c r="O263">
        <f>VLOOKUP(M263,'ID-사업자'!$A$1:$B$291,2,0)</f>
        <v>0</v>
      </c>
    </row>
    <row r="264" spans="1:15" x14ac:dyDescent="0.3">
      <c r="A264" t="s">
        <v>1694</v>
      </c>
      <c r="B264" t="s">
        <v>304</v>
      </c>
      <c r="C264" s="14">
        <v>27545</v>
      </c>
      <c r="D264" s="14">
        <v>2755</v>
      </c>
      <c r="E264" s="14">
        <v>0</v>
      </c>
      <c r="F264" s="14">
        <v>30300</v>
      </c>
      <c r="G264">
        <v>160504754</v>
      </c>
      <c r="H264">
        <v>1234</v>
      </c>
      <c r="I264" t="s">
        <v>1484</v>
      </c>
      <c r="J264" t="s">
        <v>1538</v>
      </c>
      <c r="K264" t="s">
        <v>1485</v>
      </c>
      <c r="L264">
        <v>1730</v>
      </c>
      <c r="M264" t="s">
        <v>1580</v>
      </c>
      <c r="N264" t="s">
        <v>1693</v>
      </c>
      <c r="O264">
        <f>VLOOKUP(M264,'ID-사업자'!$A$1:$B$291,2,0)</f>
        <v>0</v>
      </c>
    </row>
    <row r="265" spans="1:15" x14ac:dyDescent="0.3">
      <c r="A265" t="s">
        <v>1694</v>
      </c>
      <c r="B265" t="s">
        <v>67</v>
      </c>
      <c r="C265" s="14">
        <v>27727</v>
      </c>
      <c r="D265" s="14">
        <v>2773</v>
      </c>
      <c r="E265" s="14">
        <v>0</v>
      </c>
      <c r="F265" s="14">
        <v>30500</v>
      </c>
      <c r="G265">
        <v>160306746</v>
      </c>
      <c r="H265">
        <v>1234</v>
      </c>
      <c r="I265" t="s">
        <v>1484</v>
      </c>
      <c r="J265" t="s">
        <v>1538</v>
      </c>
      <c r="K265" t="s">
        <v>1485</v>
      </c>
      <c r="L265">
        <v>1710</v>
      </c>
      <c r="M265" t="s">
        <v>1710</v>
      </c>
      <c r="N265" t="s">
        <v>1682</v>
      </c>
      <c r="O265">
        <f>VLOOKUP(M265,'ID-사업자'!$A$1:$B$291,2,0)</f>
        <v>0</v>
      </c>
    </row>
    <row r="266" spans="1:15" x14ac:dyDescent="0.3">
      <c r="A266" t="s">
        <v>1694</v>
      </c>
      <c r="B266" t="s">
        <v>88</v>
      </c>
      <c r="C266" s="14">
        <v>8182</v>
      </c>
      <c r="D266" s="14">
        <v>818</v>
      </c>
      <c r="E266" s="14">
        <v>21600</v>
      </c>
      <c r="F266" s="14">
        <v>30600</v>
      </c>
      <c r="G266">
        <v>160253128</v>
      </c>
      <c r="H266">
        <v>1234</v>
      </c>
      <c r="I266" t="s">
        <v>1484</v>
      </c>
      <c r="J266" t="s">
        <v>1538</v>
      </c>
      <c r="K266" t="s">
        <v>1485</v>
      </c>
      <c r="L266">
        <v>1818</v>
      </c>
      <c r="M266" t="s">
        <v>1580</v>
      </c>
      <c r="N266" t="s">
        <v>1693</v>
      </c>
      <c r="O266">
        <f>VLOOKUP(M266,'ID-사업자'!$A$1:$B$291,2,0)</f>
        <v>0</v>
      </c>
    </row>
    <row r="267" spans="1:15" x14ac:dyDescent="0.3">
      <c r="A267" t="s">
        <v>1694</v>
      </c>
      <c r="B267" t="s">
        <v>441</v>
      </c>
      <c r="C267" s="14">
        <v>27818</v>
      </c>
      <c r="D267" s="14">
        <v>2782</v>
      </c>
      <c r="E267" s="14">
        <v>0</v>
      </c>
      <c r="F267" s="14">
        <v>30600</v>
      </c>
      <c r="G267">
        <v>160496759</v>
      </c>
      <c r="H267">
        <v>1234</v>
      </c>
      <c r="I267" t="s">
        <v>1484</v>
      </c>
      <c r="J267" t="s">
        <v>1538</v>
      </c>
      <c r="K267" t="s">
        <v>1485</v>
      </c>
      <c r="L267">
        <v>1627</v>
      </c>
      <c r="M267" t="s">
        <v>1486</v>
      </c>
      <c r="N267" t="s">
        <v>1682</v>
      </c>
      <c r="O267">
        <f>VLOOKUP(M267,'ID-사업자'!$A$1:$B$291,2,0)</f>
        <v>0</v>
      </c>
    </row>
    <row r="268" spans="1:15" x14ac:dyDescent="0.3">
      <c r="A268" t="s">
        <v>1694</v>
      </c>
      <c r="B268" t="s">
        <v>131</v>
      </c>
      <c r="C268" s="14">
        <v>16737</v>
      </c>
      <c r="D268" s="14">
        <v>1673</v>
      </c>
      <c r="E268" s="14">
        <v>12290</v>
      </c>
      <c r="F268" s="14">
        <v>30700</v>
      </c>
      <c r="G268">
        <v>160126541</v>
      </c>
      <c r="H268">
        <v>1234</v>
      </c>
      <c r="I268" t="s">
        <v>1484</v>
      </c>
      <c r="J268" t="s">
        <v>1538</v>
      </c>
      <c r="K268" t="s">
        <v>1485</v>
      </c>
      <c r="L268">
        <v>2829</v>
      </c>
      <c r="M268" t="s">
        <v>1840</v>
      </c>
      <c r="N268" t="s">
        <v>1682</v>
      </c>
      <c r="O268">
        <f>VLOOKUP(M268,'ID-사업자'!$A$1:$B$291,2,0)</f>
        <v>0</v>
      </c>
    </row>
    <row r="269" spans="1:15" x14ac:dyDescent="0.3">
      <c r="A269" t="s">
        <v>1694</v>
      </c>
      <c r="B269" t="s">
        <v>670</v>
      </c>
      <c r="C269" s="14">
        <v>3646</v>
      </c>
      <c r="D269" s="14">
        <v>364</v>
      </c>
      <c r="E269" s="14">
        <v>26990</v>
      </c>
      <c r="F269" s="14">
        <v>31000</v>
      </c>
      <c r="G269">
        <v>160356891</v>
      </c>
      <c r="H269">
        <v>1234</v>
      </c>
      <c r="I269" t="s">
        <v>1484</v>
      </c>
      <c r="J269" t="s">
        <v>1538</v>
      </c>
      <c r="K269" t="s">
        <v>1485</v>
      </c>
      <c r="L269">
        <v>2560</v>
      </c>
      <c r="M269" t="s">
        <v>1583</v>
      </c>
      <c r="N269" t="s">
        <v>1693</v>
      </c>
      <c r="O269">
        <f>VLOOKUP(M269,'ID-사업자'!$A$1:$B$291,2,0)</f>
        <v>0</v>
      </c>
    </row>
    <row r="270" spans="1:15" x14ac:dyDescent="0.3">
      <c r="A270" t="s">
        <v>1694</v>
      </c>
      <c r="B270" t="s">
        <v>430</v>
      </c>
      <c r="C270" s="14">
        <v>28182</v>
      </c>
      <c r="D270" s="14">
        <v>2818</v>
      </c>
      <c r="E270" s="14">
        <v>0</v>
      </c>
      <c r="F270" s="14">
        <v>31000</v>
      </c>
      <c r="G270">
        <v>160489244</v>
      </c>
      <c r="H270">
        <v>1234</v>
      </c>
      <c r="I270" t="s">
        <v>1484</v>
      </c>
      <c r="J270" t="s">
        <v>1538</v>
      </c>
      <c r="K270" t="s">
        <v>1485</v>
      </c>
      <c r="L270">
        <v>2484</v>
      </c>
      <c r="M270" t="s">
        <v>1583</v>
      </c>
      <c r="N270" t="s">
        <v>1693</v>
      </c>
      <c r="O270">
        <f>VLOOKUP(M270,'ID-사업자'!$A$1:$B$291,2,0)</f>
        <v>0</v>
      </c>
    </row>
    <row r="271" spans="1:15" x14ac:dyDescent="0.3">
      <c r="A271" t="s">
        <v>1694</v>
      </c>
      <c r="B271" t="s">
        <v>504</v>
      </c>
      <c r="C271" s="14">
        <v>3646</v>
      </c>
      <c r="D271" s="14">
        <v>364</v>
      </c>
      <c r="E271" s="14">
        <v>26990</v>
      </c>
      <c r="F271" s="14">
        <v>31000</v>
      </c>
      <c r="G271">
        <v>160531691</v>
      </c>
      <c r="H271">
        <v>1234</v>
      </c>
      <c r="I271" t="s">
        <v>1484</v>
      </c>
      <c r="J271" t="s">
        <v>1538</v>
      </c>
      <c r="K271" t="s">
        <v>1485</v>
      </c>
      <c r="L271">
        <v>2147</v>
      </c>
      <c r="M271" t="s">
        <v>1583</v>
      </c>
      <c r="N271" t="s">
        <v>1693</v>
      </c>
      <c r="O271">
        <f>VLOOKUP(M271,'ID-사업자'!$A$1:$B$291,2,0)</f>
        <v>0</v>
      </c>
    </row>
    <row r="272" spans="1:15" x14ac:dyDescent="0.3">
      <c r="A272" t="s">
        <v>1694</v>
      </c>
      <c r="B272" t="s">
        <v>247</v>
      </c>
      <c r="C272" s="14">
        <v>28182</v>
      </c>
      <c r="D272" s="14">
        <v>2818</v>
      </c>
      <c r="E272" s="14">
        <v>0</v>
      </c>
      <c r="F272" s="14">
        <v>31000</v>
      </c>
      <c r="G272">
        <v>160214136</v>
      </c>
      <c r="H272">
        <v>1234</v>
      </c>
      <c r="I272" t="s">
        <v>1484</v>
      </c>
      <c r="J272" t="s">
        <v>1538</v>
      </c>
      <c r="K272" t="s">
        <v>1485</v>
      </c>
      <c r="L272">
        <v>1893</v>
      </c>
      <c r="M272" t="s">
        <v>1583</v>
      </c>
      <c r="N272" t="s">
        <v>1693</v>
      </c>
      <c r="O272">
        <f>VLOOKUP(M272,'ID-사업자'!$A$1:$B$291,2,0)</f>
        <v>0</v>
      </c>
    </row>
    <row r="273" spans="1:15" x14ac:dyDescent="0.3">
      <c r="A273" t="s">
        <v>1694</v>
      </c>
      <c r="B273" t="s">
        <v>807</v>
      </c>
      <c r="C273" s="14">
        <v>3646</v>
      </c>
      <c r="D273" s="14">
        <v>364</v>
      </c>
      <c r="E273" s="14">
        <v>26990</v>
      </c>
      <c r="F273" s="14">
        <v>31000</v>
      </c>
      <c r="G273">
        <v>160393715</v>
      </c>
      <c r="H273">
        <v>1234</v>
      </c>
      <c r="I273" t="s">
        <v>1484</v>
      </c>
      <c r="J273" t="s">
        <v>1538</v>
      </c>
      <c r="K273" t="s">
        <v>1485</v>
      </c>
      <c r="L273">
        <v>1607</v>
      </c>
      <c r="M273" t="s">
        <v>1583</v>
      </c>
      <c r="N273" t="s">
        <v>1693</v>
      </c>
      <c r="O273">
        <f>VLOOKUP(M273,'ID-사업자'!$A$1:$B$291,2,0)</f>
        <v>0</v>
      </c>
    </row>
    <row r="274" spans="1:15" x14ac:dyDescent="0.3">
      <c r="A274" t="s">
        <v>1694</v>
      </c>
      <c r="B274" t="s">
        <v>1142</v>
      </c>
      <c r="C274" s="14">
        <v>3646</v>
      </c>
      <c r="D274" s="14">
        <v>364</v>
      </c>
      <c r="E274" s="14">
        <v>26990</v>
      </c>
      <c r="F274" s="14">
        <v>31000</v>
      </c>
      <c r="G274">
        <v>160839547</v>
      </c>
      <c r="H274">
        <v>1234</v>
      </c>
      <c r="I274" t="s">
        <v>1484</v>
      </c>
      <c r="J274" t="s">
        <v>1538</v>
      </c>
      <c r="K274" t="s">
        <v>1485</v>
      </c>
      <c r="L274">
        <v>1932</v>
      </c>
      <c r="M274" t="s">
        <v>1641</v>
      </c>
      <c r="N274" t="s">
        <v>1682</v>
      </c>
      <c r="O274">
        <f>VLOOKUP(M274,'ID-사업자'!$A$1:$B$291,2,0)</f>
        <v>0</v>
      </c>
    </row>
    <row r="275" spans="1:15" x14ac:dyDescent="0.3">
      <c r="A275" t="s">
        <v>1694</v>
      </c>
      <c r="B275" t="s">
        <v>555</v>
      </c>
      <c r="C275" s="14">
        <v>22273</v>
      </c>
      <c r="D275" s="14">
        <v>2227</v>
      </c>
      <c r="E275" s="14">
        <v>6500</v>
      </c>
      <c r="F275" s="14">
        <v>31000</v>
      </c>
      <c r="G275">
        <v>160544527</v>
      </c>
      <c r="H275">
        <v>1234</v>
      </c>
      <c r="I275" t="s">
        <v>1484</v>
      </c>
      <c r="J275" t="s">
        <v>1538</v>
      </c>
      <c r="K275" t="s">
        <v>1485</v>
      </c>
      <c r="L275">
        <v>3000000507</v>
      </c>
      <c r="M275" t="s">
        <v>1697</v>
      </c>
      <c r="N275" t="s">
        <v>1695</v>
      </c>
      <c r="O275">
        <f>VLOOKUP(M275,'ID-사업자'!$A$1:$B$291,2,0)</f>
        <v>0</v>
      </c>
    </row>
    <row r="276" spans="1:15" x14ac:dyDescent="0.3">
      <c r="A276" t="s">
        <v>1694</v>
      </c>
      <c r="B276" t="s">
        <v>1117</v>
      </c>
      <c r="C276" s="14">
        <v>28182</v>
      </c>
      <c r="D276" s="14">
        <v>2818</v>
      </c>
      <c r="E276" s="14">
        <v>0</v>
      </c>
      <c r="F276" s="14">
        <v>31000</v>
      </c>
      <c r="G276">
        <v>160814557</v>
      </c>
      <c r="H276">
        <v>1234</v>
      </c>
      <c r="I276" t="s">
        <v>1484</v>
      </c>
      <c r="J276" t="s">
        <v>1538</v>
      </c>
      <c r="K276" t="s">
        <v>1485</v>
      </c>
      <c r="L276">
        <v>2236</v>
      </c>
      <c r="M276" t="s">
        <v>1707</v>
      </c>
      <c r="N276" t="s">
        <v>1684</v>
      </c>
      <c r="O276">
        <f>VLOOKUP(M276,'ID-사업자'!$A$1:$B$291,2,0)</f>
        <v>0</v>
      </c>
    </row>
    <row r="277" spans="1:15" x14ac:dyDescent="0.3">
      <c r="A277" t="s">
        <v>1694</v>
      </c>
      <c r="B277" t="s">
        <v>663</v>
      </c>
      <c r="C277" s="14">
        <v>28182</v>
      </c>
      <c r="D277" s="14">
        <v>2818</v>
      </c>
      <c r="E277" s="14">
        <v>0</v>
      </c>
      <c r="F277" s="14">
        <v>31000</v>
      </c>
      <c r="G277">
        <v>160330431</v>
      </c>
      <c r="H277">
        <v>1234</v>
      </c>
      <c r="I277" t="s">
        <v>1484</v>
      </c>
      <c r="J277" t="s">
        <v>1538</v>
      </c>
      <c r="K277" t="s">
        <v>1485</v>
      </c>
      <c r="L277">
        <v>2693</v>
      </c>
      <c r="M277" t="s">
        <v>1692</v>
      </c>
      <c r="N277" t="s">
        <v>1684</v>
      </c>
      <c r="O277">
        <f>VLOOKUP(M277,'ID-사업자'!$A$1:$B$291,2,0)</f>
        <v>0</v>
      </c>
    </row>
    <row r="278" spans="1:15" x14ac:dyDescent="0.3">
      <c r="A278" t="s">
        <v>1719</v>
      </c>
      <c r="B278" t="s">
        <v>36</v>
      </c>
      <c r="C278" s="14">
        <v>28182</v>
      </c>
      <c r="D278" s="14">
        <v>2818</v>
      </c>
      <c r="E278" s="14">
        <v>0</v>
      </c>
      <c r="F278" s="14">
        <v>31000</v>
      </c>
      <c r="G278">
        <v>258729</v>
      </c>
      <c r="I278" t="s">
        <v>1532</v>
      </c>
      <c r="L278">
        <v>3000000531</v>
      </c>
      <c r="M278" t="s">
        <v>1574</v>
      </c>
      <c r="N278" t="s">
        <v>1695</v>
      </c>
      <c r="O278">
        <f>VLOOKUP(M278,'ID-사업자'!$A$1:$B$291,2,0)</f>
        <v>2250597899</v>
      </c>
    </row>
    <row r="279" spans="1:15" x14ac:dyDescent="0.3">
      <c r="A279" t="s">
        <v>1694</v>
      </c>
      <c r="B279" t="s">
        <v>195</v>
      </c>
      <c r="C279" s="14">
        <v>28273</v>
      </c>
      <c r="D279" s="14">
        <v>2827</v>
      </c>
      <c r="E279" s="14">
        <v>0</v>
      </c>
      <c r="F279" s="14">
        <v>31100</v>
      </c>
      <c r="G279">
        <v>160165591</v>
      </c>
      <c r="H279">
        <v>1234</v>
      </c>
      <c r="I279" t="s">
        <v>1484</v>
      </c>
      <c r="J279" t="s">
        <v>1538</v>
      </c>
      <c r="K279" t="s">
        <v>1485</v>
      </c>
      <c r="L279">
        <v>2477</v>
      </c>
      <c r="M279" t="s">
        <v>1579</v>
      </c>
      <c r="N279" t="s">
        <v>1684</v>
      </c>
      <c r="O279">
        <f>VLOOKUP(M279,'ID-사업자'!$A$1:$B$291,2,0)</f>
        <v>0</v>
      </c>
    </row>
    <row r="280" spans="1:15" x14ac:dyDescent="0.3">
      <c r="A280" t="s">
        <v>1694</v>
      </c>
      <c r="B280" t="s">
        <v>180</v>
      </c>
      <c r="C280" s="14">
        <v>28545</v>
      </c>
      <c r="D280" s="14">
        <v>2855</v>
      </c>
      <c r="E280" s="14">
        <v>0</v>
      </c>
      <c r="F280" s="14">
        <v>31400</v>
      </c>
      <c r="G280">
        <v>160158551</v>
      </c>
      <c r="H280">
        <v>1234</v>
      </c>
      <c r="I280" t="s">
        <v>1484</v>
      </c>
      <c r="J280" t="s">
        <v>1538</v>
      </c>
      <c r="K280" t="s">
        <v>1485</v>
      </c>
      <c r="L280">
        <v>2750</v>
      </c>
      <c r="M280" t="s">
        <v>1579</v>
      </c>
      <c r="N280" t="s">
        <v>1684</v>
      </c>
      <c r="O280">
        <f>VLOOKUP(M280,'ID-사업자'!$A$1:$B$291,2,0)</f>
        <v>0</v>
      </c>
    </row>
    <row r="281" spans="1:15" x14ac:dyDescent="0.3">
      <c r="A281" t="s">
        <v>1694</v>
      </c>
      <c r="B281" t="s">
        <v>1155</v>
      </c>
      <c r="C281" s="14">
        <v>24455</v>
      </c>
      <c r="D281" s="14">
        <v>2445</v>
      </c>
      <c r="E281" s="14">
        <v>4500</v>
      </c>
      <c r="F281" s="14">
        <v>31400</v>
      </c>
      <c r="G281">
        <v>160848184</v>
      </c>
      <c r="H281">
        <v>1234</v>
      </c>
      <c r="I281" t="s">
        <v>1484</v>
      </c>
      <c r="J281" t="s">
        <v>1538</v>
      </c>
      <c r="K281" t="s">
        <v>1485</v>
      </c>
      <c r="L281">
        <v>2610</v>
      </c>
      <c r="M281" t="s">
        <v>1579</v>
      </c>
      <c r="N281" t="s">
        <v>1684</v>
      </c>
      <c r="O281">
        <f>VLOOKUP(M281,'ID-사업자'!$A$1:$B$291,2,0)</f>
        <v>0</v>
      </c>
    </row>
    <row r="282" spans="1:15" x14ac:dyDescent="0.3">
      <c r="A282" t="s">
        <v>1694</v>
      </c>
      <c r="B282" t="s">
        <v>962</v>
      </c>
      <c r="C282" s="14">
        <v>28773</v>
      </c>
      <c r="D282" s="14">
        <v>2877</v>
      </c>
      <c r="E282" s="14">
        <v>0</v>
      </c>
      <c r="F282" s="14">
        <v>31650</v>
      </c>
      <c r="G282">
        <v>160596393</v>
      </c>
      <c r="H282">
        <v>1234</v>
      </c>
      <c r="I282" t="s">
        <v>1484</v>
      </c>
      <c r="J282" t="s">
        <v>1538</v>
      </c>
      <c r="K282" t="s">
        <v>1485</v>
      </c>
      <c r="L282">
        <v>2210</v>
      </c>
      <c r="M282" t="s">
        <v>1658</v>
      </c>
      <c r="N282" t="s">
        <v>1693</v>
      </c>
      <c r="O282">
        <f>VLOOKUP(M282,'ID-사업자'!$A$1:$B$291,2,0)</f>
        <v>5500202491</v>
      </c>
    </row>
    <row r="283" spans="1:15" x14ac:dyDescent="0.3">
      <c r="A283" t="s">
        <v>1694</v>
      </c>
      <c r="B283" t="s">
        <v>274</v>
      </c>
      <c r="C283" s="14">
        <v>28773</v>
      </c>
      <c r="D283" s="14">
        <v>2877</v>
      </c>
      <c r="E283" s="14">
        <v>0</v>
      </c>
      <c r="F283" s="14">
        <v>31650</v>
      </c>
      <c r="G283">
        <v>160228460</v>
      </c>
      <c r="H283">
        <v>1234</v>
      </c>
      <c r="I283" t="s">
        <v>1484</v>
      </c>
      <c r="J283" t="s">
        <v>1538</v>
      </c>
      <c r="K283" t="s">
        <v>1485</v>
      </c>
      <c r="L283">
        <v>2023</v>
      </c>
      <c r="M283" t="s">
        <v>1580</v>
      </c>
      <c r="N283" t="s">
        <v>1693</v>
      </c>
      <c r="O283">
        <f>VLOOKUP(M283,'ID-사업자'!$A$1:$B$291,2,0)</f>
        <v>0</v>
      </c>
    </row>
    <row r="284" spans="1:15" x14ac:dyDescent="0.3">
      <c r="A284" t="s">
        <v>1694</v>
      </c>
      <c r="B284" t="s">
        <v>1238</v>
      </c>
      <c r="C284" s="14">
        <v>28909</v>
      </c>
      <c r="D284" s="14">
        <v>2891</v>
      </c>
      <c r="E284" s="14">
        <v>0</v>
      </c>
      <c r="F284" s="14">
        <v>31800</v>
      </c>
      <c r="G284">
        <v>161038239</v>
      </c>
      <c r="H284">
        <v>1234</v>
      </c>
      <c r="I284" t="s">
        <v>1484</v>
      </c>
      <c r="J284" t="s">
        <v>1538</v>
      </c>
      <c r="K284" t="s">
        <v>1485</v>
      </c>
      <c r="L284">
        <v>2741</v>
      </c>
      <c r="M284" t="s">
        <v>1840</v>
      </c>
      <c r="N284" t="s">
        <v>1682</v>
      </c>
      <c r="O284">
        <f>VLOOKUP(M284,'ID-사업자'!$A$1:$B$291,2,0)</f>
        <v>0</v>
      </c>
    </row>
    <row r="285" spans="1:15" x14ac:dyDescent="0.3">
      <c r="A285" t="s">
        <v>1694</v>
      </c>
      <c r="B285" t="s">
        <v>1035</v>
      </c>
      <c r="C285" s="14">
        <v>29273</v>
      </c>
      <c r="D285" s="14">
        <v>2927</v>
      </c>
      <c r="E285" s="14">
        <v>0</v>
      </c>
      <c r="F285" s="14">
        <v>32200</v>
      </c>
      <c r="G285">
        <v>160455267</v>
      </c>
      <c r="H285">
        <v>1234</v>
      </c>
      <c r="I285" t="s">
        <v>1484</v>
      </c>
      <c r="J285" t="s">
        <v>1538</v>
      </c>
      <c r="K285" t="s">
        <v>1485</v>
      </c>
      <c r="L285">
        <v>3000000569</v>
      </c>
      <c r="M285" t="s">
        <v>1773</v>
      </c>
      <c r="N285" t="s">
        <v>1695</v>
      </c>
      <c r="O285">
        <f>VLOOKUP(M285,'ID-사업자'!$A$1:$B$291,2,0)</f>
        <v>8132301189</v>
      </c>
    </row>
    <row r="286" spans="1:15" x14ac:dyDescent="0.3">
      <c r="A286" t="s">
        <v>1694</v>
      </c>
      <c r="B286" t="s">
        <v>1315</v>
      </c>
      <c r="C286" s="14">
        <v>14828</v>
      </c>
      <c r="D286" s="14">
        <v>1482</v>
      </c>
      <c r="E286" s="14">
        <v>16090</v>
      </c>
      <c r="F286" s="14">
        <v>32400</v>
      </c>
      <c r="G286">
        <v>160769116</v>
      </c>
      <c r="H286">
        <v>1234</v>
      </c>
      <c r="I286" t="s">
        <v>1484</v>
      </c>
      <c r="J286" t="s">
        <v>1538</v>
      </c>
      <c r="K286" t="s">
        <v>1485</v>
      </c>
      <c r="L286">
        <v>2021</v>
      </c>
      <c r="M286" t="s">
        <v>1598</v>
      </c>
      <c r="N286" t="s">
        <v>1693</v>
      </c>
      <c r="O286">
        <f>VLOOKUP(M286,'ID-사업자'!$A$1:$B$291,2,0)</f>
        <v>0</v>
      </c>
    </row>
    <row r="287" spans="1:15" x14ac:dyDescent="0.3">
      <c r="A287" t="s">
        <v>1694</v>
      </c>
      <c r="B287" t="s">
        <v>215</v>
      </c>
      <c r="C287" s="14">
        <v>29455</v>
      </c>
      <c r="D287" s="14">
        <v>2945</v>
      </c>
      <c r="E287" s="14">
        <v>0</v>
      </c>
      <c r="F287" s="14">
        <v>32400</v>
      </c>
      <c r="G287">
        <v>160164177</v>
      </c>
      <c r="H287">
        <v>1234</v>
      </c>
      <c r="I287" t="s">
        <v>1484</v>
      </c>
      <c r="J287" t="s">
        <v>1538</v>
      </c>
      <c r="K287" t="s">
        <v>1485</v>
      </c>
      <c r="L287">
        <v>1951</v>
      </c>
      <c r="M287" t="s">
        <v>1840</v>
      </c>
      <c r="N287" t="s">
        <v>1682</v>
      </c>
      <c r="O287">
        <f>VLOOKUP(M287,'ID-사업자'!$A$1:$B$291,2,0)</f>
        <v>0</v>
      </c>
    </row>
    <row r="288" spans="1:15" x14ac:dyDescent="0.3">
      <c r="A288" t="s">
        <v>1694</v>
      </c>
      <c r="B288" t="s">
        <v>199</v>
      </c>
      <c r="C288" s="14">
        <v>29727</v>
      </c>
      <c r="D288" s="14">
        <v>2973</v>
      </c>
      <c r="E288" s="14">
        <v>0</v>
      </c>
      <c r="F288" s="14">
        <v>32700</v>
      </c>
      <c r="G288">
        <v>160135465</v>
      </c>
      <c r="H288">
        <v>1234</v>
      </c>
      <c r="I288" t="s">
        <v>1484</v>
      </c>
      <c r="J288" t="s">
        <v>1538</v>
      </c>
      <c r="K288" t="s">
        <v>1485</v>
      </c>
      <c r="L288">
        <v>1588</v>
      </c>
      <c r="M288" t="s">
        <v>1579</v>
      </c>
      <c r="N288" t="s">
        <v>1684</v>
      </c>
      <c r="O288">
        <f>VLOOKUP(M288,'ID-사업자'!$A$1:$B$291,2,0)</f>
        <v>0</v>
      </c>
    </row>
    <row r="289" spans="1:15" x14ac:dyDescent="0.3">
      <c r="A289" t="s">
        <v>1694</v>
      </c>
      <c r="B289" t="s">
        <v>1145</v>
      </c>
      <c r="C289" s="14">
        <v>15828</v>
      </c>
      <c r="D289" s="14">
        <v>1582</v>
      </c>
      <c r="E289" s="14">
        <v>15390</v>
      </c>
      <c r="F289" s="14">
        <v>32800</v>
      </c>
      <c r="G289">
        <v>160850330</v>
      </c>
      <c r="H289">
        <v>1234</v>
      </c>
      <c r="I289" t="s">
        <v>1484</v>
      </c>
      <c r="J289" t="s">
        <v>1538</v>
      </c>
      <c r="K289" t="s">
        <v>1485</v>
      </c>
      <c r="L289">
        <v>2589</v>
      </c>
      <c r="M289" t="s">
        <v>1579</v>
      </c>
      <c r="N289" t="s">
        <v>1684</v>
      </c>
      <c r="O289">
        <f>VLOOKUP(M289,'ID-사업자'!$A$1:$B$291,2,0)</f>
        <v>0</v>
      </c>
    </row>
    <row r="290" spans="1:15" x14ac:dyDescent="0.3">
      <c r="A290" t="s">
        <v>1694</v>
      </c>
      <c r="B290" t="s">
        <v>764</v>
      </c>
      <c r="C290" s="14">
        <v>29000</v>
      </c>
      <c r="D290" s="14">
        <v>2900</v>
      </c>
      <c r="E290" s="14">
        <v>1900</v>
      </c>
      <c r="F290" s="14">
        <v>33800</v>
      </c>
      <c r="G290">
        <v>160404112</v>
      </c>
      <c r="H290">
        <v>1234</v>
      </c>
      <c r="I290" t="s">
        <v>1484</v>
      </c>
      <c r="J290" t="s">
        <v>1538</v>
      </c>
      <c r="K290" t="s">
        <v>1485</v>
      </c>
      <c r="L290">
        <v>2121</v>
      </c>
      <c r="M290" t="s">
        <v>1710</v>
      </c>
      <c r="N290" t="s">
        <v>1682</v>
      </c>
      <c r="O290">
        <f>VLOOKUP(M290,'ID-사업자'!$A$1:$B$291,2,0)</f>
        <v>0</v>
      </c>
    </row>
    <row r="291" spans="1:15" x14ac:dyDescent="0.3">
      <c r="A291" t="s">
        <v>1694</v>
      </c>
      <c r="B291" t="s">
        <v>1027</v>
      </c>
      <c r="C291" s="14">
        <v>25364</v>
      </c>
      <c r="D291" s="14">
        <v>2536</v>
      </c>
      <c r="E291" s="14">
        <v>6000</v>
      </c>
      <c r="F291" s="14">
        <v>33900</v>
      </c>
      <c r="G291">
        <v>160447744</v>
      </c>
      <c r="H291">
        <v>1234</v>
      </c>
      <c r="I291" t="s">
        <v>1484</v>
      </c>
      <c r="J291" t="s">
        <v>1538</v>
      </c>
      <c r="K291" t="s">
        <v>1485</v>
      </c>
      <c r="L291">
        <v>1981</v>
      </c>
      <c r="M291" t="s">
        <v>1658</v>
      </c>
      <c r="N291" t="s">
        <v>1693</v>
      </c>
      <c r="O291">
        <f>VLOOKUP(M291,'ID-사업자'!$A$1:$B$291,2,0)</f>
        <v>5500202491</v>
      </c>
    </row>
    <row r="292" spans="1:15" x14ac:dyDescent="0.3">
      <c r="A292" t="s">
        <v>1694</v>
      </c>
      <c r="B292" t="s">
        <v>1099</v>
      </c>
      <c r="C292" s="14">
        <v>30818</v>
      </c>
      <c r="D292" s="14">
        <v>3082</v>
      </c>
      <c r="E292" s="14">
        <v>0</v>
      </c>
      <c r="F292" s="14">
        <v>33900</v>
      </c>
      <c r="G292">
        <v>160433107</v>
      </c>
      <c r="H292">
        <v>1234</v>
      </c>
      <c r="I292" t="s">
        <v>1484</v>
      </c>
      <c r="J292" t="s">
        <v>1538</v>
      </c>
      <c r="K292" t="s">
        <v>1485</v>
      </c>
      <c r="L292">
        <v>2619</v>
      </c>
      <c r="M292" t="s">
        <v>1583</v>
      </c>
      <c r="N292" t="s">
        <v>1693</v>
      </c>
      <c r="O292">
        <f>VLOOKUP(M292,'ID-사업자'!$A$1:$B$291,2,0)</f>
        <v>0</v>
      </c>
    </row>
    <row r="293" spans="1:15" x14ac:dyDescent="0.3">
      <c r="A293" t="s">
        <v>1694</v>
      </c>
      <c r="B293" t="s">
        <v>1250</v>
      </c>
      <c r="C293" s="14">
        <v>3646</v>
      </c>
      <c r="D293" s="14">
        <v>364</v>
      </c>
      <c r="E293" s="14">
        <v>29890</v>
      </c>
      <c r="F293" s="14">
        <v>33900</v>
      </c>
      <c r="G293">
        <v>160976773</v>
      </c>
      <c r="H293">
        <v>1234</v>
      </c>
      <c r="I293" t="s">
        <v>1484</v>
      </c>
      <c r="J293" t="s">
        <v>1538</v>
      </c>
      <c r="K293" t="s">
        <v>1485</v>
      </c>
      <c r="L293">
        <v>2340</v>
      </c>
      <c r="M293" t="s">
        <v>1583</v>
      </c>
      <c r="N293" t="s">
        <v>1693</v>
      </c>
      <c r="O293">
        <f>VLOOKUP(M293,'ID-사업자'!$A$1:$B$291,2,0)</f>
        <v>0</v>
      </c>
    </row>
    <row r="294" spans="1:15" x14ac:dyDescent="0.3">
      <c r="A294" t="s">
        <v>1694</v>
      </c>
      <c r="B294" t="s">
        <v>958</v>
      </c>
      <c r="C294" s="14">
        <v>18182</v>
      </c>
      <c r="D294" s="14">
        <v>1818</v>
      </c>
      <c r="E294" s="14">
        <v>13900</v>
      </c>
      <c r="F294" s="14">
        <v>33900</v>
      </c>
      <c r="G294">
        <v>160591476</v>
      </c>
      <c r="H294">
        <v>1234</v>
      </c>
      <c r="I294" t="s">
        <v>1484</v>
      </c>
      <c r="J294" t="s">
        <v>1538</v>
      </c>
      <c r="K294" t="s">
        <v>1485</v>
      </c>
      <c r="L294">
        <v>2874</v>
      </c>
      <c r="M294" t="s">
        <v>1581</v>
      </c>
      <c r="N294" t="s">
        <v>1684</v>
      </c>
      <c r="O294">
        <f>VLOOKUP(M294,'ID-사업자'!$A$1:$B$291,2,0)</f>
        <v>0</v>
      </c>
    </row>
    <row r="295" spans="1:15" x14ac:dyDescent="0.3">
      <c r="A295" t="s">
        <v>1694</v>
      </c>
      <c r="B295" t="s">
        <v>708</v>
      </c>
      <c r="C295" s="14">
        <v>3646</v>
      </c>
      <c r="D295" s="14">
        <v>364</v>
      </c>
      <c r="E295" s="14">
        <v>29990</v>
      </c>
      <c r="F295" s="14">
        <v>34000</v>
      </c>
      <c r="G295">
        <v>160361226</v>
      </c>
      <c r="H295">
        <v>1234</v>
      </c>
      <c r="I295" t="s">
        <v>1484</v>
      </c>
      <c r="J295" t="s">
        <v>1538</v>
      </c>
      <c r="K295" t="s">
        <v>1485</v>
      </c>
      <c r="L295">
        <v>1940</v>
      </c>
      <c r="M295" t="s">
        <v>1557</v>
      </c>
      <c r="N295" t="s">
        <v>1682</v>
      </c>
      <c r="O295">
        <f>VLOOKUP(M295,'ID-사업자'!$A$1:$B$291,2,0)</f>
        <v>3686100775</v>
      </c>
    </row>
    <row r="296" spans="1:15" x14ac:dyDescent="0.3">
      <c r="A296" t="s">
        <v>1694</v>
      </c>
      <c r="B296" t="s">
        <v>508</v>
      </c>
      <c r="C296" s="14">
        <v>30909</v>
      </c>
      <c r="D296" s="14">
        <v>3091</v>
      </c>
      <c r="E296" s="14">
        <v>0</v>
      </c>
      <c r="F296" s="14">
        <v>34000</v>
      </c>
      <c r="G296">
        <v>160530690</v>
      </c>
      <c r="H296">
        <v>1234</v>
      </c>
      <c r="I296" t="s">
        <v>1484</v>
      </c>
      <c r="J296" t="s">
        <v>1538</v>
      </c>
      <c r="K296" t="s">
        <v>1485</v>
      </c>
      <c r="L296">
        <v>2780</v>
      </c>
      <c r="M296" t="s">
        <v>1596</v>
      </c>
      <c r="N296" t="s">
        <v>1682</v>
      </c>
      <c r="O296">
        <f>VLOOKUP(M296,'ID-사업자'!$A$1:$B$291,2,0)</f>
        <v>0</v>
      </c>
    </row>
    <row r="297" spans="1:15" x14ac:dyDescent="0.3">
      <c r="A297" t="s">
        <v>1694</v>
      </c>
      <c r="B297" t="s">
        <v>351</v>
      </c>
      <c r="C297" s="14">
        <v>30909</v>
      </c>
      <c r="D297" s="14">
        <v>3091</v>
      </c>
      <c r="E297" s="14">
        <v>0</v>
      </c>
      <c r="F297" s="14">
        <v>34000</v>
      </c>
      <c r="G297">
        <v>160477888</v>
      </c>
      <c r="H297">
        <v>1234</v>
      </c>
      <c r="I297" t="s">
        <v>1484</v>
      </c>
      <c r="J297" t="s">
        <v>1538</v>
      </c>
      <c r="K297" t="s">
        <v>1485</v>
      </c>
      <c r="L297">
        <v>2505</v>
      </c>
      <c r="M297" t="s">
        <v>1596</v>
      </c>
      <c r="N297" t="s">
        <v>1682</v>
      </c>
      <c r="O297">
        <f>VLOOKUP(M297,'ID-사업자'!$A$1:$B$291,2,0)</f>
        <v>0</v>
      </c>
    </row>
    <row r="298" spans="1:15" x14ac:dyDescent="0.3">
      <c r="A298" t="s">
        <v>1694</v>
      </c>
      <c r="B298" t="s">
        <v>947</v>
      </c>
      <c r="C298" s="14">
        <v>30909</v>
      </c>
      <c r="D298" s="14">
        <v>3091</v>
      </c>
      <c r="E298" s="14">
        <v>0</v>
      </c>
      <c r="F298" s="14">
        <v>34000</v>
      </c>
      <c r="G298">
        <v>160583812</v>
      </c>
      <c r="H298">
        <v>1234</v>
      </c>
      <c r="I298" t="s">
        <v>1484</v>
      </c>
      <c r="J298" t="s">
        <v>1538</v>
      </c>
      <c r="K298" t="s">
        <v>1485</v>
      </c>
      <c r="L298">
        <v>1799</v>
      </c>
      <c r="M298" t="s">
        <v>1562</v>
      </c>
      <c r="N298" t="s">
        <v>1682</v>
      </c>
      <c r="O298">
        <f>VLOOKUP(M298,'ID-사업자'!$A$1:$B$291,2,0)</f>
        <v>0</v>
      </c>
    </row>
    <row r="299" spans="1:15" x14ac:dyDescent="0.3">
      <c r="A299" t="s">
        <v>1694</v>
      </c>
      <c r="B299" t="s">
        <v>950</v>
      </c>
      <c r="C299" s="14">
        <v>30909</v>
      </c>
      <c r="D299" s="14">
        <v>3091</v>
      </c>
      <c r="E299" s="14">
        <v>0</v>
      </c>
      <c r="F299" s="14">
        <v>34000</v>
      </c>
      <c r="G299">
        <v>160587827</v>
      </c>
      <c r="H299">
        <v>1234</v>
      </c>
      <c r="I299" t="s">
        <v>1484</v>
      </c>
      <c r="J299" t="s">
        <v>1538</v>
      </c>
      <c r="K299" t="s">
        <v>1485</v>
      </c>
      <c r="L299">
        <v>2405</v>
      </c>
      <c r="M299" t="s">
        <v>1637</v>
      </c>
      <c r="N299" t="s">
        <v>1684</v>
      </c>
      <c r="O299">
        <f>VLOOKUP(M299,'ID-사업자'!$A$1:$B$291,2,0)</f>
        <v>0</v>
      </c>
    </row>
    <row r="300" spans="1:15" x14ac:dyDescent="0.3">
      <c r="A300" t="s">
        <v>1694</v>
      </c>
      <c r="B300" t="s">
        <v>957</v>
      </c>
      <c r="C300" s="14">
        <v>30909</v>
      </c>
      <c r="D300" s="14">
        <v>3091</v>
      </c>
      <c r="E300" s="14">
        <v>0</v>
      </c>
      <c r="F300" s="14">
        <v>34000</v>
      </c>
      <c r="G300">
        <v>160578946</v>
      </c>
      <c r="H300">
        <v>1234</v>
      </c>
      <c r="I300" t="s">
        <v>1484</v>
      </c>
      <c r="J300" t="s">
        <v>1538</v>
      </c>
      <c r="K300" t="s">
        <v>1485</v>
      </c>
      <c r="L300">
        <v>2068</v>
      </c>
      <c r="M300" t="s">
        <v>1637</v>
      </c>
      <c r="N300" t="s">
        <v>1684</v>
      </c>
      <c r="O300">
        <f>VLOOKUP(M300,'ID-사업자'!$A$1:$B$291,2,0)</f>
        <v>0</v>
      </c>
    </row>
    <row r="301" spans="1:15" x14ac:dyDescent="0.3">
      <c r="A301" t="s">
        <v>1694</v>
      </c>
      <c r="B301" t="s">
        <v>383</v>
      </c>
      <c r="C301" s="14">
        <v>30909</v>
      </c>
      <c r="D301" s="14">
        <v>3091</v>
      </c>
      <c r="E301" s="14">
        <v>0</v>
      </c>
      <c r="F301" s="14">
        <v>34000</v>
      </c>
      <c r="G301">
        <v>160485983</v>
      </c>
      <c r="H301">
        <v>1234</v>
      </c>
      <c r="I301" t="s">
        <v>1484</v>
      </c>
      <c r="J301" t="s">
        <v>1538</v>
      </c>
      <c r="K301" t="s">
        <v>1485</v>
      </c>
      <c r="L301">
        <v>1683</v>
      </c>
      <c r="M301" t="s">
        <v>1637</v>
      </c>
      <c r="N301" t="s">
        <v>1684</v>
      </c>
      <c r="O301">
        <f>VLOOKUP(M301,'ID-사업자'!$A$1:$B$291,2,0)</f>
        <v>0</v>
      </c>
    </row>
    <row r="302" spans="1:15" x14ac:dyDescent="0.3">
      <c r="A302" t="s">
        <v>1719</v>
      </c>
      <c r="B302" t="s">
        <v>1495</v>
      </c>
      <c r="C302" s="14">
        <v>30909</v>
      </c>
      <c r="D302" s="14">
        <v>3091</v>
      </c>
      <c r="E302" s="14">
        <v>0</v>
      </c>
      <c r="F302" s="14">
        <v>34000</v>
      </c>
      <c r="G302">
        <v>64649707</v>
      </c>
      <c r="I302" t="s">
        <v>1532</v>
      </c>
      <c r="L302">
        <v>3000000479</v>
      </c>
      <c r="M302" s="4" t="s">
        <v>1555</v>
      </c>
      <c r="N302" t="s">
        <v>1695</v>
      </c>
      <c r="O302">
        <f>VLOOKUP(M302,'ID-사업자'!$A$1:$B$291,2,0)</f>
        <v>1601601942</v>
      </c>
    </row>
    <row r="303" spans="1:15" x14ac:dyDescent="0.3">
      <c r="A303" t="s">
        <v>1719</v>
      </c>
      <c r="B303" t="s">
        <v>3</v>
      </c>
      <c r="C303" s="14">
        <v>30909</v>
      </c>
      <c r="D303" s="14">
        <v>3091</v>
      </c>
      <c r="E303" s="14">
        <v>0</v>
      </c>
      <c r="F303" s="18">
        <v>34000</v>
      </c>
      <c r="G303">
        <v>37782480</v>
      </c>
      <c r="I303" t="s">
        <v>1532</v>
      </c>
      <c r="L303">
        <v>3000000750</v>
      </c>
      <c r="M303" t="s">
        <v>1464</v>
      </c>
      <c r="N303" t="s">
        <v>1693</v>
      </c>
      <c r="O303">
        <f>VLOOKUP(M303,'ID-사업자'!$A$1:$B$291,2,0)</f>
        <v>0</v>
      </c>
    </row>
    <row r="304" spans="1:15" x14ac:dyDescent="0.3">
      <c r="A304" t="s">
        <v>1694</v>
      </c>
      <c r="B304" t="s">
        <v>175</v>
      </c>
      <c r="C304" s="14">
        <v>26237</v>
      </c>
      <c r="D304" s="14">
        <v>2623</v>
      </c>
      <c r="E304" s="14">
        <v>5190</v>
      </c>
      <c r="F304" s="14">
        <v>34050</v>
      </c>
      <c r="G304">
        <v>160160590</v>
      </c>
      <c r="H304">
        <v>1234</v>
      </c>
      <c r="I304" t="s">
        <v>1484</v>
      </c>
      <c r="J304" t="s">
        <v>1538</v>
      </c>
      <c r="K304" t="s">
        <v>1485</v>
      </c>
      <c r="L304">
        <v>1926</v>
      </c>
      <c r="M304" t="s">
        <v>1840</v>
      </c>
      <c r="N304" t="s">
        <v>1682</v>
      </c>
      <c r="O304">
        <f>VLOOKUP(M304,'ID-사업자'!$A$1:$B$291,2,0)</f>
        <v>0</v>
      </c>
    </row>
    <row r="305" spans="1:15" x14ac:dyDescent="0.3">
      <c r="A305" t="s">
        <v>1694</v>
      </c>
      <c r="B305" t="s">
        <v>484</v>
      </c>
      <c r="C305" s="14">
        <v>26591</v>
      </c>
      <c r="D305" s="14">
        <v>2659</v>
      </c>
      <c r="E305" s="14">
        <v>4800</v>
      </c>
      <c r="F305" s="14">
        <v>34050</v>
      </c>
      <c r="G305">
        <v>160570213</v>
      </c>
      <c r="H305">
        <v>1234</v>
      </c>
      <c r="I305" t="s">
        <v>1484</v>
      </c>
      <c r="J305" t="s">
        <v>1538</v>
      </c>
      <c r="K305" t="s">
        <v>1485</v>
      </c>
      <c r="L305">
        <v>1908</v>
      </c>
      <c r="M305" t="s">
        <v>1697</v>
      </c>
      <c r="N305" t="s">
        <v>1695</v>
      </c>
      <c r="O305">
        <f>VLOOKUP(M305,'ID-사업자'!$A$1:$B$291,2,0)</f>
        <v>0</v>
      </c>
    </row>
    <row r="306" spans="1:15" x14ac:dyDescent="0.3">
      <c r="A306" t="s">
        <v>1694</v>
      </c>
      <c r="B306" t="s">
        <v>1277</v>
      </c>
      <c r="C306" s="14">
        <v>31091</v>
      </c>
      <c r="D306" s="14">
        <v>3109</v>
      </c>
      <c r="E306" s="14">
        <v>0</v>
      </c>
      <c r="F306" s="14">
        <v>34200</v>
      </c>
      <c r="G306">
        <v>161179321</v>
      </c>
      <c r="H306">
        <v>1234</v>
      </c>
      <c r="I306" t="s">
        <v>1484</v>
      </c>
      <c r="J306" t="s">
        <v>1538</v>
      </c>
      <c r="K306" t="s">
        <v>1485</v>
      </c>
      <c r="L306">
        <v>2257</v>
      </c>
      <c r="M306" t="s">
        <v>1703</v>
      </c>
      <c r="N306" t="s">
        <v>1684</v>
      </c>
      <c r="O306">
        <f>VLOOKUP(M306,'ID-사업자'!$A$1:$B$291,2,0)</f>
        <v>0</v>
      </c>
    </row>
    <row r="307" spans="1:15" x14ac:dyDescent="0.3">
      <c r="A307" t="s">
        <v>1694</v>
      </c>
      <c r="B307" t="s">
        <v>126</v>
      </c>
      <c r="C307" s="14">
        <v>22555</v>
      </c>
      <c r="D307" s="14">
        <v>2255</v>
      </c>
      <c r="E307" s="14">
        <v>9490</v>
      </c>
      <c r="F307" s="14">
        <v>34300</v>
      </c>
      <c r="G307">
        <v>160070788</v>
      </c>
      <c r="H307">
        <v>1234</v>
      </c>
      <c r="I307" t="s">
        <v>1484</v>
      </c>
      <c r="J307" t="s">
        <v>1538</v>
      </c>
      <c r="K307" t="s">
        <v>1485</v>
      </c>
      <c r="L307">
        <v>2748</v>
      </c>
      <c r="M307" t="s">
        <v>1750</v>
      </c>
      <c r="N307" t="s">
        <v>1742</v>
      </c>
      <c r="O307">
        <f>VLOOKUP(M307,'ID-사업자'!$A$1:$B$291,2,0)</f>
        <v>0</v>
      </c>
    </row>
    <row r="308" spans="1:15" x14ac:dyDescent="0.3">
      <c r="A308" t="s">
        <v>1694</v>
      </c>
      <c r="B308" t="s">
        <v>849</v>
      </c>
      <c r="C308" s="14">
        <v>31636</v>
      </c>
      <c r="D308" s="14">
        <v>3164</v>
      </c>
      <c r="E308" s="14">
        <v>0</v>
      </c>
      <c r="F308" s="14">
        <v>34800</v>
      </c>
      <c r="G308">
        <v>160400874</v>
      </c>
      <c r="H308">
        <v>1234</v>
      </c>
      <c r="I308" t="s">
        <v>1484</v>
      </c>
      <c r="J308" t="s">
        <v>1538</v>
      </c>
      <c r="K308" t="s">
        <v>1485</v>
      </c>
      <c r="L308">
        <v>1604</v>
      </c>
      <c r="M308" t="s">
        <v>1840</v>
      </c>
      <c r="N308" t="s">
        <v>1682</v>
      </c>
      <c r="O308">
        <f>VLOOKUP(M308,'ID-사업자'!$A$1:$B$291,2,0)</f>
        <v>0</v>
      </c>
    </row>
    <row r="309" spans="1:15" x14ac:dyDescent="0.3">
      <c r="A309" t="s">
        <v>1694</v>
      </c>
      <c r="B309" t="s">
        <v>502</v>
      </c>
      <c r="C309" s="14">
        <v>31727</v>
      </c>
      <c r="D309" s="14">
        <v>3173</v>
      </c>
      <c r="E309" s="14">
        <v>0</v>
      </c>
      <c r="F309" s="14">
        <v>34900</v>
      </c>
      <c r="G309">
        <v>160567849</v>
      </c>
      <c r="H309">
        <v>1234</v>
      </c>
      <c r="I309" t="s">
        <v>1484</v>
      </c>
      <c r="J309" t="s">
        <v>1538</v>
      </c>
      <c r="K309" t="s">
        <v>1485</v>
      </c>
      <c r="L309">
        <v>2517</v>
      </c>
      <c r="M309" t="s">
        <v>1658</v>
      </c>
      <c r="N309" t="s">
        <v>1693</v>
      </c>
      <c r="O309">
        <f>VLOOKUP(M309,'ID-사업자'!$A$1:$B$291,2,0)</f>
        <v>5500202491</v>
      </c>
    </row>
    <row r="310" spans="1:15" x14ac:dyDescent="0.3">
      <c r="A310" t="s">
        <v>1694</v>
      </c>
      <c r="B310" t="s">
        <v>1219</v>
      </c>
      <c r="C310" s="14">
        <v>31909</v>
      </c>
      <c r="D310" s="14">
        <v>3191</v>
      </c>
      <c r="E310" s="14">
        <v>0</v>
      </c>
      <c r="F310" s="14">
        <v>35100</v>
      </c>
      <c r="G310">
        <v>160951176</v>
      </c>
      <c r="H310">
        <v>1234</v>
      </c>
      <c r="I310" t="s">
        <v>1484</v>
      </c>
      <c r="J310" t="s">
        <v>1538</v>
      </c>
      <c r="K310" t="s">
        <v>1485</v>
      </c>
      <c r="L310">
        <v>2114</v>
      </c>
      <c r="M310" t="s">
        <v>1579</v>
      </c>
      <c r="N310" t="s">
        <v>1684</v>
      </c>
      <c r="O310">
        <f>VLOOKUP(M310,'ID-사업자'!$A$1:$B$291,2,0)</f>
        <v>0</v>
      </c>
    </row>
    <row r="311" spans="1:15" x14ac:dyDescent="0.3">
      <c r="A311" t="s">
        <v>1694</v>
      </c>
      <c r="B311" t="s">
        <v>1408</v>
      </c>
      <c r="C311" s="14">
        <v>31909</v>
      </c>
      <c r="D311" s="14">
        <v>3191</v>
      </c>
      <c r="E311" s="14">
        <v>0</v>
      </c>
      <c r="F311" s="14">
        <v>35100</v>
      </c>
      <c r="G311">
        <v>160684198</v>
      </c>
      <c r="H311">
        <v>1234</v>
      </c>
      <c r="I311" t="s">
        <v>1484</v>
      </c>
      <c r="J311" t="s">
        <v>1538</v>
      </c>
      <c r="K311" t="s">
        <v>1485</v>
      </c>
      <c r="L311">
        <v>2263</v>
      </c>
      <c r="M311" t="s">
        <v>1698</v>
      </c>
      <c r="N311" t="s">
        <v>1682</v>
      </c>
      <c r="O311">
        <f>VLOOKUP(M311,'ID-사업자'!$A$1:$B$291,2,0)</f>
        <v>0</v>
      </c>
    </row>
    <row r="312" spans="1:15" x14ac:dyDescent="0.3">
      <c r="A312" t="s">
        <v>1719</v>
      </c>
      <c r="B312" t="s">
        <v>29</v>
      </c>
      <c r="C312" s="14">
        <v>32000</v>
      </c>
      <c r="D312" s="14">
        <v>3200</v>
      </c>
      <c r="E312" s="14">
        <v>0</v>
      </c>
      <c r="F312" s="14">
        <v>35200</v>
      </c>
      <c r="G312">
        <v>421244</v>
      </c>
      <c r="I312" t="s">
        <v>1532</v>
      </c>
      <c r="L312">
        <v>3000000534</v>
      </c>
      <c r="M312" t="s">
        <v>1574</v>
      </c>
      <c r="N312" t="s">
        <v>1695</v>
      </c>
      <c r="O312">
        <f>VLOOKUP(M312,'ID-사업자'!$A$1:$B$291,2,0)</f>
        <v>2250597899</v>
      </c>
    </row>
    <row r="313" spans="1:15" x14ac:dyDescent="0.3">
      <c r="A313" t="s">
        <v>1694</v>
      </c>
      <c r="B313" t="s">
        <v>848</v>
      </c>
      <c r="C313" s="14">
        <v>32227</v>
      </c>
      <c r="D313" s="14">
        <v>3223</v>
      </c>
      <c r="E313" s="14">
        <v>0</v>
      </c>
      <c r="F313" s="14">
        <v>35450</v>
      </c>
      <c r="G313">
        <v>160619620</v>
      </c>
      <c r="H313">
        <v>1234</v>
      </c>
      <c r="I313" t="s">
        <v>1484</v>
      </c>
      <c r="J313" t="s">
        <v>1538</v>
      </c>
      <c r="K313" t="s">
        <v>1485</v>
      </c>
      <c r="L313">
        <v>2797</v>
      </c>
      <c r="M313" t="s">
        <v>1840</v>
      </c>
      <c r="N313" t="s">
        <v>1682</v>
      </c>
      <c r="O313">
        <f>VLOOKUP(M313,'ID-사업자'!$A$1:$B$291,2,0)</f>
        <v>0</v>
      </c>
    </row>
    <row r="314" spans="1:15" x14ac:dyDescent="0.3">
      <c r="A314" t="s">
        <v>1694</v>
      </c>
      <c r="B314" t="s">
        <v>135</v>
      </c>
      <c r="C314" s="14">
        <v>28273</v>
      </c>
      <c r="D314" s="14">
        <v>2827</v>
      </c>
      <c r="E314" s="14">
        <v>4500</v>
      </c>
      <c r="F314" s="14">
        <v>35600</v>
      </c>
      <c r="G314">
        <v>160010307</v>
      </c>
      <c r="H314">
        <v>1234</v>
      </c>
      <c r="I314" t="s">
        <v>1484</v>
      </c>
      <c r="J314" t="s">
        <v>1538</v>
      </c>
      <c r="K314" t="s">
        <v>1485</v>
      </c>
      <c r="L314">
        <v>2104</v>
      </c>
      <c r="M314" t="s">
        <v>1579</v>
      </c>
      <c r="N314" t="s">
        <v>1684</v>
      </c>
      <c r="O314">
        <f>VLOOKUP(M314,'ID-사업자'!$A$1:$B$291,2,0)</f>
        <v>0</v>
      </c>
    </row>
    <row r="315" spans="1:15" x14ac:dyDescent="0.3">
      <c r="A315" t="s">
        <v>1694</v>
      </c>
      <c r="B315" t="s">
        <v>331</v>
      </c>
      <c r="C315" s="14">
        <v>11646</v>
      </c>
      <c r="D315" s="14">
        <v>1164</v>
      </c>
      <c r="E315" s="14">
        <v>22990</v>
      </c>
      <c r="F315" s="14">
        <v>35800</v>
      </c>
      <c r="G315">
        <v>160464570</v>
      </c>
      <c r="H315">
        <v>1234</v>
      </c>
      <c r="I315" t="s">
        <v>1484</v>
      </c>
      <c r="J315" t="s">
        <v>1538</v>
      </c>
      <c r="K315" t="s">
        <v>1485</v>
      </c>
      <c r="L315">
        <v>3000000816</v>
      </c>
      <c r="M315" t="s">
        <v>1697</v>
      </c>
      <c r="N315" t="s">
        <v>1695</v>
      </c>
      <c r="O315">
        <f>VLOOKUP(M315,'ID-사업자'!$A$1:$B$291,2,0)</f>
        <v>0</v>
      </c>
    </row>
    <row r="316" spans="1:15" x14ac:dyDescent="0.3">
      <c r="A316" t="s">
        <v>1694</v>
      </c>
      <c r="B316" t="s">
        <v>1321</v>
      </c>
      <c r="C316" s="14">
        <v>19919</v>
      </c>
      <c r="D316" s="14">
        <v>1991</v>
      </c>
      <c r="E316" s="14">
        <v>14090</v>
      </c>
      <c r="F316" s="14">
        <v>36000</v>
      </c>
      <c r="G316">
        <v>160776214</v>
      </c>
      <c r="H316">
        <v>1234</v>
      </c>
      <c r="I316" t="s">
        <v>1484</v>
      </c>
      <c r="J316" t="s">
        <v>1538</v>
      </c>
      <c r="K316" t="s">
        <v>1485</v>
      </c>
      <c r="L316">
        <v>1585</v>
      </c>
      <c r="M316" t="s">
        <v>1679</v>
      </c>
      <c r="N316" t="s">
        <v>1684</v>
      </c>
      <c r="O316">
        <f>VLOOKUP(M316,'ID-사업자'!$A$1:$B$291,2,0)</f>
        <v>0</v>
      </c>
    </row>
    <row r="317" spans="1:15" x14ac:dyDescent="0.3">
      <c r="A317" t="s">
        <v>1694</v>
      </c>
      <c r="B317" t="s">
        <v>1120</v>
      </c>
      <c r="C317" s="14">
        <v>2182</v>
      </c>
      <c r="D317" s="14">
        <v>218</v>
      </c>
      <c r="E317" s="14">
        <v>33700</v>
      </c>
      <c r="F317" s="14">
        <v>36100</v>
      </c>
      <c r="G317">
        <v>160817854</v>
      </c>
      <c r="H317">
        <v>1234</v>
      </c>
      <c r="I317" t="s">
        <v>1484</v>
      </c>
      <c r="J317" t="s">
        <v>1538</v>
      </c>
      <c r="K317" t="s">
        <v>1485</v>
      </c>
      <c r="L317">
        <v>2072</v>
      </c>
      <c r="M317" t="s">
        <v>1679</v>
      </c>
      <c r="N317" t="s">
        <v>1684</v>
      </c>
      <c r="O317">
        <f>VLOOKUP(M317,'ID-사업자'!$A$1:$B$291,2,0)</f>
        <v>0</v>
      </c>
    </row>
    <row r="318" spans="1:15" x14ac:dyDescent="0.3">
      <c r="A318" t="s">
        <v>1694</v>
      </c>
      <c r="B318" t="s">
        <v>298</v>
      </c>
      <c r="C318" s="14">
        <v>33091</v>
      </c>
      <c r="D318" s="14">
        <v>3309</v>
      </c>
      <c r="E318" s="14">
        <v>0</v>
      </c>
      <c r="F318" s="14">
        <v>36400</v>
      </c>
      <c r="G318">
        <v>160518008</v>
      </c>
      <c r="H318">
        <v>1234</v>
      </c>
      <c r="I318" t="s">
        <v>1484</v>
      </c>
      <c r="J318" t="s">
        <v>1538</v>
      </c>
      <c r="K318" t="s">
        <v>1485</v>
      </c>
      <c r="L318">
        <v>1794</v>
      </c>
      <c r="M318" t="s">
        <v>1698</v>
      </c>
      <c r="N318" t="s">
        <v>1682</v>
      </c>
      <c r="O318">
        <f>VLOOKUP(M318,'ID-사업자'!$A$1:$B$291,2,0)</f>
        <v>0</v>
      </c>
    </row>
    <row r="319" spans="1:15" x14ac:dyDescent="0.3">
      <c r="A319" t="s">
        <v>1694</v>
      </c>
      <c r="B319" t="s">
        <v>494</v>
      </c>
      <c r="C319" s="14">
        <v>33182</v>
      </c>
      <c r="D319" s="14">
        <v>3318</v>
      </c>
      <c r="E319" s="14">
        <v>0</v>
      </c>
      <c r="F319" s="14">
        <v>36500</v>
      </c>
      <c r="G319">
        <v>160568781</v>
      </c>
      <c r="H319">
        <v>1234</v>
      </c>
      <c r="I319" t="s">
        <v>1484</v>
      </c>
      <c r="J319" t="s">
        <v>1538</v>
      </c>
      <c r="K319" t="s">
        <v>1485</v>
      </c>
      <c r="L319">
        <v>2267</v>
      </c>
      <c r="M319" t="s">
        <v>1812</v>
      </c>
      <c r="N319" t="s">
        <v>1742</v>
      </c>
      <c r="O319" s="6">
        <v>0</v>
      </c>
    </row>
    <row r="320" spans="1:15" x14ac:dyDescent="0.3">
      <c r="A320" t="s">
        <v>1694</v>
      </c>
      <c r="B320" t="s">
        <v>1424</v>
      </c>
      <c r="C320" s="14">
        <v>19919</v>
      </c>
      <c r="D320" s="14">
        <v>1991</v>
      </c>
      <c r="E320" s="14">
        <v>14690</v>
      </c>
      <c r="F320" s="14">
        <v>36600</v>
      </c>
      <c r="G320">
        <v>160686164</v>
      </c>
      <c r="H320">
        <v>1234</v>
      </c>
      <c r="I320" t="s">
        <v>1484</v>
      </c>
      <c r="J320" t="s">
        <v>1538</v>
      </c>
      <c r="K320" t="s">
        <v>1485</v>
      </c>
      <c r="L320">
        <v>2282</v>
      </c>
      <c r="M320" t="s">
        <v>1679</v>
      </c>
      <c r="N320" t="s">
        <v>1684</v>
      </c>
      <c r="O320">
        <f>VLOOKUP(M320,'ID-사업자'!$A$1:$B$291,2,0)</f>
        <v>0</v>
      </c>
    </row>
    <row r="321" spans="1:15" x14ac:dyDescent="0.3">
      <c r="A321" t="s">
        <v>1694</v>
      </c>
      <c r="B321" t="s">
        <v>1297</v>
      </c>
      <c r="C321" s="14">
        <v>12737</v>
      </c>
      <c r="D321" s="14">
        <v>1273</v>
      </c>
      <c r="E321" s="14">
        <v>22590</v>
      </c>
      <c r="F321" s="14">
        <v>36600</v>
      </c>
      <c r="G321">
        <v>161163793</v>
      </c>
      <c r="H321">
        <v>1234</v>
      </c>
      <c r="I321" t="s">
        <v>1484</v>
      </c>
      <c r="J321" t="s">
        <v>1538</v>
      </c>
      <c r="K321" t="s">
        <v>1485</v>
      </c>
      <c r="L321">
        <v>2256</v>
      </c>
      <c r="M321" t="s">
        <v>1579</v>
      </c>
      <c r="N321" t="s">
        <v>1684</v>
      </c>
      <c r="O321">
        <f>VLOOKUP(M321,'ID-사업자'!$A$1:$B$291,2,0)</f>
        <v>0</v>
      </c>
    </row>
    <row r="322" spans="1:15" x14ac:dyDescent="0.3">
      <c r="A322" t="s">
        <v>1694</v>
      </c>
      <c r="B322" t="s">
        <v>1042</v>
      </c>
      <c r="C322" s="14">
        <v>33455</v>
      </c>
      <c r="D322" s="14">
        <v>3345</v>
      </c>
      <c r="E322" s="14">
        <v>0</v>
      </c>
      <c r="F322" s="14">
        <v>36800</v>
      </c>
      <c r="G322">
        <v>160456481</v>
      </c>
      <c r="H322">
        <v>1234</v>
      </c>
      <c r="I322" t="s">
        <v>1484</v>
      </c>
      <c r="J322" t="s">
        <v>1538</v>
      </c>
      <c r="K322" t="s">
        <v>1485</v>
      </c>
      <c r="L322">
        <v>3000000502</v>
      </c>
      <c r="M322" t="s">
        <v>1773</v>
      </c>
      <c r="N322" t="s">
        <v>1695</v>
      </c>
      <c r="O322">
        <f>VLOOKUP(M322,'ID-사업자'!$A$1:$B$291,2,0)</f>
        <v>8132301189</v>
      </c>
    </row>
    <row r="323" spans="1:15" x14ac:dyDescent="0.3">
      <c r="A323" t="s">
        <v>1694</v>
      </c>
      <c r="B323" t="s">
        <v>666</v>
      </c>
      <c r="C323" s="14">
        <v>33818</v>
      </c>
      <c r="D323" s="14">
        <v>3382</v>
      </c>
      <c r="E323" s="14">
        <v>0</v>
      </c>
      <c r="F323" s="14">
        <v>37200</v>
      </c>
      <c r="G323">
        <v>160333374</v>
      </c>
      <c r="H323">
        <v>1234</v>
      </c>
      <c r="I323" t="s">
        <v>1484</v>
      </c>
      <c r="J323" t="s">
        <v>1538</v>
      </c>
      <c r="K323" t="s">
        <v>1485</v>
      </c>
      <c r="L323">
        <v>2836</v>
      </c>
      <c r="M323" t="s">
        <v>1840</v>
      </c>
      <c r="N323" t="s">
        <v>1682</v>
      </c>
      <c r="O323">
        <f>VLOOKUP(M323,'ID-사업자'!$A$1:$B$291,2,0)</f>
        <v>0</v>
      </c>
    </row>
    <row r="324" spans="1:15" x14ac:dyDescent="0.3">
      <c r="A324" t="s">
        <v>1694</v>
      </c>
      <c r="B324" t="s">
        <v>337</v>
      </c>
      <c r="C324" s="14">
        <v>33909</v>
      </c>
      <c r="D324" s="14">
        <v>3391</v>
      </c>
      <c r="E324" s="14">
        <v>0</v>
      </c>
      <c r="F324" s="14">
        <v>37300</v>
      </c>
      <c r="G324">
        <v>160472179</v>
      </c>
      <c r="H324">
        <v>1234</v>
      </c>
      <c r="I324" t="s">
        <v>1484</v>
      </c>
      <c r="J324" t="s">
        <v>1538</v>
      </c>
      <c r="K324" t="s">
        <v>1485</v>
      </c>
      <c r="L324">
        <v>1863</v>
      </c>
      <c r="M324" t="s">
        <v>1679</v>
      </c>
      <c r="N324" t="s">
        <v>1684</v>
      </c>
      <c r="O324">
        <f>VLOOKUP(M324,'ID-사업자'!$A$1:$B$291,2,0)</f>
        <v>0</v>
      </c>
    </row>
    <row r="325" spans="1:15" x14ac:dyDescent="0.3">
      <c r="A325" t="s">
        <v>1694</v>
      </c>
      <c r="B325" t="s">
        <v>1082</v>
      </c>
      <c r="C325" s="14">
        <v>30919</v>
      </c>
      <c r="D325" s="14">
        <v>3091</v>
      </c>
      <c r="E325" s="14">
        <v>3290</v>
      </c>
      <c r="F325" s="14">
        <v>37300</v>
      </c>
      <c r="G325">
        <v>160432684</v>
      </c>
      <c r="H325">
        <v>1234</v>
      </c>
      <c r="I325" t="s">
        <v>1484</v>
      </c>
      <c r="J325" t="s">
        <v>1538</v>
      </c>
      <c r="K325" t="s">
        <v>1485</v>
      </c>
      <c r="L325">
        <v>1676</v>
      </c>
      <c r="M325" t="s">
        <v>1701</v>
      </c>
      <c r="N325" t="s">
        <v>1684</v>
      </c>
      <c r="O325">
        <f>VLOOKUP(M325,'ID-사업자'!$A$1:$B$291,2,0)</f>
        <v>0</v>
      </c>
    </row>
    <row r="326" spans="1:15" x14ac:dyDescent="0.3">
      <c r="A326" t="s">
        <v>1694</v>
      </c>
      <c r="B326" t="s">
        <v>1141</v>
      </c>
      <c r="C326" s="14">
        <v>34091</v>
      </c>
      <c r="D326" s="14">
        <v>3409</v>
      </c>
      <c r="E326" s="14">
        <v>0</v>
      </c>
      <c r="F326" s="14">
        <v>37500</v>
      </c>
      <c r="G326">
        <v>160830894</v>
      </c>
      <c r="H326">
        <v>1234</v>
      </c>
      <c r="I326" t="s">
        <v>1484</v>
      </c>
      <c r="J326" t="s">
        <v>1538</v>
      </c>
      <c r="K326" t="s">
        <v>1485</v>
      </c>
      <c r="L326">
        <v>2304</v>
      </c>
      <c r="M326" t="s">
        <v>1634</v>
      </c>
      <c r="N326" t="s">
        <v>1693</v>
      </c>
      <c r="O326">
        <f>VLOOKUP(M326,'ID-사업자'!$A$1:$B$291,2,0)</f>
        <v>0</v>
      </c>
    </row>
    <row r="327" spans="1:15" x14ac:dyDescent="0.3">
      <c r="A327" t="s">
        <v>1694</v>
      </c>
      <c r="B327" t="s">
        <v>1286</v>
      </c>
      <c r="C327" s="14">
        <v>15455</v>
      </c>
      <c r="D327" s="14">
        <v>1545</v>
      </c>
      <c r="E327" s="14">
        <v>20500</v>
      </c>
      <c r="F327" s="14">
        <v>37500</v>
      </c>
      <c r="G327">
        <v>161143131</v>
      </c>
      <c r="H327">
        <v>1234</v>
      </c>
      <c r="I327" t="s">
        <v>1484</v>
      </c>
      <c r="J327" t="s">
        <v>1538</v>
      </c>
      <c r="K327" t="s">
        <v>1485</v>
      </c>
      <c r="L327">
        <v>2314</v>
      </c>
      <c r="M327" t="s">
        <v>1579</v>
      </c>
      <c r="N327" t="s">
        <v>1684</v>
      </c>
      <c r="O327">
        <f>VLOOKUP(M327,'ID-사업자'!$A$1:$B$291,2,0)</f>
        <v>0</v>
      </c>
    </row>
    <row r="328" spans="1:15" x14ac:dyDescent="0.3">
      <c r="A328" t="s">
        <v>1694</v>
      </c>
      <c r="B328" t="s">
        <v>1344</v>
      </c>
      <c r="C328" s="14">
        <v>22737</v>
      </c>
      <c r="D328" s="14">
        <v>2273</v>
      </c>
      <c r="E328" s="14">
        <v>12590</v>
      </c>
      <c r="F328" s="14">
        <v>37600</v>
      </c>
      <c r="G328">
        <v>160645449</v>
      </c>
      <c r="H328">
        <v>1234</v>
      </c>
      <c r="I328" t="s">
        <v>1484</v>
      </c>
      <c r="J328" t="s">
        <v>1538</v>
      </c>
      <c r="K328" t="s">
        <v>1485</v>
      </c>
      <c r="L328">
        <v>1874</v>
      </c>
      <c r="M328" t="s">
        <v>1840</v>
      </c>
      <c r="N328" t="s">
        <v>1682</v>
      </c>
      <c r="O328">
        <f>VLOOKUP(M328,'ID-사업자'!$A$1:$B$291,2,0)</f>
        <v>0</v>
      </c>
    </row>
    <row r="329" spans="1:15" x14ac:dyDescent="0.3">
      <c r="A329" t="s">
        <v>1694</v>
      </c>
      <c r="B329" t="s">
        <v>1292</v>
      </c>
      <c r="C329" s="14">
        <v>34273</v>
      </c>
      <c r="D329" s="14">
        <v>3427</v>
      </c>
      <c r="E329" s="14">
        <v>0</v>
      </c>
      <c r="F329" s="14">
        <v>37700</v>
      </c>
      <c r="G329">
        <v>161068448</v>
      </c>
      <c r="H329">
        <v>1234</v>
      </c>
      <c r="I329" t="s">
        <v>1484</v>
      </c>
      <c r="J329" t="s">
        <v>1538</v>
      </c>
      <c r="K329" t="s">
        <v>1485</v>
      </c>
      <c r="L329">
        <v>2295</v>
      </c>
      <c r="M329" t="s">
        <v>1579</v>
      </c>
      <c r="N329" t="s">
        <v>1684</v>
      </c>
      <c r="O329">
        <f>VLOOKUP(M329,'ID-사업자'!$A$1:$B$291,2,0)</f>
        <v>0</v>
      </c>
    </row>
    <row r="330" spans="1:15" x14ac:dyDescent="0.3">
      <c r="A330" t="s">
        <v>1694</v>
      </c>
      <c r="B330" t="s">
        <v>1328</v>
      </c>
      <c r="C330" s="14">
        <v>19273</v>
      </c>
      <c r="D330" s="14">
        <v>1927</v>
      </c>
      <c r="E330" s="14">
        <v>16800</v>
      </c>
      <c r="F330" s="14">
        <v>38000</v>
      </c>
      <c r="G330">
        <v>160756462</v>
      </c>
      <c r="H330">
        <v>1234</v>
      </c>
      <c r="I330" t="s">
        <v>1484</v>
      </c>
      <c r="J330" t="s">
        <v>1538</v>
      </c>
      <c r="K330" t="s">
        <v>1485</v>
      </c>
      <c r="L330">
        <v>2922</v>
      </c>
      <c r="M330" t="s">
        <v>1579</v>
      </c>
      <c r="N330" t="s">
        <v>1684</v>
      </c>
      <c r="O330">
        <f>VLOOKUP(M330,'ID-사업자'!$A$1:$B$291,2,0)</f>
        <v>0</v>
      </c>
    </row>
    <row r="331" spans="1:15" x14ac:dyDescent="0.3">
      <c r="A331" t="s">
        <v>1694</v>
      </c>
      <c r="B331" t="s">
        <v>826</v>
      </c>
      <c r="C331" s="14">
        <v>22646</v>
      </c>
      <c r="D331" s="14">
        <v>2264</v>
      </c>
      <c r="E331" s="14">
        <v>13090</v>
      </c>
      <c r="F331" s="14">
        <v>38000</v>
      </c>
      <c r="G331">
        <v>160391411</v>
      </c>
      <c r="H331">
        <v>1234</v>
      </c>
      <c r="I331" t="s">
        <v>1484</v>
      </c>
      <c r="J331" t="s">
        <v>1538</v>
      </c>
      <c r="K331" t="s">
        <v>1485</v>
      </c>
      <c r="L331">
        <v>1557</v>
      </c>
      <c r="M331" t="s">
        <v>1797</v>
      </c>
      <c r="N331" t="s">
        <v>1684</v>
      </c>
      <c r="O331">
        <f>VLOOKUP(M331,'ID-사업자'!$A$1:$B$291,2,0)</f>
        <v>0</v>
      </c>
    </row>
    <row r="332" spans="1:15" x14ac:dyDescent="0.3">
      <c r="A332" t="s">
        <v>1694</v>
      </c>
      <c r="B332" t="s">
        <v>423</v>
      </c>
      <c r="C332" s="14">
        <v>34818</v>
      </c>
      <c r="D332" s="14">
        <v>3482</v>
      </c>
      <c r="E332" s="14">
        <v>0</v>
      </c>
      <c r="F332" s="14">
        <v>38300</v>
      </c>
      <c r="G332">
        <v>160554523</v>
      </c>
      <c r="H332">
        <v>1234</v>
      </c>
      <c r="I332" t="s">
        <v>1484</v>
      </c>
      <c r="J332" t="s">
        <v>1538</v>
      </c>
      <c r="K332" t="s">
        <v>1485</v>
      </c>
      <c r="L332">
        <v>1936</v>
      </c>
      <c r="M332" t="s">
        <v>1698</v>
      </c>
      <c r="N332" t="s">
        <v>1682</v>
      </c>
      <c r="O332">
        <f>VLOOKUP(M332,'ID-사업자'!$A$1:$B$291,2,0)</f>
        <v>0</v>
      </c>
    </row>
    <row r="333" spans="1:15" x14ac:dyDescent="0.3">
      <c r="A333" t="s">
        <v>1694</v>
      </c>
      <c r="B333" t="s">
        <v>897</v>
      </c>
      <c r="C333" s="14">
        <v>3646</v>
      </c>
      <c r="D333" s="14">
        <v>364</v>
      </c>
      <c r="E333" s="14">
        <v>34390</v>
      </c>
      <c r="F333" s="14">
        <v>38400</v>
      </c>
      <c r="G333">
        <v>160631435</v>
      </c>
      <c r="H333">
        <v>1234</v>
      </c>
      <c r="I333" t="s">
        <v>1484</v>
      </c>
      <c r="J333" t="s">
        <v>1538</v>
      </c>
      <c r="K333" t="s">
        <v>1485</v>
      </c>
      <c r="L333">
        <v>2353</v>
      </c>
      <c r="M333" t="s">
        <v>1547</v>
      </c>
      <c r="N333" t="s">
        <v>1684</v>
      </c>
      <c r="O333">
        <f>VLOOKUP(M333,'ID-사업자'!$A$1:$B$291,2,0)</f>
        <v>0</v>
      </c>
    </row>
    <row r="334" spans="1:15" x14ac:dyDescent="0.3">
      <c r="A334" t="s">
        <v>1694</v>
      </c>
      <c r="B334" t="s">
        <v>531</v>
      </c>
      <c r="C334" s="14">
        <v>22737</v>
      </c>
      <c r="D334" s="14">
        <v>2273</v>
      </c>
      <c r="E334" s="14">
        <v>13490</v>
      </c>
      <c r="F334" s="14">
        <v>38500</v>
      </c>
      <c r="G334">
        <v>160635310</v>
      </c>
      <c r="H334">
        <v>1234</v>
      </c>
      <c r="I334" t="s">
        <v>1484</v>
      </c>
      <c r="J334" t="s">
        <v>1538</v>
      </c>
      <c r="K334" t="s">
        <v>1485</v>
      </c>
      <c r="L334">
        <v>2211</v>
      </c>
      <c r="M334" t="s">
        <v>1793</v>
      </c>
      <c r="N334" t="s">
        <v>1682</v>
      </c>
      <c r="O334">
        <f>VLOOKUP(M334,'ID-사업자'!$A$1:$B$291,2,0)</f>
        <v>4132901093</v>
      </c>
    </row>
    <row r="335" spans="1:15" x14ac:dyDescent="0.3">
      <c r="A335" t="s">
        <v>1694</v>
      </c>
      <c r="B335" t="s">
        <v>710</v>
      </c>
      <c r="C335" s="14">
        <v>35455</v>
      </c>
      <c r="D335" s="14">
        <v>3545</v>
      </c>
      <c r="E335" s="14">
        <v>0</v>
      </c>
      <c r="F335" s="14">
        <v>39000</v>
      </c>
      <c r="G335">
        <v>160371151</v>
      </c>
      <c r="H335">
        <v>1234</v>
      </c>
      <c r="I335" t="s">
        <v>1484</v>
      </c>
      <c r="J335" t="s">
        <v>1538</v>
      </c>
      <c r="K335" t="s">
        <v>1485</v>
      </c>
      <c r="L335">
        <v>3000000809</v>
      </c>
      <c r="M335" t="s">
        <v>1624</v>
      </c>
      <c r="N335" t="s">
        <v>1695</v>
      </c>
      <c r="O335">
        <f>VLOOKUP(M335,'ID-사업자'!$A$1:$B$291,2,0)</f>
        <v>3578802144</v>
      </c>
    </row>
    <row r="336" spans="1:15" x14ac:dyDescent="0.3">
      <c r="A336" t="s">
        <v>1694</v>
      </c>
      <c r="B336" t="s">
        <v>889</v>
      </c>
      <c r="C336" s="14">
        <v>35455</v>
      </c>
      <c r="D336" s="14">
        <v>3545</v>
      </c>
      <c r="E336" s="14">
        <v>0</v>
      </c>
      <c r="F336" s="14">
        <v>39000</v>
      </c>
      <c r="G336">
        <v>160632972</v>
      </c>
      <c r="H336">
        <v>1234</v>
      </c>
      <c r="I336" t="s">
        <v>1484</v>
      </c>
      <c r="J336" t="s">
        <v>1538</v>
      </c>
      <c r="K336" t="s">
        <v>1485</v>
      </c>
      <c r="L336">
        <v>2721</v>
      </c>
      <c r="M336" t="s">
        <v>1597</v>
      </c>
      <c r="N336" t="s">
        <v>1682</v>
      </c>
      <c r="O336">
        <f>VLOOKUP(M336,'ID-사업자'!$A$1:$B$291,2,0)</f>
        <v>0</v>
      </c>
    </row>
    <row r="337" spans="1:15" x14ac:dyDescent="0.3">
      <c r="A337" t="s">
        <v>1694</v>
      </c>
      <c r="B337" t="s">
        <v>428</v>
      </c>
      <c r="C337" s="14">
        <v>35455</v>
      </c>
      <c r="D337" s="14">
        <v>3545</v>
      </c>
      <c r="E337" s="14">
        <v>0</v>
      </c>
      <c r="F337" s="14">
        <v>39000</v>
      </c>
      <c r="G337">
        <v>160497556</v>
      </c>
      <c r="H337">
        <v>1234</v>
      </c>
      <c r="I337" t="s">
        <v>1484</v>
      </c>
      <c r="J337" t="s">
        <v>1538</v>
      </c>
      <c r="K337" t="s">
        <v>1485</v>
      </c>
      <c r="L337">
        <v>2399</v>
      </c>
      <c r="M337" t="s">
        <v>1597</v>
      </c>
      <c r="N337" t="s">
        <v>1682</v>
      </c>
      <c r="O337">
        <f>VLOOKUP(M337,'ID-사업자'!$A$1:$B$291,2,0)</f>
        <v>0</v>
      </c>
    </row>
    <row r="338" spans="1:15" x14ac:dyDescent="0.3">
      <c r="A338" t="s">
        <v>1694</v>
      </c>
      <c r="B338" t="s">
        <v>678</v>
      </c>
      <c r="C338" s="14">
        <v>35455</v>
      </c>
      <c r="D338" s="14">
        <v>3545</v>
      </c>
      <c r="E338" s="14">
        <v>0</v>
      </c>
      <c r="F338" s="14">
        <v>39000</v>
      </c>
      <c r="G338">
        <v>160368359</v>
      </c>
      <c r="H338">
        <v>1234</v>
      </c>
      <c r="I338" t="s">
        <v>1484</v>
      </c>
      <c r="J338" t="s">
        <v>1538</v>
      </c>
      <c r="K338" t="s">
        <v>1485</v>
      </c>
      <c r="L338">
        <v>1849</v>
      </c>
      <c r="M338" t="s">
        <v>1597</v>
      </c>
      <c r="N338" t="s">
        <v>1682</v>
      </c>
      <c r="O338">
        <f>VLOOKUP(M338,'ID-사업자'!$A$1:$B$291,2,0)</f>
        <v>0</v>
      </c>
    </row>
    <row r="339" spans="1:15" x14ac:dyDescent="0.3">
      <c r="A339" t="s">
        <v>1694</v>
      </c>
      <c r="B339" t="s">
        <v>571</v>
      </c>
      <c r="C339" s="14">
        <v>35455</v>
      </c>
      <c r="D339" s="14">
        <v>3545</v>
      </c>
      <c r="E339" s="14">
        <v>0</v>
      </c>
      <c r="F339" s="14">
        <v>39000</v>
      </c>
      <c r="G339">
        <v>160545332</v>
      </c>
      <c r="H339">
        <v>1234</v>
      </c>
      <c r="I339" t="s">
        <v>1484</v>
      </c>
      <c r="J339" t="s">
        <v>1538</v>
      </c>
      <c r="K339" t="s">
        <v>1485</v>
      </c>
      <c r="L339">
        <v>2841</v>
      </c>
      <c r="M339" t="s">
        <v>1590</v>
      </c>
      <c r="N339" t="s">
        <v>1682</v>
      </c>
      <c r="O339">
        <f>VLOOKUP(M339,'ID-사업자'!$A$1:$B$291,2,0)</f>
        <v>0</v>
      </c>
    </row>
    <row r="340" spans="1:15" x14ac:dyDescent="0.3">
      <c r="A340" t="s">
        <v>1694</v>
      </c>
      <c r="B340" t="s">
        <v>1078</v>
      </c>
      <c r="C340" s="14">
        <v>35455</v>
      </c>
      <c r="D340" s="14">
        <v>3545</v>
      </c>
      <c r="E340" s="14">
        <v>0</v>
      </c>
      <c r="F340" s="14">
        <v>39000</v>
      </c>
      <c r="G340">
        <v>160410337</v>
      </c>
      <c r="H340">
        <v>1234</v>
      </c>
      <c r="I340" t="s">
        <v>1484</v>
      </c>
      <c r="J340" t="s">
        <v>1538</v>
      </c>
      <c r="K340" t="s">
        <v>1485</v>
      </c>
      <c r="L340">
        <v>2765</v>
      </c>
      <c r="M340" t="s">
        <v>1672</v>
      </c>
      <c r="N340" t="s">
        <v>1684</v>
      </c>
      <c r="O340">
        <f>VLOOKUP(M340,'ID-사업자'!$A$1:$B$291,2,0)</f>
        <v>0</v>
      </c>
    </row>
    <row r="341" spans="1:15" x14ac:dyDescent="0.3">
      <c r="A341" t="s">
        <v>1694</v>
      </c>
      <c r="B341" t="s">
        <v>1239</v>
      </c>
      <c r="C341" s="14">
        <v>35636</v>
      </c>
      <c r="D341" s="14">
        <v>3564</v>
      </c>
      <c r="E341" s="14">
        <v>0</v>
      </c>
      <c r="F341" s="14">
        <v>39200</v>
      </c>
      <c r="G341">
        <v>160983979</v>
      </c>
      <c r="H341">
        <v>1234</v>
      </c>
      <c r="I341" t="s">
        <v>1484</v>
      </c>
      <c r="J341" t="s">
        <v>1538</v>
      </c>
      <c r="K341" t="s">
        <v>1485</v>
      </c>
      <c r="L341">
        <v>2809</v>
      </c>
      <c r="M341" t="s">
        <v>1598</v>
      </c>
      <c r="N341" t="s">
        <v>1693</v>
      </c>
      <c r="O341">
        <f>VLOOKUP(M341,'ID-사업자'!$A$1:$B$291,2,0)</f>
        <v>0</v>
      </c>
    </row>
    <row r="342" spans="1:15" x14ac:dyDescent="0.3">
      <c r="A342" t="s">
        <v>1694</v>
      </c>
      <c r="B342" t="s">
        <v>486</v>
      </c>
      <c r="C342" s="14">
        <v>35636</v>
      </c>
      <c r="D342" s="14">
        <v>3564</v>
      </c>
      <c r="E342" s="14">
        <v>0</v>
      </c>
      <c r="F342" s="14">
        <v>39200</v>
      </c>
      <c r="G342">
        <v>160565303</v>
      </c>
      <c r="H342">
        <v>1234</v>
      </c>
      <c r="I342" t="s">
        <v>1484</v>
      </c>
      <c r="J342" t="s">
        <v>1538</v>
      </c>
      <c r="K342" t="s">
        <v>1485</v>
      </c>
      <c r="L342">
        <v>1985</v>
      </c>
      <c r="M342" t="s">
        <v>1679</v>
      </c>
      <c r="N342" t="s">
        <v>1684</v>
      </c>
      <c r="O342">
        <f>VLOOKUP(M342,'ID-사업자'!$A$1:$B$291,2,0)</f>
        <v>0</v>
      </c>
    </row>
    <row r="343" spans="1:15" x14ac:dyDescent="0.3">
      <c r="A343" t="s">
        <v>1694</v>
      </c>
      <c r="B343" t="s">
        <v>95</v>
      </c>
      <c r="C343" s="14">
        <v>32000</v>
      </c>
      <c r="D343" s="14">
        <v>3200</v>
      </c>
      <c r="E343" s="14">
        <v>4700</v>
      </c>
      <c r="F343" s="14">
        <v>39900</v>
      </c>
      <c r="G343">
        <v>160004994</v>
      </c>
      <c r="H343">
        <v>1234</v>
      </c>
      <c r="I343" t="s">
        <v>1484</v>
      </c>
      <c r="J343" t="s">
        <v>1538</v>
      </c>
      <c r="K343" t="s">
        <v>1485</v>
      </c>
      <c r="L343">
        <v>2260</v>
      </c>
      <c r="M343" t="s">
        <v>1579</v>
      </c>
      <c r="N343" t="s">
        <v>1684</v>
      </c>
      <c r="O343">
        <f>VLOOKUP(M343,'ID-사업자'!$A$1:$B$291,2,0)</f>
        <v>0</v>
      </c>
    </row>
    <row r="344" spans="1:15" x14ac:dyDescent="0.3">
      <c r="A344" t="s">
        <v>1694</v>
      </c>
      <c r="B344" t="s">
        <v>1017</v>
      </c>
      <c r="C344" s="14">
        <v>36364</v>
      </c>
      <c r="D344" s="14">
        <v>3636</v>
      </c>
      <c r="E344" s="14">
        <v>0</v>
      </c>
      <c r="F344" s="14">
        <v>40000</v>
      </c>
      <c r="G344">
        <v>160447289</v>
      </c>
      <c r="H344">
        <v>1234</v>
      </c>
      <c r="I344" t="s">
        <v>1484</v>
      </c>
      <c r="J344" t="s">
        <v>1538</v>
      </c>
      <c r="K344" t="s">
        <v>1485</v>
      </c>
      <c r="L344">
        <v>1612</v>
      </c>
      <c r="M344" t="s">
        <v>1577</v>
      </c>
      <c r="N344" t="s">
        <v>1693</v>
      </c>
      <c r="O344">
        <f>VLOOKUP(M344,'ID-사업자'!$A$1:$B$291,2,0)</f>
        <v>0</v>
      </c>
    </row>
    <row r="345" spans="1:15" x14ac:dyDescent="0.3">
      <c r="A345" t="s">
        <v>1694</v>
      </c>
      <c r="B345" t="s">
        <v>793</v>
      </c>
      <c r="C345" s="14">
        <v>36545</v>
      </c>
      <c r="D345" s="14">
        <v>3655</v>
      </c>
      <c r="E345" s="14">
        <v>0</v>
      </c>
      <c r="F345" s="14">
        <v>40200</v>
      </c>
      <c r="G345">
        <v>160414756</v>
      </c>
      <c r="H345">
        <v>1234</v>
      </c>
      <c r="I345" t="s">
        <v>1484</v>
      </c>
      <c r="J345" t="s">
        <v>1538</v>
      </c>
      <c r="K345" t="s">
        <v>1485</v>
      </c>
      <c r="L345">
        <v>1556</v>
      </c>
      <c r="M345" t="s">
        <v>1583</v>
      </c>
      <c r="N345" t="s">
        <v>1693</v>
      </c>
      <c r="O345">
        <f>VLOOKUP(M345,'ID-사업자'!$A$1:$B$291,2,0)</f>
        <v>0</v>
      </c>
    </row>
    <row r="346" spans="1:15" x14ac:dyDescent="0.3">
      <c r="A346" t="s">
        <v>1694</v>
      </c>
      <c r="B346" t="s">
        <v>205</v>
      </c>
      <c r="C346" s="14">
        <v>30182</v>
      </c>
      <c r="D346" s="14">
        <v>3018</v>
      </c>
      <c r="E346" s="14">
        <v>7200</v>
      </c>
      <c r="F346" s="14">
        <v>40400</v>
      </c>
      <c r="G346">
        <v>160137177</v>
      </c>
      <c r="H346">
        <v>1234</v>
      </c>
      <c r="I346" t="s">
        <v>1484</v>
      </c>
      <c r="J346" t="s">
        <v>1538</v>
      </c>
      <c r="K346" t="s">
        <v>1485</v>
      </c>
      <c r="L346">
        <v>1589</v>
      </c>
      <c r="M346" t="s">
        <v>1580</v>
      </c>
      <c r="N346" t="s">
        <v>1693</v>
      </c>
      <c r="O346">
        <f>VLOOKUP(M346,'ID-사업자'!$A$1:$B$291,2,0)</f>
        <v>0</v>
      </c>
    </row>
    <row r="347" spans="1:15" x14ac:dyDescent="0.3">
      <c r="A347" t="s">
        <v>1694</v>
      </c>
      <c r="B347" t="s">
        <v>84</v>
      </c>
      <c r="C347" s="14">
        <v>34419</v>
      </c>
      <c r="D347" s="14">
        <v>3441</v>
      </c>
      <c r="E347" s="14">
        <v>2690</v>
      </c>
      <c r="F347" s="14">
        <v>40550</v>
      </c>
      <c r="G347">
        <v>160259964</v>
      </c>
      <c r="H347">
        <v>1234</v>
      </c>
      <c r="I347" t="s">
        <v>1484</v>
      </c>
      <c r="J347" t="s">
        <v>1538</v>
      </c>
      <c r="K347" t="s">
        <v>1485</v>
      </c>
      <c r="L347">
        <v>1837</v>
      </c>
      <c r="M347" t="s">
        <v>1679</v>
      </c>
      <c r="N347" t="s">
        <v>1684</v>
      </c>
      <c r="O347">
        <f>VLOOKUP(M347,'ID-사업자'!$A$1:$B$291,2,0)</f>
        <v>0</v>
      </c>
    </row>
    <row r="348" spans="1:15" x14ac:dyDescent="0.3">
      <c r="A348" t="s">
        <v>1694</v>
      </c>
      <c r="B348" t="s">
        <v>1448</v>
      </c>
      <c r="C348" s="14">
        <v>36909</v>
      </c>
      <c r="D348" s="14">
        <v>3691</v>
      </c>
      <c r="E348" s="14">
        <v>0</v>
      </c>
      <c r="F348" s="14">
        <v>40600</v>
      </c>
      <c r="G348">
        <v>160740499</v>
      </c>
      <c r="H348">
        <v>1234</v>
      </c>
      <c r="I348" t="s">
        <v>1484</v>
      </c>
      <c r="J348" t="s">
        <v>1538</v>
      </c>
      <c r="K348" t="s">
        <v>1485</v>
      </c>
      <c r="L348">
        <v>2676</v>
      </c>
      <c r="M348" t="s">
        <v>1666</v>
      </c>
      <c r="N348" t="s">
        <v>1682</v>
      </c>
      <c r="O348">
        <f>VLOOKUP(M348,'ID-사업자'!$A$1:$B$291,2,0)</f>
        <v>0</v>
      </c>
    </row>
    <row r="349" spans="1:15" x14ac:dyDescent="0.3">
      <c r="A349" t="s">
        <v>1694</v>
      </c>
      <c r="B349" t="s">
        <v>448</v>
      </c>
      <c r="C349" s="14">
        <v>24864</v>
      </c>
      <c r="D349" s="14">
        <v>2486</v>
      </c>
      <c r="E349" s="14">
        <v>13400</v>
      </c>
      <c r="F349" s="14">
        <v>40750</v>
      </c>
      <c r="G349">
        <v>160561656</v>
      </c>
      <c r="H349">
        <v>1234</v>
      </c>
      <c r="I349" t="s">
        <v>1484</v>
      </c>
      <c r="J349" t="s">
        <v>1538</v>
      </c>
      <c r="K349" t="s">
        <v>1485</v>
      </c>
      <c r="L349">
        <v>2499</v>
      </c>
      <c r="M349" t="s">
        <v>1658</v>
      </c>
      <c r="N349" t="s">
        <v>1693</v>
      </c>
      <c r="O349">
        <f>VLOOKUP(M349,'ID-사업자'!$A$1:$B$291,2,0)</f>
        <v>5500202491</v>
      </c>
    </row>
    <row r="350" spans="1:15" x14ac:dyDescent="0.3">
      <c r="A350" t="s">
        <v>1694</v>
      </c>
      <c r="B350" t="s">
        <v>1231</v>
      </c>
      <c r="C350" s="14">
        <v>32364</v>
      </c>
      <c r="D350" s="14">
        <v>3236</v>
      </c>
      <c r="E350" s="14">
        <v>5300</v>
      </c>
      <c r="F350" s="14">
        <v>40900</v>
      </c>
      <c r="G350">
        <v>160922128</v>
      </c>
      <c r="H350">
        <v>1234</v>
      </c>
      <c r="I350" t="s">
        <v>1484</v>
      </c>
      <c r="J350" t="s">
        <v>1538</v>
      </c>
      <c r="K350" t="s">
        <v>1485</v>
      </c>
      <c r="L350">
        <v>2544</v>
      </c>
      <c r="M350" t="s">
        <v>1579</v>
      </c>
      <c r="N350" t="s">
        <v>1684</v>
      </c>
      <c r="O350">
        <f>VLOOKUP(M350,'ID-사업자'!$A$1:$B$291,2,0)</f>
        <v>0</v>
      </c>
    </row>
    <row r="351" spans="1:15" x14ac:dyDescent="0.3">
      <c r="A351" t="s">
        <v>1694</v>
      </c>
      <c r="B351" t="s">
        <v>65</v>
      </c>
      <c r="C351" s="14">
        <v>37273</v>
      </c>
      <c r="D351" s="14">
        <v>3727</v>
      </c>
      <c r="E351" s="14">
        <v>0</v>
      </c>
      <c r="F351" s="14">
        <v>41000</v>
      </c>
      <c r="G351">
        <v>160279035</v>
      </c>
      <c r="H351">
        <v>1234</v>
      </c>
      <c r="I351" t="s">
        <v>1484</v>
      </c>
      <c r="J351" t="s">
        <v>1538</v>
      </c>
      <c r="K351" t="s">
        <v>1485</v>
      </c>
      <c r="L351">
        <v>1600</v>
      </c>
      <c r="M351" t="s">
        <v>1583</v>
      </c>
      <c r="N351" t="s">
        <v>1693</v>
      </c>
      <c r="O351">
        <f>VLOOKUP(M351,'ID-사업자'!$A$1:$B$291,2,0)</f>
        <v>0</v>
      </c>
    </row>
    <row r="352" spans="1:15" x14ac:dyDescent="0.3">
      <c r="A352" t="s">
        <v>1694</v>
      </c>
      <c r="B352" t="s">
        <v>783</v>
      </c>
      <c r="C352" s="14">
        <v>7091</v>
      </c>
      <c r="D352" s="14">
        <v>709</v>
      </c>
      <c r="E352" s="14">
        <v>33400</v>
      </c>
      <c r="F352" s="14">
        <v>41200</v>
      </c>
      <c r="G352">
        <v>160431592</v>
      </c>
      <c r="H352">
        <v>1234</v>
      </c>
      <c r="I352" t="s">
        <v>1484</v>
      </c>
      <c r="J352" t="s">
        <v>1538</v>
      </c>
      <c r="K352" t="s">
        <v>1485</v>
      </c>
      <c r="L352">
        <v>2764</v>
      </c>
      <c r="M352" t="s">
        <v>1579</v>
      </c>
      <c r="N352" t="s">
        <v>1684</v>
      </c>
      <c r="O352">
        <f>VLOOKUP(M352,'ID-사업자'!$A$1:$B$291,2,0)</f>
        <v>0</v>
      </c>
    </row>
    <row r="353" spans="1:15" x14ac:dyDescent="0.3">
      <c r="A353" t="s">
        <v>1694</v>
      </c>
      <c r="B353" t="s">
        <v>1184</v>
      </c>
      <c r="C353" s="14">
        <v>37682</v>
      </c>
      <c r="D353" s="14">
        <v>3768</v>
      </c>
      <c r="E353" s="14">
        <v>0</v>
      </c>
      <c r="F353" s="14">
        <v>41450</v>
      </c>
      <c r="G353">
        <v>160880694</v>
      </c>
      <c r="H353">
        <v>1234</v>
      </c>
      <c r="I353" t="s">
        <v>1484</v>
      </c>
      <c r="J353" t="s">
        <v>1538</v>
      </c>
      <c r="K353" t="s">
        <v>1485</v>
      </c>
      <c r="L353">
        <v>1931</v>
      </c>
      <c r="M353" t="s">
        <v>1679</v>
      </c>
      <c r="N353" t="s">
        <v>1684</v>
      </c>
      <c r="O353">
        <f>VLOOKUP(M353,'ID-사업자'!$A$1:$B$291,2,0)</f>
        <v>0</v>
      </c>
    </row>
    <row r="354" spans="1:15" x14ac:dyDescent="0.3">
      <c r="A354" t="s">
        <v>1694</v>
      </c>
      <c r="B354" t="s">
        <v>588</v>
      </c>
      <c r="C354" s="14">
        <v>0</v>
      </c>
      <c r="D354" s="14">
        <v>0</v>
      </c>
      <c r="E354" s="14">
        <v>41500</v>
      </c>
      <c r="F354" s="14">
        <v>41500</v>
      </c>
      <c r="G354">
        <v>160543789</v>
      </c>
      <c r="H354">
        <v>1234</v>
      </c>
      <c r="I354" t="s">
        <v>1484</v>
      </c>
      <c r="J354" t="s">
        <v>1538</v>
      </c>
      <c r="K354" t="s">
        <v>1485</v>
      </c>
      <c r="L354">
        <v>2664</v>
      </c>
      <c r="M354" t="s">
        <v>1579</v>
      </c>
      <c r="N354" t="s">
        <v>1684</v>
      </c>
      <c r="O354">
        <f>VLOOKUP(M354,'ID-사업자'!$A$1:$B$291,2,0)</f>
        <v>0</v>
      </c>
    </row>
    <row r="355" spans="1:15" x14ac:dyDescent="0.3">
      <c r="A355" t="s">
        <v>1694</v>
      </c>
      <c r="B355" t="s">
        <v>348</v>
      </c>
      <c r="C355" s="14">
        <v>37818</v>
      </c>
      <c r="D355" s="14">
        <v>3782</v>
      </c>
      <c r="E355" s="14">
        <v>0</v>
      </c>
      <c r="F355" s="14">
        <v>41600</v>
      </c>
      <c r="G355">
        <v>160483428</v>
      </c>
      <c r="H355">
        <v>1234</v>
      </c>
      <c r="I355" t="s">
        <v>1484</v>
      </c>
      <c r="J355" t="s">
        <v>1538</v>
      </c>
      <c r="K355" t="s">
        <v>1485</v>
      </c>
      <c r="L355">
        <v>3000000537</v>
      </c>
      <c r="M355" t="s">
        <v>1773</v>
      </c>
      <c r="N355" t="s">
        <v>1695</v>
      </c>
      <c r="O355">
        <f>VLOOKUP(M355,'ID-사업자'!$A$1:$B$291,2,0)</f>
        <v>8132301189</v>
      </c>
    </row>
    <row r="356" spans="1:15" x14ac:dyDescent="0.3">
      <c r="A356" t="s">
        <v>1694</v>
      </c>
      <c r="B356" t="s">
        <v>999</v>
      </c>
      <c r="C356" s="14">
        <v>25000</v>
      </c>
      <c r="D356" s="14">
        <v>2500</v>
      </c>
      <c r="E356" s="14">
        <v>14200</v>
      </c>
      <c r="F356" s="14">
        <v>41700</v>
      </c>
      <c r="G356">
        <v>160607237</v>
      </c>
      <c r="H356">
        <v>1234</v>
      </c>
      <c r="I356" t="s">
        <v>1484</v>
      </c>
      <c r="J356" t="s">
        <v>1538</v>
      </c>
      <c r="K356" t="s">
        <v>1485</v>
      </c>
      <c r="L356">
        <v>2528</v>
      </c>
      <c r="M356" t="s">
        <v>1583</v>
      </c>
      <c r="N356" t="s">
        <v>1693</v>
      </c>
      <c r="O356" s="11">
        <f>VLOOKUP(M356,'ID-사업자'!$A$1:$B$291,2,0)</f>
        <v>0</v>
      </c>
    </row>
    <row r="357" spans="1:15" x14ac:dyDescent="0.3">
      <c r="A357" t="s">
        <v>1694</v>
      </c>
      <c r="B357" t="s">
        <v>988</v>
      </c>
      <c r="C357" s="14">
        <v>38000</v>
      </c>
      <c r="D357" s="14">
        <v>3800</v>
      </c>
      <c r="E357" s="14">
        <v>0</v>
      </c>
      <c r="F357" s="14">
        <v>41800</v>
      </c>
      <c r="G357">
        <v>160599112</v>
      </c>
      <c r="H357">
        <v>1234</v>
      </c>
      <c r="I357" t="s">
        <v>1484</v>
      </c>
      <c r="J357" t="s">
        <v>1538</v>
      </c>
      <c r="K357" t="s">
        <v>1485</v>
      </c>
      <c r="L357">
        <v>2865</v>
      </c>
      <c r="M357" t="s">
        <v>1830</v>
      </c>
      <c r="N357" t="s">
        <v>1693</v>
      </c>
      <c r="O357">
        <f>VLOOKUP(M357,'ID-사업자'!$A$1:$B$291,2,0)</f>
        <v>6500102061</v>
      </c>
    </row>
    <row r="358" spans="1:15" x14ac:dyDescent="0.3">
      <c r="A358" t="s">
        <v>1694</v>
      </c>
      <c r="B358" t="s">
        <v>1140</v>
      </c>
      <c r="C358" s="14">
        <v>23646</v>
      </c>
      <c r="D358" s="14">
        <v>2364</v>
      </c>
      <c r="E358" s="14">
        <v>15790</v>
      </c>
      <c r="F358" s="14">
        <v>41800</v>
      </c>
      <c r="G358">
        <v>160823849</v>
      </c>
      <c r="H358">
        <v>1234</v>
      </c>
      <c r="I358" t="s">
        <v>1484</v>
      </c>
      <c r="J358" t="s">
        <v>1538</v>
      </c>
      <c r="K358" t="s">
        <v>1485</v>
      </c>
      <c r="L358">
        <v>1909</v>
      </c>
      <c r="M358" t="s">
        <v>1679</v>
      </c>
      <c r="N358" t="s">
        <v>1684</v>
      </c>
      <c r="O358">
        <f>VLOOKUP(M358,'ID-사업자'!$A$1:$B$291,2,0)</f>
        <v>0</v>
      </c>
    </row>
    <row r="359" spans="1:15" x14ac:dyDescent="0.3">
      <c r="A359" t="s">
        <v>1694</v>
      </c>
      <c r="B359" t="s">
        <v>765</v>
      </c>
      <c r="C359" s="14">
        <v>33828</v>
      </c>
      <c r="D359" s="14">
        <v>3382</v>
      </c>
      <c r="E359" s="14">
        <v>4690</v>
      </c>
      <c r="F359" s="14">
        <v>41900</v>
      </c>
      <c r="G359">
        <v>160407538</v>
      </c>
      <c r="H359">
        <v>1234</v>
      </c>
      <c r="I359" t="s">
        <v>1484</v>
      </c>
      <c r="J359" t="s">
        <v>1538</v>
      </c>
      <c r="K359" t="s">
        <v>1485</v>
      </c>
      <c r="L359">
        <v>1605</v>
      </c>
      <c r="M359" t="s">
        <v>1840</v>
      </c>
      <c r="N359" t="s">
        <v>1682</v>
      </c>
      <c r="O359">
        <f>VLOOKUP(M359,'ID-사업자'!$A$1:$B$291,2,0)</f>
        <v>0</v>
      </c>
    </row>
    <row r="360" spans="1:15" x14ac:dyDescent="0.3">
      <c r="A360" t="s">
        <v>1694</v>
      </c>
      <c r="B360" t="s">
        <v>1289</v>
      </c>
      <c r="C360" s="14">
        <v>27091</v>
      </c>
      <c r="D360" s="14">
        <v>2709</v>
      </c>
      <c r="E360" s="14">
        <v>12200</v>
      </c>
      <c r="F360" s="14">
        <v>42000</v>
      </c>
      <c r="G360">
        <v>161124346</v>
      </c>
      <c r="H360">
        <v>1234</v>
      </c>
      <c r="I360" t="s">
        <v>1484</v>
      </c>
      <c r="J360" t="s">
        <v>1538</v>
      </c>
      <c r="K360" t="s">
        <v>1485</v>
      </c>
      <c r="L360">
        <v>2251</v>
      </c>
      <c r="M360" t="s">
        <v>1579</v>
      </c>
      <c r="N360" t="s">
        <v>1684</v>
      </c>
      <c r="O360">
        <f>VLOOKUP(M360,'ID-사업자'!$A$1:$B$291,2,0)</f>
        <v>0</v>
      </c>
    </row>
    <row r="361" spans="1:15" x14ac:dyDescent="0.3">
      <c r="A361" t="s">
        <v>1694</v>
      </c>
      <c r="B361" t="s">
        <v>1434</v>
      </c>
      <c r="C361" s="14">
        <v>0</v>
      </c>
      <c r="D361" s="14">
        <v>0</v>
      </c>
      <c r="E361" s="14">
        <v>42000</v>
      </c>
      <c r="F361" s="14">
        <v>42000</v>
      </c>
      <c r="G361">
        <v>160714231</v>
      </c>
      <c r="H361">
        <v>1234</v>
      </c>
      <c r="I361" t="s">
        <v>1484</v>
      </c>
      <c r="J361" t="s">
        <v>1538</v>
      </c>
      <c r="K361" t="s">
        <v>1485</v>
      </c>
      <c r="L361">
        <v>2412</v>
      </c>
      <c r="M361" t="s">
        <v>1697</v>
      </c>
      <c r="N361" t="s">
        <v>1695</v>
      </c>
      <c r="O361">
        <f>VLOOKUP(M361,'ID-사업자'!$A$1:$B$291,2,0)</f>
        <v>0</v>
      </c>
    </row>
    <row r="362" spans="1:15" x14ac:dyDescent="0.3">
      <c r="A362" t="s">
        <v>1694</v>
      </c>
      <c r="B362" t="s">
        <v>147</v>
      </c>
      <c r="C362" s="14">
        <v>3646</v>
      </c>
      <c r="D362" s="14">
        <v>364</v>
      </c>
      <c r="E362" s="14">
        <v>37990</v>
      </c>
      <c r="F362" s="14">
        <v>42000</v>
      </c>
      <c r="G362">
        <v>160003568</v>
      </c>
      <c r="H362">
        <v>1234</v>
      </c>
      <c r="I362" t="s">
        <v>1484</v>
      </c>
      <c r="J362" t="s">
        <v>1538</v>
      </c>
      <c r="K362" t="s">
        <v>1485</v>
      </c>
      <c r="L362">
        <v>3000000577</v>
      </c>
      <c r="M362" t="s">
        <v>1593</v>
      </c>
      <c r="N362" t="s">
        <v>1695</v>
      </c>
      <c r="O362">
        <f>VLOOKUP(M362,'ID-사업자'!$A$1:$B$291,2,0)</f>
        <v>0</v>
      </c>
    </row>
    <row r="363" spans="1:15" x14ac:dyDescent="0.3">
      <c r="A363" t="s">
        <v>1694</v>
      </c>
      <c r="B363" t="s">
        <v>137</v>
      </c>
      <c r="C363" s="14">
        <v>3646</v>
      </c>
      <c r="D363" s="14">
        <v>364</v>
      </c>
      <c r="E363" s="14">
        <v>37990</v>
      </c>
      <c r="F363" s="14">
        <v>42000</v>
      </c>
      <c r="G363">
        <v>160012604</v>
      </c>
      <c r="H363">
        <v>1234</v>
      </c>
      <c r="I363" t="s">
        <v>1484</v>
      </c>
      <c r="J363" t="s">
        <v>1538</v>
      </c>
      <c r="K363" t="s">
        <v>1485</v>
      </c>
      <c r="L363">
        <v>3000000543</v>
      </c>
      <c r="M363" t="s">
        <v>1593</v>
      </c>
      <c r="N363" t="s">
        <v>1695</v>
      </c>
      <c r="O363">
        <f>VLOOKUP(M363,'ID-사업자'!$A$1:$B$291,2,0)</f>
        <v>0</v>
      </c>
    </row>
    <row r="364" spans="1:15" x14ac:dyDescent="0.3">
      <c r="A364" t="s">
        <v>1719</v>
      </c>
      <c r="B364" t="s">
        <v>34</v>
      </c>
      <c r="C364" s="14">
        <v>38182</v>
      </c>
      <c r="D364" s="14">
        <v>3818</v>
      </c>
      <c r="E364" s="14">
        <v>0</v>
      </c>
      <c r="F364" s="14">
        <v>42000</v>
      </c>
      <c r="G364">
        <v>479460</v>
      </c>
      <c r="I364" t="s">
        <v>1532</v>
      </c>
      <c r="L364">
        <v>3000000526</v>
      </c>
      <c r="M364" t="s">
        <v>1716</v>
      </c>
      <c r="N364" t="s">
        <v>1695</v>
      </c>
      <c r="O364">
        <f>VLOOKUP(M364,'ID-사업자'!$A$1:$B$291,2,0)</f>
        <v>1304146260</v>
      </c>
    </row>
    <row r="365" spans="1:15" x14ac:dyDescent="0.3">
      <c r="A365" t="s">
        <v>1694</v>
      </c>
      <c r="B365" t="s">
        <v>1283</v>
      </c>
      <c r="C365" s="14">
        <v>28737</v>
      </c>
      <c r="D365" s="14">
        <v>2873</v>
      </c>
      <c r="E365" s="14">
        <v>10490</v>
      </c>
      <c r="F365" s="14">
        <v>42100</v>
      </c>
      <c r="G365">
        <v>161427612</v>
      </c>
      <c r="H365">
        <v>1234</v>
      </c>
      <c r="I365" t="s">
        <v>1484</v>
      </c>
      <c r="J365" t="s">
        <v>1538</v>
      </c>
      <c r="K365" t="s">
        <v>1485</v>
      </c>
      <c r="L365">
        <v>2087</v>
      </c>
      <c r="M365" t="s">
        <v>1579</v>
      </c>
      <c r="N365" t="s">
        <v>1684</v>
      </c>
      <c r="O365">
        <f>VLOOKUP(M365,'ID-사업자'!$A$1:$B$291,2,0)</f>
        <v>0</v>
      </c>
    </row>
    <row r="366" spans="1:15" x14ac:dyDescent="0.3">
      <c r="A366" t="s">
        <v>1694</v>
      </c>
      <c r="B366" t="s">
        <v>1176</v>
      </c>
      <c r="C366" s="14">
        <v>38364</v>
      </c>
      <c r="D366" s="14">
        <v>3836</v>
      </c>
      <c r="E366" s="14">
        <v>0</v>
      </c>
      <c r="F366" s="14">
        <v>42200</v>
      </c>
      <c r="G366">
        <v>160892482</v>
      </c>
      <c r="H366">
        <v>1234</v>
      </c>
      <c r="I366" t="s">
        <v>1484</v>
      </c>
      <c r="J366" t="s">
        <v>1538</v>
      </c>
      <c r="K366" t="s">
        <v>1485</v>
      </c>
      <c r="L366">
        <v>2883</v>
      </c>
      <c r="M366" t="s">
        <v>1579</v>
      </c>
      <c r="N366" t="s">
        <v>1684</v>
      </c>
      <c r="O366">
        <f>VLOOKUP(M366,'ID-사업자'!$A$1:$B$291,2,0)</f>
        <v>0</v>
      </c>
    </row>
    <row r="367" spans="1:15" x14ac:dyDescent="0.3">
      <c r="A367" t="s">
        <v>1694</v>
      </c>
      <c r="B367" t="s">
        <v>1153</v>
      </c>
      <c r="C367" s="14">
        <v>30182</v>
      </c>
      <c r="D367" s="14">
        <v>3018</v>
      </c>
      <c r="E367" s="14">
        <v>9400</v>
      </c>
      <c r="F367" s="14">
        <v>42600</v>
      </c>
      <c r="G367">
        <v>160841876</v>
      </c>
      <c r="H367">
        <v>1234</v>
      </c>
      <c r="I367" t="s">
        <v>1484</v>
      </c>
      <c r="J367" t="s">
        <v>1538</v>
      </c>
      <c r="K367" t="s">
        <v>1485</v>
      </c>
      <c r="L367">
        <v>2509</v>
      </c>
      <c r="M367" t="s">
        <v>1579</v>
      </c>
      <c r="N367" t="s">
        <v>1684</v>
      </c>
      <c r="O367">
        <f>VLOOKUP(M367,'ID-사업자'!$A$1:$B$291,2,0)</f>
        <v>0</v>
      </c>
    </row>
    <row r="368" spans="1:15" x14ac:dyDescent="0.3">
      <c r="A368" t="s">
        <v>1719</v>
      </c>
      <c r="B368" t="s">
        <v>1521</v>
      </c>
      <c r="C368" s="14">
        <v>38727</v>
      </c>
      <c r="D368" s="14">
        <v>3873</v>
      </c>
      <c r="E368" s="14">
        <v>0</v>
      </c>
      <c r="F368" s="14">
        <v>42600</v>
      </c>
      <c r="G368">
        <v>807936</v>
      </c>
      <c r="I368" t="s">
        <v>1532</v>
      </c>
      <c r="L368">
        <v>3000000792</v>
      </c>
      <c r="M368" t="s">
        <v>1574</v>
      </c>
      <c r="N368" t="s">
        <v>1695</v>
      </c>
      <c r="O368">
        <f>VLOOKUP(M368,'ID-사업자'!$A$1:$B$291,2,0)</f>
        <v>2250597899</v>
      </c>
    </row>
    <row r="369" spans="1:15" x14ac:dyDescent="0.3">
      <c r="A369" t="s">
        <v>1694</v>
      </c>
      <c r="B369" t="s">
        <v>905</v>
      </c>
      <c r="C369" s="14">
        <v>11364</v>
      </c>
      <c r="D369" s="14">
        <v>1136</v>
      </c>
      <c r="E369" s="14">
        <v>30200</v>
      </c>
      <c r="F369" s="14">
        <v>42700</v>
      </c>
      <c r="G369">
        <v>160575726</v>
      </c>
      <c r="H369">
        <v>1234</v>
      </c>
      <c r="I369" t="s">
        <v>1484</v>
      </c>
      <c r="J369" t="s">
        <v>1538</v>
      </c>
      <c r="K369" t="s">
        <v>1485</v>
      </c>
      <c r="L369">
        <v>1741</v>
      </c>
      <c r="M369" t="s">
        <v>1679</v>
      </c>
      <c r="N369" t="s">
        <v>1684</v>
      </c>
      <c r="O369">
        <f>VLOOKUP(M369,'ID-사업자'!$A$1:$B$291,2,0)</f>
        <v>0</v>
      </c>
    </row>
    <row r="370" spans="1:15" x14ac:dyDescent="0.3">
      <c r="A370" t="s">
        <v>1694</v>
      </c>
      <c r="B370" t="s">
        <v>210</v>
      </c>
      <c r="C370" s="14">
        <v>38818</v>
      </c>
      <c r="D370" s="14">
        <v>3882</v>
      </c>
      <c r="E370" s="14">
        <v>0</v>
      </c>
      <c r="F370" s="14">
        <v>42700</v>
      </c>
      <c r="G370">
        <v>160203050</v>
      </c>
      <c r="H370">
        <v>1234</v>
      </c>
      <c r="I370" t="s">
        <v>1484</v>
      </c>
      <c r="J370" t="s">
        <v>1538</v>
      </c>
      <c r="K370" t="s">
        <v>1485</v>
      </c>
      <c r="L370">
        <v>2787</v>
      </c>
      <c r="M370" t="s">
        <v>1579</v>
      </c>
      <c r="N370" t="s">
        <v>1684</v>
      </c>
      <c r="O370">
        <f>VLOOKUP(M370,'ID-사업자'!$A$1:$B$291,2,0)</f>
        <v>0</v>
      </c>
    </row>
    <row r="371" spans="1:15" x14ac:dyDescent="0.3">
      <c r="A371" t="s">
        <v>1694</v>
      </c>
      <c r="B371" t="s">
        <v>610</v>
      </c>
      <c r="C371" s="14">
        <v>38818</v>
      </c>
      <c r="D371" s="14">
        <v>3882</v>
      </c>
      <c r="E371" s="14">
        <v>0</v>
      </c>
      <c r="F371" s="14">
        <v>42700</v>
      </c>
      <c r="G371">
        <v>160315874</v>
      </c>
      <c r="H371">
        <v>1234</v>
      </c>
      <c r="I371" t="s">
        <v>1484</v>
      </c>
      <c r="J371" t="s">
        <v>1538</v>
      </c>
      <c r="K371" t="s">
        <v>1485</v>
      </c>
      <c r="L371">
        <v>2470</v>
      </c>
      <c r="M371" t="s">
        <v>1670</v>
      </c>
      <c r="N371" t="s">
        <v>1682</v>
      </c>
      <c r="O371">
        <f>VLOOKUP(M371,'ID-사업자'!$A$1:$B$291,2,0)</f>
        <v>0</v>
      </c>
    </row>
    <row r="372" spans="1:15" x14ac:dyDescent="0.3">
      <c r="A372" t="s">
        <v>1694</v>
      </c>
      <c r="B372" t="s">
        <v>998</v>
      </c>
      <c r="C372" s="14">
        <v>3646</v>
      </c>
      <c r="D372" s="14">
        <v>364</v>
      </c>
      <c r="E372" s="14">
        <v>38790</v>
      </c>
      <c r="F372" s="14">
        <v>42800</v>
      </c>
      <c r="G372">
        <v>160605691</v>
      </c>
      <c r="H372">
        <v>1234</v>
      </c>
      <c r="I372" t="s">
        <v>1484</v>
      </c>
      <c r="J372" t="s">
        <v>1538</v>
      </c>
      <c r="K372" t="s">
        <v>1485</v>
      </c>
      <c r="L372">
        <v>1639</v>
      </c>
      <c r="M372" t="s">
        <v>1583</v>
      </c>
      <c r="N372" t="s">
        <v>1693</v>
      </c>
      <c r="O372">
        <f>VLOOKUP(M372,'ID-사업자'!$A$1:$B$291,2,0)</f>
        <v>0</v>
      </c>
    </row>
    <row r="373" spans="1:15" x14ac:dyDescent="0.3">
      <c r="A373" t="s">
        <v>1694</v>
      </c>
      <c r="B373" t="s">
        <v>734</v>
      </c>
      <c r="C373" s="14">
        <v>39000</v>
      </c>
      <c r="D373" s="14">
        <v>3900</v>
      </c>
      <c r="E373" s="14">
        <v>0</v>
      </c>
      <c r="F373" s="14">
        <v>42900</v>
      </c>
      <c r="G373">
        <v>160370808</v>
      </c>
      <c r="H373">
        <v>1234</v>
      </c>
      <c r="I373" t="s">
        <v>1484</v>
      </c>
      <c r="J373" t="s">
        <v>1538</v>
      </c>
      <c r="K373" t="s">
        <v>1485</v>
      </c>
      <c r="L373">
        <v>2631</v>
      </c>
      <c r="M373" t="s">
        <v>1840</v>
      </c>
      <c r="N373" t="s">
        <v>1682</v>
      </c>
      <c r="O373">
        <f>VLOOKUP(M373,'ID-사업자'!$A$1:$B$291,2,0)</f>
        <v>0</v>
      </c>
    </row>
    <row r="374" spans="1:15" x14ac:dyDescent="0.3">
      <c r="A374" t="s">
        <v>1694</v>
      </c>
      <c r="B374" t="s">
        <v>841</v>
      </c>
      <c r="C374" s="14">
        <v>28455</v>
      </c>
      <c r="D374" s="14">
        <v>2845</v>
      </c>
      <c r="E374" s="14">
        <v>11700</v>
      </c>
      <c r="F374" s="14">
        <v>43000</v>
      </c>
      <c r="G374">
        <v>160612636</v>
      </c>
      <c r="H374">
        <v>1234</v>
      </c>
      <c r="I374" t="s">
        <v>1484</v>
      </c>
      <c r="J374" t="s">
        <v>1538</v>
      </c>
      <c r="K374" t="s">
        <v>1485</v>
      </c>
      <c r="L374">
        <v>2532</v>
      </c>
      <c r="M374" t="s">
        <v>1679</v>
      </c>
      <c r="N374" t="s">
        <v>1684</v>
      </c>
      <c r="O374">
        <f>VLOOKUP(M374,'ID-사업자'!$A$1:$B$291,2,0)</f>
        <v>0</v>
      </c>
    </row>
    <row r="375" spans="1:15" x14ac:dyDescent="0.3">
      <c r="A375" t="s">
        <v>1694</v>
      </c>
      <c r="B375" t="s">
        <v>761</v>
      </c>
      <c r="C375" s="14">
        <v>11455</v>
      </c>
      <c r="D375" s="14">
        <v>1145</v>
      </c>
      <c r="E375" s="14">
        <v>31000</v>
      </c>
      <c r="F375" s="14">
        <v>43600</v>
      </c>
      <c r="G375">
        <v>160413781</v>
      </c>
      <c r="H375">
        <v>1234</v>
      </c>
      <c r="I375" t="s">
        <v>1484</v>
      </c>
      <c r="J375" t="s">
        <v>1538</v>
      </c>
      <c r="K375" t="s">
        <v>1485</v>
      </c>
      <c r="L375">
        <v>1555</v>
      </c>
      <c r="M375" t="s">
        <v>1583</v>
      </c>
      <c r="N375" t="s">
        <v>1693</v>
      </c>
      <c r="O375">
        <f>VLOOKUP(M375,'ID-사업자'!$A$1:$B$291,2,0)</f>
        <v>0</v>
      </c>
    </row>
    <row r="376" spans="1:15" x14ac:dyDescent="0.3">
      <c r="A376" t="s">
        <v>1694</v>
      </c>
      <c r="B376" t="s">
        <v>443</v>
      </c>
      <c r="C376" s="14">
        <v>39727</v>
      </c>
      <c r="D376" s="14">
        <v>3973</v>
      </c>
      <c r="E376" s="14">
        <v>0</v>
      </c>
      <c r="F376" s="14">
        <v>43700</v>
      </c>
      <c r="G376">
        <v>160554678</v>
      </c>
      <c r="H376">
        <v>1234</v>
      </c>
      <c r="I376" t="s">
        <v>1484</v>
      </c>
      <c r="J376" t="s">
        <v>1538</v>
      </c>
      <c r="K376" t="s">
        <v>1485</v>
      </c>
      <c r="L376">
        <v>2404</v>
      </c>
      <c r="M376" t="s">
        <v>1579</v>
      </c>
      <c r="N376" t="s">
        <v>1684</v>
      </c>
      <c r="O376">
        <f>VLOOKUP(M376,'ID-사업자'!$A$1:$B$291,2,0)</f>
        <v>0</v>
      </c>
    </row>
    <row r="377" spans="1:15" x14ac:dyDescent="0.3">
      <c r="A377" t="s">
        <v>1694</v>
      </c>
      <c r="B377" t="s">
        <v>524</v>
      </c>
      <c r="C377" s="14">
        <v>13737</v>
      </c>
      <c r="D377" s="14">
        <v>1373</v>
      </c>
      <c r="E377" s="14">
        <v>28790</v>
      </c>
      <c r="F377" s="14">
        <v>43900</v>
      </c>
      <c r="G377">
        <v>160528350</v>
      </c>
      <c r="H377">
        <v>1234</v>
      </c>
      <c r="I377" t="s">
        <v>1484</v>
      </c>
      <c r="J377" t="s">
        <v>1538</v>
      </c>
      <c r="K377" t="s">
        <v>1485</v>
      </c>
      <c r="L377">
        <v>1798</v>
      </c>
      <c r="M377" t="s">
        <v>1583</v>
      </c>
      <c r="N377" t="s">
        <v>1693</v>
      </c>
      <c r="O377">
        <f>VLOOKUP(M377,'ID-사업자'!$A$1:$B$291,2,0)</f>
        <v>0</v>
      </c>
    </row>
    <row r="378" spans="1:15" x14ac:dyDescent="0.3">
      <c r="A378" t="s">
        <v>1694</v>
      </c>
      <c r="B378" t="s">
        <v>714</v>
      </c>
      <c r="C378" s="14">
        <v>39909</v>
      </c>
      <c r="D378" s="14">
        <v>3991</v>
      </c>
      <c r="E378" s="14">
        <v>0</v>
      </c>
      <c r="F378" s="14">
        <v>43900</v>
      </c>
      <c r="G378">
        <v>160374830</v>
      </c>
      <c r="H378">
        <v>1234</v>
      </c>
      <c r="I378" t="s">
        <v>1484</v>
      </c>
      <c r="J378" t="s">
        <v>1538</v>
      </c>
      <c r="K378" t="s">
        <v>1485</v>
      </c>
      <c r="L378">
        <v>2903</v>
      </c>
      <c r="M378" t="s">
        <v>1670</v>
      </c>
      <c r="N378" t="s">
        <v>1682</v>
      </c>
      <c r="O378">
        <f>VLOOKUP(M378,'ID-사업자'!$A$1:$B$291,2,0)</f>
        <v>0</v>
      </c>
    </row>
    <row r="379" spans="1:15" x14ac:dyDescent="0.3">
      <c r="A379" t="s">
        <v>1694</v>
      </c>
      <c r="B379" t="s">
        <v>118</v>
      </c>
      <c r="C379" s="14">
        <v>3646</v>
      </c>
      <c r="D379" s="14">
        <v>364</v>
      </c>
      <c r="E379" s="14">
        <v>39990</v>
      </c>
      <c r="F379" s="14">
        <v>44000</v>
      </c>
      <c r="G379">
        <v>160268904</v>
      </c>
      <c r="H379">
        <v>1234</v>
      </c>
      <c r="I379" t="s">
        <v>1484</v>
      </c>
      <c r="J379" t="s">
        <v>1538</v>
      </c>
      <c r="K379" t="s">
        <v>1485</v>
      </c>
      <c r="L379">
        <v>3000000776</v>
      </c>
      <c r="M379" t="s">
        <v>1762</v>
      </c>
      <c r="N379" t="s">
        <v>1695</v>
      </c>
      <c r="O379">
        <f>VLOOKUP(M379,'ID-사업자'!$A$1:$B$291,2,0)</f>
        <v>4760501332</v>
      </c>
    </row>
    <row r="380" spans="1:15" x14ac:dyDescent="0.3">
      <c r="A380" t="s">
        <v>1694</v>
      </c>
      <c r="B380" t="s">
        <v>806</v>
      </c>
      <c r="C380" s="14">
        <v>3646</v>
      </c>
      <c r="D380" s="14">
        <v>364</v>
      </c>
      <c r="E380" s="14">
        <v>39990</v>
      </c>
      <c r="F380" s="14">
        <v>44000</v>
      </c>
      <c r="G380">
        <v>160384710</v>
      </c>
      <c r="H380">
        <v>1234</v>
      </c>
      <c r="I380" t="s">
        <v>1484</v>
      </c>
      <c r="J380" t="s">
        <v>1538</v>
      </c>
      <c r="K380" t="s">
        <v>1485</v>
      </c>
      <c r="L380">
        <v>2812</v>
      </c>
      <c r="M380" t="s">
        <v>1589</v>
      </c>
      <c r="N380" t="s">
        <v>1682</v>
      </c>
      <c r="O380">
        <f>VLOOKUP(M380,'ID-사업자'!$A$1:$B$291,2,0)</f>
        <v>0</v>
      </c>
    </row>
    <row r="381" spans="1:15" x14ac:dyDescent="0.3">
      <c r="A381" t="s">
        <v>1694</v>
      </c>
      <c r="B381" t="s">
        <v>73</v>
      </c>
      <c r="C381" s="14">
        <v>3646</v>
      </c>
      <c r="D381" s="14">
        <v>364</v>
      </c>
      <c r="E381" s="14">
        <v>39990</v>
      </c>
      <c r="F381" s="14">
        <v>44000</v>
      </c>
      <c r="G381">
        <v>160286380</v>
      </c>
      <c r="H381">
        <v>1234</v>
      </c>
      <c r="I381" t="s">
        <v>1484</v>
      </c>
      <c r="J381" t="s">
        <v>1538</v>
      </c>
      <c r="K381" t="s">
        <v>1485</v>
      </c>
      <c r="L381">
        <v>2752</v>
      </c>
      <c r="M381" t="s">
        <v>1583</v>
      </c>
      <c r="N381" t="s">
        <v>1693</v>
      </c>
      <c r="O381">
        <f>VLOOKUP(M381,'ID-사업자'!$A$1:$B$291,2,0)</f>
        <v>0</v>
      </c>
    </row>
    <row r="382" spans="1:15" x14ac:dyDescent="0.3">
      <c r="A382" t="s">
        <v>1694</v>
      </c>
      <c r="B382" t="s">
        <v>1376</v>
      </c>
      <c r="C382" s="14">
        <v>40091</v>
      </c>
      <c r="D382" s="14">
        <v>4009</v>
      </c>
      <c r="E382" s="14">
        <v>0</v>
      </c>
      <c r="F382" s="14">
        <v>44100</v>
      </c>
      <c r="G382">
        <v>160688517</v>
      </c>
      <c r="H382">
        <v>1234</v>
      </c>
      <c r="I382" t="s">
        <v>1484</v>
      </c>
      <c r="J382" t="s">
        <v>1538</v>
      </c>
      <c r="K382" t="s">
        <v>1485</v>
      </c>
      <c r="L382">
        <v>2165</v>
      </c>
      <c r="M382" t="s">
        <v>1697</v>
      </c>
      <c r="N382" t="s">
        <v>1695</v>
      </c>
      <c r="O382">
        <f>VLOOKUP(M382,'ID-사업자'!$A$1:$B$291,2,0)</f>
        <v>0</v>
      </c>
    </row>
    <row r="383" spans="1:15" x14ac:dyDescent="0.3">
      <c r="A383" t="s">
        <v>1694</v>
      </c>
      <c r="B383" t="s">
        <v>1015</v>
      </c>
      <c r="C383" s="14">
        <v>37455</v>
      </c>
      <c r="D383" s="14">
        <v>3745</v>
      </c>
      <c r="E383" s="14">
        <v>3000</v>
      </c>
      <c r="F383" s="14">
        <v>44200</v>
      </c>
      <c r="G383">
        <v>160455886</v>
      </c>
      <c r="H383">
        <v>1234</v>
      </c>
      <c r="I383" t="s">
        <v>1484</v>
      </c>
      <c r="J383" t="s">
        <v>1538</v>
      </c>
      <c r="K383" t="s">
        <v>1485</v>
      </c>
      <c r="L383">
        <v>2319</v>
      </c>
      <c r="M383" t="s">
        <v>1840</v>
      </c>
      <c r="N383" t="s">
        <v>1682</v>
      </c>
      <c r="O383">
        <f>VLOOKUP(M383,'ID-사업자'!$A$1:$B$291,2,0)</f>
        <v>0</v>
      </c>
    </row>
    <row r="384" spans="1:15" x14ac:dyDescent="0.3">
      <c r="A384" t="s">
        <v>1694</v>
      </c>
      <c r="B384" t="s">
        <v>1351</v>
      </c>
      <c r="C384" s="14">
        <v>40364</v>
      </c>
      <c r="D384" s="14">
        <v>4036</v>
      </c>
      <c r="E384" s="14">
        <v>0</v>
      </c>
      <c r="F384" s="14">
        <v>44400</v>
      </c>
      <c r="G384">
        <v>160639894</v>
      </c>
      <c r="H384">
        <v>1234</v>
      </c>
      <c r="I384" t="s">
        <v>1484</v>
      </c>
      <c r="J384" t="s">
        <v>1538</v>
      </c>
      <c r="K384" t="s">
        <v>1485</v>
      </c>
      <c r="L384">
        <v>3000000712</v>
      </c>
      <c r="M384" t="s">
        <v>1772</v>
      </c>
      <c r="N384" t="s">
        <v>1695</v>
      </c>
      <c r="O384">
        <f>VLOOKUP(M384,'ID-사업자'!$A$1:$B$291,2,0)</f>
        <v>4453000985</v>
      </c>
    </row>
    <row r="385" spans="1:15" x14ac:dyDescent="0.3">
      <c r="A385" t="s">
        <v>1694</v>
      </c>
      <c r="B385" t="s">
        <v>226</v>
      </c>
      <c r="C385" s="14">
        <v>18555</v>
      </c>
      <c r="D385" s="14">
        <v>1855</v>
      </c>
      <c r="E385" s="14">
        <v>23990</v>
      </c>
      <c r="F385" s="14">
        <v>44400</v>
      </c>
      <c r="G385">
        <v>160178713</v>
      </c>
      <c r="H385">
        <v>1234</v>
      </c>
      <c r="I385" t="s">
        <v>1484</v>
      </c>
      <c r="J385" t="s">
        <v>1538</v>
      </c>
      <c r="K385" t="s">
        <v>1485</v>
      </c>
      <c r="L385">
        <v>2364</v>
      </c>
      <c r="M385" t="s">
        <v>1567</v>
      </c>
      <c r="N385" t="s">
        <v>1742</v>
      </c>
      <c r="O385" s="6">
        <v>0</v>
      </c>
    </row>
    <row r="386" spans="1:15" x14ac:dyDescent="0.3">
      <c r="A386" t="s">
        <v>1694</v>
      </c>
      <c r="B386" t="s">
        <v>1400</v>
      </c>
      <c r="C386" s="14">
        <v>40364</v>
      </c>
      <c r="D386" s="14">
        <v>4036</v>
      </c>
      <c r="E386" s="14">
        <v>0</v>
      </c>
      <c r="F386" s="14">
        <v>44400</v>
      </c>
      <c r="G386">
        <v>160687310</v>
      </c>
      <c r="H386">
        <v>1234</v>
      </c>
      <c r="I386" t="s">
        <v>1484</v>
      </c>
      <c r="J386" t="s">
        <v>1538</v>
      </c>
      <c r="K386" t="s">
        <v>1485</v>
      </c>
      <c r="L386">
        <v>1881</v>
      </c>
      <c r="M386" t="s">
        <v>1698</v>
      </c>
      <c r="N386" t="s">
        <v>1682</v>
      </c>
      <c r="O386">
        <f>VLOOKUP(M386,'ID-사업자'!$A$1:$B$291,2,0)</f>
        <v>0</v>
      </c>
    </row>
    <row r="387" spans="1:15" x14ac:dyDescent="0.3">
      <c r="A387" t="s">
        <v>1694</v>
      </c>
      <c r="B387" t="s">
        <v>1132</v>
      </c>
      <c r="C387" s="14">
        <v>36328</v>
      </c>
      <c r="D387" s="14">
        <v>3632</v>
      </c>
      <c r="E387" s="14">
        <v>4490</v>
      </c>
      <c r="F387" s="14">
        <v>44450</v>
      </c>
      <c r="G387">
        <v>160811384</v>
      </c>
      <c r="H387">
        <v>1234</v>
      </c>
      <c r="I387" t="s">
        <v>1484</v>
      </c>
      <c r="J387" t="s">
        <v>1538</v>
      </c>
      <c r="K387" t="s">
        <v>1485</v>
      </c>
      <c r="L387">
        <v>2099</v>
      </c>
      <c r="M387" t="s">
        <v>1579</v>
      </c>
      <c r="N387" t="s">
        <v>1684</v>
      </c>
      <c r="O387">
        <f>VLOOKUP(M387,'ID-사업자'!$A$1:$B$291,2,0)</f>
        <v>0</v>
      </c>
    </row>
    <row r="388" spans="1:15" x14ac:dyDescent="0.3">
      <c r="A388" t="s">
        <v>1694</v>
      </c>
      <c r="B388" t="s">
        <v>637</v>
      </c>
      <c r="C388" s="14">
        <v>24273</v>
      </c>
      <c r="D388" s="14">
        <v>2427</v>
      </c>
      <c r="E388" s="14">
        <v>17800</v>
      </c>
      <c r="F388" s="14">
        <v>44500</v>
      </c>
      <c r="G388">
        <v>160343009</v>
      </c>
      <c r="H388">
        <v>1234</v>
      </c>
      <c r="I388" t="s">
        <v>1484</v>
      </c>
      <c r="J388" t="s">
        <v>1538</v>
      </c>
      <c r="K388" t="s">
        <v>1485</v>
      </c>
      <c r="L388">
        <v>2606</v>
      </c>
      <c r="M388" t="s">
        <v>1580</v>
      </c>
      <c r="N388" t="s">
        <v>1693</v>
      </c>
      <c r="O388">
        <f>VLOOKUP(M388,'ID-사업자'!$A$1:$B$291,2,0)</f>
        <v>0</v>
      </c>
    </row>
    <row r="389" spans="1:15" x14ac:dyDescent="0.3">
      <c r="A389" t="s">
        <v>1694</v>
      </c>
      <c r="B389" t="s">
        <v>176</v>
      </c>
      <c r="C389" s="14">
        <v>35364</v>
      </c>
      <c r="D389" s="14">
        <v>3536</v>
      </c>
      <c r="E389" s="14">
        <v>5800</v>
      </c>
      <c r="F389" s="14">
        <v>44700</v>
      </c>
      <c r="G389">
        <v>160161071</v>
      </c>
      <c r="H389">
        <v>1234</v>
      </c>
      <c r="I389" t="s">
        <v>1484</v>
      </c>
      <c r="J389" t="s">
        <v>1538</v>
      </c>
      <c r="K389" t="s">
        <v>1485</v>
      </c>
      <c r="L389">
        <v>2689</v>
      </c>
      <c r="M389" t="s">
        <v>1579</v>
      </c>
      <c r="N389" t="s">
        <v>1684</v>
      </c>
      <c r="O389">
        <f>VLOOKUP(M389,'ID-사업자'!$A$1:$B$291,2,0)</f>
        <v>0</v>
      </c>
    </row>
    <row r="390" spans="1:15" x14ac:dyDescent="0.3">
      <c r="A390" t="s">
        <v>1694</v>
      </c>
      <c r="B390" t="s">
        <v>787</v>
      </c>
      <c r="C390" s="14">
        <v>40727</v>
      </c>
      <c r="D390" s="14">
        <v>4073</v>
      </c>
      <c r="E390" s="14">
        <v>0</v>
      </c>
      <c r="F390" s="14">
        <v>44800</v>
      </c>
      <c r="G390">
        <v>160426971</v>
      </c>
      <c r="H390">
        <v>1234</v>
      </c>
      <c r="I390" t="s">
        <v>1484</v>
      </c>
      <c r="J390" t="s">
        <v>1538</v>
      </c>
      <c r="K390" t="s">
        <v>1485</v>
      </c>
      <c r="L390">
        <v>2447</v>
      </c>
      <c r="M390" t="s">
        <v>1583</v>
      </c>
      <c r="N390" t="s">
        <v>1693</v>
      </c>
      <c r="O390">
        <f>VLOOKUP(M390,'ID-사업자'!$A$1:$B$291,2,0)</f>
        <v>0</v>
      </c>
    </row>
    <row r="391" spans="1:15" x14ac:dyDescent="0.3">
      <c r="A391" t="s">
        <v>1694</v>
      </c>
      <c r="B391" t="s">
        <v>94</v>
      </c>
      <c r="C391" s="14">
        <v>26000</v>
      </c>
      <c r="D391" s="14">
        <v>2600</v>
      </c>
      <c r="E391" s="14">
        <v>16300</v>
      </c>
      <c r="F391" s="14">
        <v>44900</v>
      </c>
      <c r="G391">
        <v>160267505</v>
      </c>
      <c r="H391">
        <v>1234</v>
      </c>
      <c r="I391" t="s">
        <v>1484</v>
      </c>
      <c r="J391" t="s">
        <v>1538</v>
      </c>
      <c r="K391" t="s">
        <v>1485</v>
      </c>
      <c r="L391">
        <v>2554</v>
      </c>
      <c r="M391" t="s">
        <v>1579</v>
      </c>
      <c r="N391" t="s">
        <v>1684</v>
      </c>
      <c r="O391">
        <f>VLOOKUP(M391,'ID-사업자'!$A$1:$B$291,2,0)</f>
        <v>0</v>
      </c>
    </row>
    <row r="392" spans="1:15" x14ac:dyDescent="0.3">
      <c r="A392" t="s">
        <v>1694</v>
      </c>
      <c r="B392" t="s">
        <v>1247</v>
      </c>
      <c r="C392" s="14">
        <v>35364</v>
      </c>
      <c r="D392" s="14">
        <v>3536</v>
      </c>
      <c r="E392" s="14">
        <v>6000</v>
      </c>
      <c r="F392" s="14">
        <v>44900</v>
      </c>
      <c r="G392">
        <v>161098851</v>
      </c>
      <c r="H392">
        <v>1234</v>
      </c>
      <c r="I392" t="s">
        <v>1484</v>
      </c>
      <c r="J392" t="s">
        <v>1538</v>
      </c>
      <c r="K392" t="s">
        <v>1485</v>
      </c>
      <c r="L392">
        <v>2310</v>
      </c>
      <c r="M392" t="s">
        <v>1579</v>
      </c>
      <c r="N392" t="s">
        <v>1684</v>
      </c>
      <c r="O392">
        <f>VLOOKUP(M392,'ID-사업자'!$A$1:$B$291,2,0)</f>
        <v>0</v>
      </c>
    </row>
    <row r="393" spans="1:15" x14ac:dyDescent="0.3">
      <c r="A393" t="s">
        <v>1694</v>
      </c>
      <c r="B393" t="s">
        <v>1029</v>
      </c>
      <c r="C393" s="14">
        <v>3646</v>
      </c>
      <c r="D393" s="14">
        <v>364</v>
      </c>
      <c r="E393" s="14">
        <v>40990</v>
      </c>
      <c r="F393" s="14">
        <v>45000</v>
      </c>
      <c r="G393">
        <v>160453877</v>
      </c>
      <c r="H393">
        <v>1234</v>
      </c>
      <c r="I393" t="s">
        <v>1484</v>
      </c>
      <c r="J393" t="s">
        <v>1538</v>
      </c>
      <c r="K393" t="s">
        <v>1485</v>
      </c>
      <c r="L393">
        <v>2848</v>
      </c>
      <c r="M393" t="s">
        <v>1589</v>
      </c>
      <c r="N393" t="s">
        <v>1682</v>
      </c>
      <c r="O393">
        <f>VLOOKUP(M393,'ID-사업자'!$A$1:$B$291,2,0)</f>
        <v>0</v>
      </c>
    </row>
    <row r="394" spans="1:15" x14ac:dyDescent="0.3">
      <c r="A394" t="s">
        <v>1694</v>
      </c>
      <c r="B394" t="s">
        <v>1290</v>
      </c>
      <c r="C394" s="14">
        <v>40909</v>
      </c>
      <c r="D394" s="14">
        <v>4091</v>
      </c>
      <c r="E394" s="14">
        <v>0</v>
      </c>
      <c r="F394" s="14">
        <v>45000</v>
      </c>
      <c r="G394">
        <v>161117460</v>
      </c>
      <c r="H394">
        <v>1234</v>
      </c>
      <c r="I394" t="s">
        <v>1484</v>
      </c>
      <c r="J394" t="s">
        <v>1538</v>
      </c>
      <c r="K394" t="s">
        <v>1485</v>
      </c>
      <c r="L394">
        <v>2242</v>
      </c>
      <c r="M394" t="s">
        <v>1579</v>
      </c>
      <c r="N394" t="s">
        <v>1684</v>
      </c>
      <c r="O394">
        <f>VLOOKUP(M394,'ID-사업자'!$A$1:$B$291,2,0)</f>
        <v>0</v>
      </c>
    </row>
    <row r="395" spans="1:15" x14ac:dyDescent="0.3">
      <c r="A395" t="s">
        <v>1694</v>
      </c>
      <c r="B395" t="s">
        <v>392</v>
      </c>
      <c r="C395" s="14">
        <v>3646</v>
      </c>
      <c r="D395" s="14">
        <v>364</v>
      </c>
      <c r="E395" s="14">
        <v>40990</v>
      </c>
      <c r="F395" s="14">
        <v>45000</v>
      </c>
      <c r="G395">
        <v>160479491</v>
      </c>
      <c r="H395">
        <v>1234</v>
      </c>
      <c r="I395" t="s">
        <v>1484</v>
      </c>
      <c r="J395" t="s">
        <v>1538</v>
      </c>
      <c r="K395" t="s">
        <v>1485</v>
      </c>
      <c r="L395">
        <v>3000000718</v>
      </c>
      <c r="M395" t="s">
        <v>1593</v>
      </c>
      <c r="N395" t="s">
        <v>1695</v>
      </c>
      <c r="O395">
        <f>VLOOKUP(M395,'ID-사업자'!$A$1:$B$291,2,0)</f>
        <v>0</v>
      </c>
    </row>
    <row r="396" spans="1:15" x14ac:dyDescent="0.3">
      <c r="A396" t="s">
        <v>1694</v>
      </c>
      <c r="B396" t="s">
        <v>1216</v>
      </c>
      <c r="C396" s="14">
        <v>41000</v>
      </c>
      <c r="D396" s="14">
        <v>4100</v>
      </c>
      <c r="E396" s="14">
        <v>0</v>
      </c>
      <c r="F396" s="14">
        <v>45100</v>
      </c>
      <c r="G396">
        <v>160942225</v>
      </c>
      <c r="H396">
        <v>1234</v>
      </c>
      <c r="I396" t="s">
        <v>1484</v>
      </c>
      <c r="J396" t="s">
        <v>1538</v>
      </c>
      <c r="K396" t="s">
        <v>1485</v>
      </c>
      <c r="L396">
        <v>2408</v>
      </c>
      <c r="M396" t="s">
        <v>1579</v>
      </c>
      <c r="N396" t="s">
        <v>1684</v>
      </c>
      <c r="O396">
        <f>VLOOKUP(M396,'ID-사업자'!$A$1:$B$291,2,0)</f>
        <v>0</v>
      </c>
    </row>
    <row r="397" spans="1:15" x14ac:dyDescent="0.3">
      <c r="A397" t="s">
        <v>1694</v>
      </c>
      <c r="B397" t="s">
        <v>877</v>
      </c>
      <c r="C397" s="14">
        <v>41000</v>
      </c>
      <c r="D397" s="14">
        <v>4100</v>
      </c>
      <c r="E397" s="14">
        <v>0</v>
      </c>
      <c r="F397" s="14">
        <v>45100</v>
      </c>
      <c r="G397">
        <v>160632477</v>
      </c>
      <c r="H397">
        <v>1234</v>
      </c>
      <c r="I397" t="s">
        <v>1484</v>
      </c>
      <c r="J397" t="s">
        <v>1538</v>
      </c>
      <c r="K397" t="s">
        <v>1485</v>
      </c>
      <c r="L397">
        <v>2453</v>
      </c>
      <c r="M397" t="s">
        <v>1710</v>
      </c>
      <c r="N397" t="s">
        <v>1682</v>
      </c>
      <c r="O397">
        <f>VLOOKUP(M397,'ID-사업자'!$A$1:$B$291,2,0)</f>
        <v>0</v>
      </c>
    </row>
    <row r="398" spans="1:15" x14ac:dyDescent="0.3">
      <c r="A398" t="s">
        <v>1694</v>
      </c>
      <c r="B398" t="s">
        <v>817</v>
      </c>
      <c r="C398" s="14">
        <v>41182</v>
      </c>
      <c r="D398" s="14">
        <v>4118</v>
      </c>
      <c r="E398" s="14">
        <v>0</v>
      </c>
      <c r="F398" s="14">
        <v>45300</v>
      </c>
      <c r="G398">
        <v>160400551</v>
      </c>
      <c r="H398">
        <v>1234</v>
      </c>
      <c r="I398" t="s">
        <v>1484</v>
      </c>
      <c r="J398" t="s">
        <v>1538</v>
      </c>
      <c r="K398" t="s">
        <v>1485</v>
      </c>
      <c r="L398">
        <v>2637</v>
      </c>
      <c r="M398" t="s">
        <v>1580</v>
      </c>
      <c r="N398" t="s">
        <v>1693</v>
      </c>
      <c r="O398">
        <f>VLOOKUP(M398,'ID-사업자'!$A$1:$B$291,2,0)</f>
        <v>0</v>
      </c>
    </row>
    <row r="399" spans="1:15" x14ac:dyDescent="0.3">
      <c r="A399" t="s">
        <v>1694</v>
      </c>
      <c r="B399" t="s">
        <v>1224</v>
      </c>
      <c r="C399" s="14">
        <v>29828</v>
      </c>
      <c r="D399" s="14">
        <v>2982</v>
      </c>
      <c r="E399" s="14">
        <v>12590</v>
      </c>
      <c r="F399" s="14">
        <v>45400</v>
      </c>
      <c r="G399">
        <v>160950404</v>
      </c>
      <c r="H399">
        <v>1234</v>
      </c>
      <c r="I399" t="s">
        <v>1484</v>
      </c>
      <c r="J399" t="s">
        <v>1538</v>
      </c>
      <c r="K399" t="s">
        <v>1485</v>
      </c>
      <c r="L399">
        <v>2885</v>
      </c>
      <c r="M399" t="s">
        <v>1579</v>
      </c>
      <c r="N399" t="s">
        <v>1684</v>
      </c>
      <c r="O399">
        <f>VLOOKUP(M399,'ID-사업자'!$A$1:$B$291,2,0)</f>
        <v>0</v>
      </c>
    </row>
    <row r="400" spans="1:15" x14ac:dyDescent="0.3">
      <c r="A400" t="s">
        <v>1694</v>
      </c>
      <c r="B400" t="s">
        <v>156</v>
      </c>
      <c r="C400" s="14">
        <v>29455</v>
      </c>
      <c r="D400" s="14">
        <v>2945</v>
      </c>
      <c r="E400" s="14">
        <v>13200</v>
      </c>
      <c r="F400" s="14">
        <v>45600</v>
      </c>
      <c r="G400">
        <v>160160774</v>
      </c>
      <c r="H400">
        <v>1234</v>
      </c>
      <c r="I400" t="s">
        <v>1484</v>
      </c>
      <c r="J400" t="s">
        <v>1538</v>
      </c>
      <c r="K400" t="s">
        <v>1485</v>
      </c>
      <c r="L400">
        <v>2479</v>
      </c>
      <c r="M400" t="s">
        <v>1579</v>
      </c>
      <c r="N400" t="s">
        <v>1684</v>
      </c>
      <c r="O400">
        <f>VLOOKUP(M400,'ID-사업자'!$A$1:$B$291,2,0)</f>
        <v>0</v>
      </c>
    </row>
    <row r="401" spans="1:15" x14ac:dyDescent="0.3">
      <c r="A401" t="s">
        <v>1694</v>
      </c>
      <c r="B401" t="s">
        <v>1288</v>
      </c>
      <c r="C401" s="14">
        <v>36364</v>
      </c>
      <c r="D401" s="14">
        <v>3636</v>
      </c>
      <c r="E401" s="14">
        <v>5800</v>
      </c>
      <c r="F401" s="14">
        <v>45800</v>
      </c>
      <c r="G401">
        <v>161049081</v>
      </c>
      <c r="H401">
        <v>1234</v>
      </c>
      <c r="I401" t="s">
        <v>1484</v>
      </c>
      <c r="J401" t="s">
        <v>1538</v>
      </c>
      <c r="K401" t="s">
        <v>1485</v>
      </c>
      <c r="L401">
        <v>2243</v>
      </c>
      <c r="M401" t="s">
        <v>1580</v>
      </c>
      <c r="N401" t="s">
        <v>1693</v>
      </c>
      <c r="O401">
        <f>VLOOKUP(M401,'ID-사업자'!$A$1:$B$291,2,0)</f>
        <v>0</v>
      </c>
    </row>
    <row r="402" spans="1:15" x14ac:dyDescent="0.3">
      <c r="A402" t="s">
        <v>1694</v>
      </c>
      <c r="B402" t="s">
        <v>142</v>
      </c>
      <c r="C402" s="14">
        <v>32091</v>
      </c>
      <c r="D402" s="14">
        <v>3209</v>
      </c>
      <c r="E402" s="14">
        <v>10500</v>
      </c>
      <c r="F402" s="14">
        <v>45800</v>
      </c>
      <c r="G402">
        <v>160004881</v>
      </c>
      <c r="H402">
        <v>1234</v>
      </c>
      <c r="I402" t="s">
        <v>1484</v>
      </c>
      <c r="J402" t="s">
        <v>1538</v>
      </c>
      <c r="K402" t="s">
        <v>1485</v>
      </c>
      <c r="L402">
        <v>2204</v>
      </c>
      <c r="M402" t="s">
        <v>1579</v>
      </c>
      <c r="N402" t="s">
        <v>1684</v>
      </c>
      <c r="O402">
        <f>VLOOKUP(M402,'ID-사업자'!$A$1:$B$291,2,0)</f>
        <v>0</v>
      </c>
    </row>
    <row r="403" spans="1:15" x14ac:dyDescent="0.3">
      <c r="A403" t="s">
        <v>1694</v>
      </c>
      <c r="B403" t="s">
        <v>1102</v>
      </c>
      <c r="C403" s="14">
        <v>41727</v>
      </c>
      <c r="D403" s="14">
        <v>4173</v>
      </c>
      <c r="E403" s="14">
        <v>0</v>
      </c>
      <c r="F403" s="14">
        <v>45900</v>
      </c>
      <c r="G403">
        <v>160445950</v>
      </c>
      <c r="H403">
        <v>1234</v>
      </c>
      <c r="I403" t="s">
        <v>1484</v>
      </c>
      <c r="J403" t="s">
        <v>1538</v>
      </c>
      <c r="K403" t="s">
        <v>1485</v>
      </c>
      <c r="L403">
        <v>1772</v>
      </c>
      <c r="M403" t="s">
        <v>1840</v>
      </c>
      <c r="N403" t="s">
        <v>1682</v>
      </c>
      <c r="O403">
        <f>VLOOKUP(M403,'ID-사업자'!$A$1:$B$291,2,0)</f>
        <v>0</v>
      </c>
    </row>
    <row r="404" spans="1:15" x14ac:dyDescent="0.3">
      <c r="A404" t="s">
        <v>1694</v>
      </c>
      <c r="B404" t="s">
        <v>1106</v>
      </c>
      <c r="C404" s="14">
        <v>3646</v>
      </c>
      <c r="D404" s="14">
        <v>364</v>
      </c>
      <c r="E404" s="14">
        <v>41990</v>
      </c>
      <c r="F404" s="14">
        <v>46000</v>
      </c>
      <c r="G404">
        <v>160435347</v>
      </c>
      <c r="H404">
        <v>1234</v>
      </c>
      <c r="I404" t="s">
        <v>1484</v>
      </c>
      <c r="J404" t="s">
        <v>1538</v>
      </c>
      <c r="K404" t="s">
        <v>1485</v>
      </c>
      <c r="L404">
        <v>3000000501</v>
      </c>
      <c r="M404" t="s">
        <v>1762</v>
      </c>
      <c r="N404" t="s">
        <v>1695</v>
      </c>
      <c r="O404">
        <f>VLOOKUP(M404,'ID-사업자'!$A$1:$B$291,2,0)</f>
        <v>4760501332</v>
      </c>
    </row>
    <row r="405" spans="1:15" x14ac:dyDescent="0.3">
      <c r="A405" t="s">
        <v>1694</v>
      </c>
      <c r="B405" t="s">
        <v>1306</v>
      </c>
      <c r="C405" s="14">
        <v>3646</v>
      </c>
      <c r="D405" s="14">
        <v>364</v>
      </c>
      <c r="E405" s="14">
        <v>41990</v>
      </c>
      <c r="F405" s="14">
        <v>46000</v>
      </c>
      <c r="G405">
        <v>160778421</v>
      </c>
      <c r="H405">
        <v>1234</v>
      </c>
      <c r="I405" t="s">
        <v>1484</v>
      </c>
      <c r="J405" t="s">
        <v>1538</v>
      </c>
      <c r="K405" t="s">
        <v>1485</v>
      </c>
      <c r="L405">
        <v>2022</v>
      </c>
      <c r="M405" t="s">
        <v>1589</v>
      </c>
      <c r="N405" t="s">
        <v>1682</v>
      </c>
      <c r="O405">
        <f>VLOOKUP(M405,'ID-사업자'!$A$1:$B$291,2,0)</f>
        <v>0</v>
      </c>
    </row>
    <row r="406" spans="1:15" x14ac:dyDescent="0.3">
      <c r="A406" t="s">
        <v>1694</v>
      </c>
      <c r="B406" t="s">
        <v>356</v>
      </c>
      <c r="C406" s="14">
        <v>3646</v>
      </c>
      <c r="D406" s="14">
        <v>364</v>
      </c>
      <c r="E406" s="14">
        <v>41990</v>
      </c>
      <c r="F406" s="14">
        <v>46000</v>
      </c>
      <c r="G406">
        <v>160487895</v>
      </c>
      <c r="H406">
        <v>1234</v>
      </c>
      <c r="I406" t="s">
        <v>1484</v>
      </c>
      <c r="J406" t="s">
        <v>1538</v>
      </c>
      <c r="K406" t="s">
        <v>1485</v>
      </c>
      <c r="L406">
        <v>2912</v>
      </c>
      <c r="M406" t="s">
        <v>1583</v>
      </c>
      <c r="N406" t="s">
        <v>1693</v>
      </c>
      <c r="O406">
        <f>VLOOKUP(M406,'ID-사업자'!$A$1:$B$291,2,0)</f>
        <v>0</v>
      </c>
    </row>
    <row r="407" spans="1:15" x14ac:dyDescent="0.3">
      <c r="A407" t="s">
        <v>1694</v>
      </c>
      <c r="B407" t="s">
        <v>893</v>
      </c>
      <c r="C407" s="14">
        <v>3646</v>
      </c>
      <c r="D407" s="14">
        <v>364</v>
      </c>
      <c r="E407" s="14">
        <v>41990</v>
      </c>
      <c r="F407" s="14">
        <v>46000</v>
      </c>
      <c r="G407">
        <v>160633065</v>
      </c>
      <c r="H407">
        <v>1234</v>
      </c>
      <c r="I407" t="s">
        <v>1484</v>
      </c>
      <c r="J407" t="s">
        <v>1538</v>
      </c>
      <c r="K407" t="s">
        <v>1485</v>
      </c>
      <c r="L407">
        <v>2073</v>
      </c>
      <c r="M407" t="s">
        <v>1583</v>
      </c>
      <c r="N407" t="s">
        <v>1693</v>
      </c>
      <c r="O407">
        <f>VLOOKUP(M407,'ID-사업자'!$A$1:$B$291,2,0)</f>
        <v>0</v>
      </c>
    </row>
    <row r="408" spans="1:15" x14ac:dyDescent="0.3">
      <c r="A408" t="s">
        <v>1694</v>
      </c>
      <c r="B408" t="s">
        <v>1038</v>
      </c>
      <c r="C408" s="14">
        <v>3646</v>
      </c>
      <c r="D408" s="14">
        <v>364</v>
      </c>
      <c r="E408" s="14">
        <v>41990</v>
      </c>
      <c r="F408" s="14">
        <v>46000</v>
      </c>
      <c r="G408">
        <v>160453510</v>
      </c>
      <c r="H408">
        <v>1234</v>
      </c>
      <c r="I408" t="s">
        <v>1484</v>
      </c>
      <c r="J408" t="s">
        <v>1538</v>
      </c>
      <c r="K408" t="s">
        <v>1485</v>
      </c>
      <c r="L408">
        <v>1615</v>
      </c>
      <c r="M408" t="s">
        <v>1583</v>
      </c>
      <c r="N408" t="s">
        <v>1693</v>
      </c>
      <c r="O408">
        <f>VLOOKUP(M408,'ID-사업자'!$A$1:$B$291,2,0)</f>
        <v>0</v>
      </c>
    </row>
    <row r="409" spans="1:15" x14ac:dyDescent="0.3">
      <c r="A409" t="s">
        <v>1694</v>
      </c>
      <c r="B409" t="s">
        <v>324</v>
      </c>
      <c r="C409" s="14">
        <v>3646</v>
      </c>
      <c r="D409" s="14">
        <v>364</v>
      </c>
      <c r="E409" s="14">
        <v>41990</v>
      </c>
      <c r="F409" s="14">
        <v>46000</v>
      </c>
      <c r="G409">
        <v>160519221</v>
      </c>
      <c r="H409">
        <v>1234</v>
      </c>
      <c r="I409" t="s">
        <v>1484</v>
      </c>
      <c r="J409" t="s">
        <v>1538</v>
      </c>
      <c r="K409" t="s">
        <v>1485</v>
      </c>
      <c r="L409">
        <v>2657</v>
      </c>
      <c r="M409" t="s">
        <v>1597</v>
      </c>
      <c r="N409" t="s">
        <v>1682</v>
      </c>
      <c r="O409">
        <f>VLOOKUP(M409,'ID-사업자'!$A$1:$B$291,2,0)</f>
        <v>0</v>
      </c>
    </row>
    <row r="410" spans="1:15" x14ac:dyDescent="0.3">
      <c r="A410" t="s">
        <v>1694</v>
      </c>
      <c r="B410" t="s">
        <v>861</v>
      </c>
      <c r="C410" s="14">
        <v>36828</v>
      </c>
      <c r="D410" s="14">
        <v>3682</v>
      </c>
      <c r="E410" s="14">
        <v>5490</v>
      </c>
      <c r="F410" s="14">
        <v>46000</v>
      </c>
      <c r="G410">
        <v>160617499</v>
      </c>
      <c r="H410">
        <v>1234</v>
      </c>
      <c r="I410" t="s">
        <v>1484</v>
      </c>
      <c r="J410" t="s">
        <v>1538</v>
      </c>
      <c r="K410" t="s">
        <v>1485</v>
      </c>
      <c r="L410">
        <v>1758</v>
      </c>
      <c r="M410" t="s">
        <v>1586</v>
      </c>
      <c r="N410" t="s">
        <v>1684</v>
      </c>
      <c r="O410" s="6">
        <v>0</v>
      </c>
    </row>
    <row r="411" spans="1:15" x14ac:dyDescent="0.3">
      <c r="A411" t="s">
        <v>1719</v>
      </c>
      <c r="B411" t="s">
        <v>1500</v>
      </c>
      <c r="C411" s="14">
        <v>3636</v>
      </c>
      <c r="D411" s="14">
        <v>364</v>
      </c>
      <c r="E411" s="14">
        <v>42000</v>
      </c>
      <c r="F411" s="14">
        <v>46000</v>
      </c>
      <c r="G411">
        <v>45757098</v>
      </c>
      <c r="I411" t="s">
        <v>1532</v>
      </c>
      <c r="L411">
        <v>3000000607</v>
      </c>
      <c r="M411" t="s">
        <v>1762</v>
      </c>
      <c r="N411" t="s">
        <v>1695</v>
      </c>
      <c r="O411">
        <f>VLOOKUP(M411,'ID-사업자'!$A$1:$B$291,2,0)</f>
        <v>4760501332</v>
      </c>
    </row>
    <row r="412" spans="1:15" x14ac:dyDescent="0.3">
      <c r="A412" t="s">
        <v>1694</v>
      </c>
      <c r="B412" t="s">
        <v>969</v>
      </c>
      <c r="C412" s="14">
        <v>24646</v>
      </c>
      <c r="D412" s="14">
        <v>2464</v>
      </c>
      <c r="E412" s="14">
        <v>18990</v>
      </c>
      <c r="F412" s="14">
        <v>46100</v>
      </c>
      <c r="G412">
        <v>160595311</v>
      </c>
      <c r="H412">
        <v>1234</v>
      </c>
      <c r="I412" t="s">
        <v>1484</v>
      </c>
      <c r="J412" t="s">
        <v>1538</v>
      </c>
      <c r="K412" t="s">
        <v>1485</v>
      </c>
      <c r="L412">
        <v>1633</v>
      </c>
      <c r="M412" t="s">
        <v>1679</v>
      </c>
      <c r="N412" t="s">
        <v>1684</v>
      </c>
      <c r="O412">
        <f>VLOOKUP(M412,'ID-사업자'!$A$1:$B$291,2,0)</f>
        <v>0</v>
      </c>
    </row>
    <row r="413" spans="1:15" x14ac:dyDescent="0.3">
      <c r="A413" t="s">
        <v>1694</v>
      </c>
      <c r="B413" t="s">
        <v>904</v>
      </c>
      <c r="C413" s="14">
        <v>42182</v>
      </c>
      <c r="D413" s="14">
        <v>4218</v>
      </c>
      <c r="E413" s="14">
        <v>0</v>
      </c>
      <c r="F413" s="14">
        <v>46400</v>
      </c>
      <c r="G413">
        <v>160574935</v>
      </c>
      <c r="H413">
        <v>1234</v>
      </c>
      <c r="I413" t="s">
        <v>1484</v>
      </c>
      <c r="J413" t="s">
        <v>1538</v>
      </c>
      <c r="K413" t="s">
        <v>1485</v>
      </c>
      <c r="L413">
        <v>2066</v>
      </c>
      <c r="M413" t="s">
        <v>1556</v>
      </c>
      <c r="N413" t="s">
        <v>1684</v>
      </c>
      <c r="O413">
        <f>VLOOKUP(M413,'ID-사업자'!$A$1:$B$291,2,0)</f>
        <v>4413201666</v>
      </c>
    </row>
    <row r="414" spans="1:15" x14ac:dyDescent="0.3">
      <c r="A414" t="s">
        <v>1694</v>
      </c>
      <c r="B414" t="s">
        <v>116</v>
      </c>
      <c r="C414" s="14">
        <v>32000</v>
      </c>
      <c r="D414" s="14">
        <v>3200</v>
      </c>
      <c r="E414" s="14">
        <v>11200</v>
      </c>
      <c r="F414" s="14">
        <v>46400</v>
      </c>
      <c r="G414">
        <v>160033156</v>
      </c>
      <c r="H414">
        <v>1234</v>
      </c>
      <c r="I414" t="s">
        <v>1484</v>
      </c>
      <c r="J414" t="s">
        <v>1538</v>
      </c>
      <c r="K414" t="s">
        <v>1485</v>
      </c>
      <c r="L414">
        <v>2280</v>
      </c>
      <c r="M414" t="s">
        <v>1580</v>
      </c>
      <c r="N414" t="s">
        <v>1693</v>
      </c>
      <c r="O414">
        <f>VLOOKUP(M414,'ID-사업자'!$A$1:$B$291,2,0)</f>
        <v>0</v>
      </c>
    </row>
    <row r="415" spans="1:15" x14ac:dyDescent="0.3">
      <c r="A415" t="s">
        <v>1694</v>
      </c>
      <c r="B415" t="s">
        <v>246</v>
      </c>
      <c r="C415" s="14">
        <v>39737</v>
      </c>
      <c r="D415" s="14">
        <v>3973</v>
      </c>
      <c r="E415" s="14">
        <v>2690</v>
      </c>
      <c r="F415" s="14">
        <v>46400</v>
      </c>
      <c r="G415">
        <v>160169776</v>
      </c>
      <c r="H415">
        <v>1234</v>
      </c>
      <c r="I415" t="s">
        <v>1484</v>
      </c>
      <c r="J415" t="s">
        <v>1538</v>
      </c>
      <c r="K415" t="s">
        <v>1485</v>
      </c>
      <c r="L415">
        <v>2107</v>
      </c>
      <c r="M415" t="s">
        <v>1579</v>
      </c>
      <c r="N415" t="s">
        <v>1684</v>
      </c>
      <c r="O415">
        <f>VLOOKUP(M415,'ID-사업자'!$A$1:$B$291,2,0)</f>
        <v>0</v>
      </c>
    </row>
    <row r="416" spans="1:15" x14ac:dyDescent="0.3">
      <c r="A416" t="s">
        <v>1694</v>
      </c>
      <c r="B416" t="s">
        <v>1305</v>
      </c>
      <c r="C416" s="14">
        <v>42273</v>
      </c>
      <c r="D416" s="14">
        <v>4227</v>
      </c>
      <c r="E416" s="14">
        <v>0</v>
      </c>
      <c r="F416" s="14">
        <v>46500</v>
      </c>
      <c r="G416">
        <v>160764151</v>
      </c>
      <c r="H416">
        <v>1234</v>
      </c>
      <c r="I416" t="s">
        <v>1484</v>
      </c>
      <c r="J416" t="s">
        <v>1538</v>
      </c>
      <c r="K416" t="s">
        <v>1485</v>
      </c>
      <c r="L416">
        <v>1813</v>
      </c>
      <c r="M416" t="s">
        <v>1579</v>
      </c>
      <c r="N416" t="s">
        <v>1684</v>
      </c>
      <c r="O416">
        <f>VLOOKUP(M416,'ID-사업자'!$A$1:$B$291,2,0)</f>
        <v>0</v>
      </c>
    </row>
    <row r="417" spans="1:15" x14ac:dyDescent="0.3">
      <c r="A417" t="s">
        <v>1694</v>
      </c>
      <c r="B417" t="s">
        <v>1151</v>
      </c>
      <c r="C417" s="14">
        <v>18364</v>
      </c>
      <c r="D417" s="14">
        <v>1836</v>
      </c>
      <c r="E417" s="14">
        <v>26400</v>
      </c>
      <c r="F417" s="14">
        <v>46600</v>
      </c>
      <c r="G417">
        <v>160874424</v>
      </c>
      <c r="H417">
        <v>1234</v>
      </c>
      <c r="I417" t="s">
        <v>1484</v>
      </c>
      <c r="J417" t="s">
        <v>1538</v>
      </c>
      <c r="K417" t="s">
        <v>1485</v>
      </c>
      <c r="L417">
        <v>2469</v>
      </c>
      <c r="M417" t="s">
        <v>1579</v>
      </c>
      <c r="N417" t="s">
        <v>1684</v>
      </c>
      <c r="O417">
        <f>VLOOKUP(M417,'ID-사업자'!$A$1:$B$291,2,0)</f>
        <v>0</v>
      </c>
    </row>
    <row r="418" spans="1:15" x14ac:dyDescent="0.3">
      <c r="A418" t="s">
        <v>1694</v>
      </c>
      <c r="B418" t="s">
        <v>224</v>
      </c>
      <c r="C418" s="14">
        <v>38182</v>
      </c>
      <c r="D418" s="14">
        <v>3818</v>
      </c>
      <c r="E418" s="14">
        <v>4700</v>
      </c>
      <c r="F418" s="14">
        <v>46700</v>
      </c>
      <c r="G418">
        <v>160214317</v>
      </c>
      <c r="H418">
        <v>1234</v>
      </c>
      <c r="I418" t="s">
        <v>1484</v>
      </c>
      <c r="J418" t="s">
        <v>1538</v>
      </c>
      <c r="K418" t="s">
        <v>1485</v>
      </c>
      <c r="L418">
        <v>2090</v>
      </c>
      <c r="M418" t="s">
        <v>1579</v>
      </c>
      <c r="N418" t="s">
        <v>1684</v>
      </c>
      <c r="O418">
        <f>VLOOKUP(M418,'ID-사업자'!$A$1:$B$291,2,0)</f>
        <v>0</v>
      </c>
    </row>
    <row r="419" spans="1:15" x14ac:dyDescent="0.3">
      <c r="A419" t="s">
        <v>1694</v>
      </c>
      <c r="B419" t="s">
        <v>1228</v>
      </c>
      <c r="C419" s="14">
        <v>35182</v>
      </c>
      <c r="D419" s="14">
        <v>3518</v>
      </c>
      <c r="E419" s="14">
        <v>8200</v>
      </c>
      <c r="F419" s="14">
        <v>46900</v>
      </c>
      <c r="G419">
        <v>160937387</v>
      </c>
      <c r="H419">
        <v>1234</v>
      </c>
      <c r="I419" t="s">
        <v>1484</v>
      </c>
      <c r="J419" t="s">
        <v>1538</v>
      </c>
      <c r="K419" t="s">
        <v>1485</v>
      </c>
      <c r="L419">
        <v>2545</v>
      </c>
      <c r="M419" t="s">
        <v>1579</v>
      </c>
      <c r="N419" t="s">
        <v>1684</v>
      </c>
      <c r="O419">
        <f>VLOOKUP(M419,'ID-사업자'!$A$1:$B$291,2,0)</f>
        <v>0</v>
      </c>
    </row>
    <row r="420" spans="1:15" x14ac:dyDescent="0.3">
      <c r="A420" t="s">
        <v>1694</v>
      </c>
      <c r="B420" t="s">
        <v>401</v>
      </c>
      <c r="C420" s="14">
        <v>32555</v>
      </c>
      <c r="D420" s="14">
        <v>3255</v>
      </c>
      <c r="E420" s="14">
        <v>11190</v>
      </c>
      <c r="F420" s="14">
        <v>47000</v>
      </c>
      <c r="G420">
        <v>160492892</v>
      </c>
      <c r="H420">
        <v>1234</v>
      </c>
      <c r="I420" t="s">
        <v>1484</v>
      </c>
      <c r="J420" t="s">
        <v>1538</v>
      </c>
      <c r="K420" t="s">
        <v>1485</v>
      </c>
      <c r="L420">
        <v>2109</v>
      </c>
      <c r="M420" t="s">
        <v>1840</v>
      </c>
      <c r="N420" t="s">
        <v>1682</v>
      </c>
      <c r="O420">
        <f>VLOOKUP(M420,'ID-사업자'!$A$1:$B$291,2,0)</f>
        <v>0</v>
      </c>
    </row>
    <row r="421" spans="1:15" x14ac:dyDescent="0.3">
      <c r="A421" t="s">
        <v>1694</v>
      </c>
      <c r="B421" t="s">
        <v>507</v>
      </c>
      <c r="C421" s="14">
        <v>37182</v>
      </c>
      <c r="D421" s="14">
        <v>3718</v>
      </c>
      <c r="E421" s="14">
        <v>6200</v>
      </c>
      <c r="F421" s="14">
        <v>47100</v>
      </c>
      <c r="G421">
        <v>160526816</v>
      </c>
      <c r="H421">
        <v>1234</v>
      </c>
      <c r="I421" t="s">
        <v>1484</v>
      </c>
      <c r="J421" t="s">
        <v>1538</v>
      </c>
      <c r="K421" t="s">
        <v>1485</v>
      </c>
      <c r="L421">
        <v>1796</v>
      </c>
      <c r="M421" t="s">
        <v>1583</v>
      </c>
      <c r="N421" t="s">
        <v>1693</v>
      </c>
      <c r="O421">
        <f>VLOOKUP(M421,'ID-사업자'!$A$1:$B$291,2,0)</f>
        <v>0</v>
      </c>
    </row>
    <row r="422" spans="1:15" x14ac:dyDescent="0.3">
      <c r="A422" t="s">
        <v>1694</v>
      </c>
      <c r="B422" t="s">
        <v>1199</v>
      </c>
      <c r="C422" s="14">
        <v>36919</v>
      </c>
      <c r="D422" s="14">
        <v>3691</v>
      </c>
      <c r="E422" s="14">
        <v>6490</v>
      </c>
      <c r="F422" s="14">
        <v>47100</v>
      </c>
      <c r="G422">
        <v>160915014</v>
      </c>
      <c r="H422">
        <v>1234</v>
      </c>
      <c r="I422" t="s">
        <v>1484</v>
      </c>
      <c r="J422" t="s">
        <v>1538</v>
      </c>
      <c r="K422" t="s">
        <v>1485</v>
      </c>
      <c r="L422">
        <v>2827</v>
      </c>
      <c r="M422" t="s">
        <v>1579</v>
      </c>
      <c r="N422" t="s">
        <v>1684</v>
      </c>
      <c r="O422">
        <f>VLOOKUP(M422,'ID-사업자'!$A$1:$B$291,2,0)</f>
        <v>0</v>
      </c>
    </row>
    <row r="423" spans="1:15" x14ac:dyDescent="0.3">
      <c r="A423" t="s">
        <v>1694</v>
      </c>
      <c r="B423" t="s">
        <v>1256</v>
      </c>
      <c r="C423" s="14">
        <v>38419</v>
      </c>
      <c r="D423" s="14">
        <v>3841</v>
      </c>
      <c r="E423" s="14">
        <v>4890</v>
      </c>
      <c r="F423" s="14">
        <v>47150</v>
      </c>
      <c r="G423">
        <v>161027634</v>
      </c>
      <c r="H423">
        <v>1234</v>
      </c>
      <c r="I423" t="s">
        <v>1484</v>
      </c>
      <c r="J423" t="s">
        <v>1538</v>
      </c>
      <c r="K423" t="s">
        <v>1485</v>
      </c>
      <c r="L423">
        <v>2172</v>
      </c>
      <c r="M423" t="s">
        <v>1579</v>
      </c>
      <c r="N423" t="s">
        <v>1684</v>
      </c>
      <c r="O423" s="7">
        <f>VLOOKUP(M423,'ID-사업자'!$A$1:$B$291,2,0)</f>
        <v>0</v>
      </c>
    </row>
    <row r="424" spans="1:15" x14ac:dyDescent="0.3">
      <c r="A424" t="s">
        <v>1694</v>
      </c>
      <c r="B424" t="s">
        <v>1421</v>
      </c>
      <c r="C424" s="14">
        <v>42909</v>
      </c>
      <c r="D424" s="14">
        <v>4291</v>
      </c>
      <c r="E424" s="14">
        <v>0</v>
      </c>
      <c r="F424" s="14">
        <v>47200</v>
      </c>
      <c r="G424">
        <v>160693936</v>
      </c>
      <c r="H424">
        <v>1234</v>
      </c>
      <c r="I424" t="s">
        <v>1484</v>
      </c>
      <c r="J424" t="s">
        <v>1538</v>
      </c>
      <c r="K424" t="s">
        <v>1485</v>
      </c>
      <c r="L424">
        <v>2279</v>
      </c>
      <c r="M424" t="s">
        <v>1597</v>
      </c>
      <c r="N424" t="s">
        <v>1682</v>
      </c>
      <c r="O424">
        <f>VLOOKUP(M424,'ID-사업자'!$A$1:$B$291,2,0)</f>
        <v>0</v>
      </c>
    </row>
    <row r="425" spans="1:15" x14ac:dyDescent="0.3">
      <c r="A425" t="s">
        <v>1694</v>
      </c>
      <c r="B425" t="s">
        <v>1331</v>
      </c>
      <c r="C425" s="14">
        <v>42909</v>
      </c>
      <c r="D425" s="14">
        <v>4291</v>
      </c>
      <c r="E425" s="14">
        <v>0</v>
      </c>
      <c r="F425" s="14">
        <v>47200</v>
      </c>
      <c r="G425">
        <v>160639350</v>
      </c>
      <c r="H425">
        <v>1234</v>
      </c>
      <c r="I425" t="s">
        <v>1484</v>
      </c>
      <c r="J425" t="s">
        <v>1538</v>
      </c>
      <c r="K425" t="s">
        <v>1485</v>
      </c>
      <c r="L425">
        <v>2454</v>
      </c>
      <c r="M425" t="s">
        <v>1710</v>
      </c>
      <c r="N425" t="s">
        <v>1682</v>
      </c>
      <c r="O425">
        <f>VLOOKUP(M425,'ID-사업자'!$A$1:$B$291,2,0)</f>
        <v>0</v>
      </c>
    </row>
    <row r="426" spans="1:15" x14ac:dyDescent="0.3">
      <c r="A426" t="s">
        <v>1694</v>
      </c>
      <c r="B426" t="s">
        <v>222</v>
      </c>
      <c r="C426" s="14">
        <v>43000</v>
      </c>
      <c r="D426" s="14">
        <v>4300</v>
      </c>
      <c r="E426" s="14">
        <v>0</v>
      </c>
      <c r="F426" s="14">
        <v>47300</v>
      </c>
      <c r="G426">
        <v>160222851</v>
      </c>
      <c r="H426">
        <v>1234</v>
      </c>
      <c r="I426" t="s">
        <v>1484</v>
      </c>
      <c r="J426" t="s">
        <v>1538</v>
      </c>
      <c r="K426" t="s">
        <v>1485</v>
      </c>
      <c r="L426">
        <v>2426</v>
      </c>
      <c r="M426" t="s">
        <v>1579</v>
      </c>
      <c r="N426" t="s">
        <v>1684</v>
      </c>
      <c r="O426">
        <f>VLOOKUP(M426,'ID-사업자'!$A$1:$B$291,2,0)</f>
        <v>0</v>
      </c>
    </row>
    <row r="427" spans="1:15" x14ac:dyDescent="0.3">
      <c r="A427" t="s">
        <v>1694</v>
      </c>
      <c r="B427" t="s">
        <v>1203</v>
      </c>
      <c r="C427" s="14">
        <v>38828</v>
      </c>
      <c r="D427" s="14">
        <v>3882</v>
      </c>
      <c r="E427" s="14">
        <v>4690</v>
      </c>
      <c r="F427" s="14">
        <v>47400</v>
      </c>
      <c r="G427">
        <v>160866675</v>
      </c>
      <c r="H427">
        <v>1234</v>
      </c>
      <c r="I427" t="s">
        <v>1484</v>
      </c>
      <c r="J427" t="s">
        <v>1538</v>
      </c>
      <c r="K427" t="s">
        <v>1485</v>
      </c>
      <c r="L427">
        <v>2868</v>
      </c>
      <c r="M427" t="s">
        <v>1579</v>
      </c>
      <c r="N427" t="s">
        <v>1684</v>
      </c>
      <c r="O427">
        <f>VLOOKUP(M427,'ID-사업자'!$A$1:$B$291,2,0)</f>
        <v>0</v>
      </c>
    </row>
    <row r="428" spans="1:15" x14ac:dyDescent="0.3">
      <c r="A428" t="s">
        <v>1694</v>
      </c>
      <c r="B428" t="s">
        <v>377</v>
      </c>
      <c r="C428" s="14">
        <v>43273</v>
      </c>
      <c r="D428" s="14">
        <v>4327</v>
      </c>
      <c r="E428" s="14">
        <v>0</v>
      </c>
      <c r="F428" s="14">
        <v>47600</v>
      </c>
      <c r="G428">
        <v>160479029</v>
      </c>
      <c r="H428">
        <v>1234</v>
      </c>
      <c r="I428" t="s">
        <v>1484</v>
      </c>
      <c r="J428" t="s">
        <v>1538</v>
      </c>
      <c r="K428" t="s">
        <v>1485</v>
      </c>
      <c r="L428">
        <v>2632</v>
      </c>
      <c r="M428" t="s">
        <v>1698</v>
      </c>
      <c r="N428" t="s">
        <v>1682</v>
      </c>
      <c r="O428">
        <f>VLOOKUP(M428,'ID-사업자'!$A$1:$B$291,2,0)</f>
        <v>0</v>
      </c>
    </row>
    <row r="429" spans="1:15" x14ac:dyDescent="0.3">
      <c r="A429" t="s">
        <v>1719</v>
      </c>
      <c r="B429" t="s">
        <v>1522</v>
      </c>
      <c r="C429" s="14">
        <v>24091</v>
      </c>
      <c r="D429" s="14">
        <v>2409</v>
      </c>
      <c r="E429" s="14">
        <v>21100</v>
      </c>
      <c r="F429" s="14">
        <v>47600</v>
      </c>
      <c r="G429">
        <v>5806662</v>
      </c>
      <c r="I429" t="s">
        <v>1532</v>
      </c>
      <c r="L429">
        <v>3000000782</v>
      </c>
      <c r="M429" t="s">
        <v>1727</v>
      </c>
      <c r="N429" t="s">
        <v>1695</v>
      </c>
      <c r="O429">
        <f>VLOOKUP(M429,'ID-사업자'!$A$1:$B$291,2,0)</f>
        <v>0</v>
      </c>
    </row>
    <row r="430" spans="1:15" x14ac:dyDescent="0.3">
      <c r="A430" t="s">
        <v>1694</v>
      </c>
      <c r="B430" t="s">
        <v>1258</v>
      </c>
      <c r="C430" s="14">
        <v>37555</v>
      </c>
      <c r="D430" s="14">
        <v>3755</v>
      </c>
      <c r="E430" s="14">
        <v>6390</v>
      </c>
      <c r="F430" s="14">
        <v>47700</v>
      </c>
      <c r="G430">
        <v>161032234</v>
      </c>
      <c r="H430">
        <v>1234</v>
      </c>
      <c r="I430" t="s">
        <v>1484</v>
      </c>
      <c r="J430" t="s">
        <v>1538</v>
      </c>
      <c r="K430" t="s">
        <v>1485</v>
      </c>
      <c r="L430">
        <v>2933</v>
      </c>
      <c r="M430" t="s">
        <v>1579</v>
      </c>
      <c r="N430" t="s">
        <v>1684</v>
      </c>
      <c r="O430">
        <f>VLOOKUP(M430,'ID-사업자'!$A$1:$B$291,2,0)</f>
        <v>0</v>
      </c>
    </row>
    <row r="431" spans="1:15" x14ac:dyDescent="0.3">
      <c r="A431" t="s">
        <v>1694</v>
      </c>
      <c r="B431" t="s">
        <v>735</v>
      </c>
      <c r="C431" s="14">
        <v>30000</v>
      </c>
      <c r="D431" s="14">
        <v>3000</v>
      </c>
      <c r="E431" s="14">
        <v>14700</v>
      </c>
      <c r="F431" s="14">
        <v>47700</v>
      </c>
      <c r="G431">
        <v>160382783</v>
      </c>
      <c r="H431">
        <v>1234</v>
      </c>
      <c r="I431" t="s">
        <v>1484</v>
      </c>
      <c r="J431" t="s">
        <v>1538</v>
      </c>
      <c r="K431" t="s">
        <v>1485</v>
      </c>
      <c r="L431">
        <v>2094</v>
      </c>
      <c r="M431" t="s">
        <v>1579</v>
      </c>
      <c r="N431" t="s">
        <v>1684</v>
      </c>
      <c r="O431">
        <f>VLOOKUP(M431,'ID-사업자'!$A$1:$B$291,2,0)</f>
        <v>0</v>
      </c>
    </row>
    <row r="432" spans="1:15" x14ac:dyDescent="0.3">
      <c r="A432" t="s">
        <v>1694</v>
      </c>
      <c r="B432" t="s">
        <v>1158</v>
      </c>
      <c r="C432" s="14">
        <v>43364</v>
      </c>
      <c r="D432" s="14">
        <v>4336</v>
      </c>
      <c r="E432" s="14">
        <v>0</v>
      </c>
      <c r="F432" s="14">
        <v>47700</v>
      </c>
      <c r="G432">
        <v>160830070</v>
      </c>
      <c r="H432">
        <v>1234</v>
      </c>
      <c r="I432" t="s">
        <v>1484</v>
      </c>
      <c r="J432" t="s">
        <v>1538</v>
      </c>
      <c r="K432" t="s">
        <v>1485</v>
      </c>
      <c r="L432">
        <v>2081</v>
      </c>
      <c r="M432" t="s">
        <v>1579</v>
      </c>
      <c r="N432" t="s">
        <v>1684</v>
      </c>
      <c r="O432">
        <f>VLOOKUP(M432,'ID-사업자'!$A$1:$B$291,2,0)</f>
        <v>0</v>
      </c>
    </row>
    <row r="433" spans="1:15" x14ac:dyDescent="0.3">
      <c r="A433" t="s">
        <v>1694</v>
      </c>
      <c r="B433" t="s">
        <v>1207</v>
      </c>
      <c r="C433" s="14">
        <v>43455</v>
      </c>
      <c r="D433" s="14">
        <v>4345</v>
      </c>
      <c r="E433" s="14">
        <v>0</v>
      </c>
      <c r="F433" s="14">
        <v>47800</v>
      </c>
      <c r="G433">
        <v>160966112</v>
      </c>
      <c r="H433">
        <v>1234</v>
      </c>
      <c r="I433" t="s">
        <v>1484</v>
      </c>
      <c r="J433" t="s">
        <v>1538</v>
      </c>
      <c r="K433" t="s">
        <v>1485</v>
      </c>
      <c r="L433">
        <v>2824</v>
      </c>
      <c r="M433" t="s">
        <v>1580</v>
      </c>
      <c r="N433" t="s">
        <v>1693</v>
      </c>
      <c r="O433">
        <f>VLOOKUP(M433,'ID-사업자'!$A$1:$B$291,2,0)</f>
        <v>0</v>
      </c>
    </row>
    <row r="434" spans="1:15" x14ac:dyDescent="0.3">
      <c r="A434" t="s">
        <v>1694</v>
      </c>
      <c r="B434" t="s">
        <v>1059</v>
      </c>
      <c r="C434" s="14">
        <v>43455</v>
      </c>
      <c r="D434" s="14">
        <v>4345</v>
      </c>
      <c r="E434" s="14">
        <v>0</v>
      </c>
      <c r="F434" s="14">
        <v>47800</v>
      </c>
      <c r="G434">
        <v>160456305</v>
      </c>
      <c r="H434">
        <v>1234</v>
      </c>
      <c r="I434" t="s">
        <v>1484</v>
      </c>
      <c r="J434" t="s">
        <v>1538</v>
      </c>
      <c r="K434" t="s">
        <v>1485</v>
      </c>
      <c r="L434">
        <v>2846</v>
      </c>
      <c r="M434" t="s">
        <v>1579</v>
      </c>
      <c r="N434" t="s">
        <v>1684</v>
      </c>
      <c r="O434">
        <f>VLOOKUP(M434,'ID-사업자'!$A$1:$B$291,2,0)</f>
        <v>0</v>
      </c>
    </row>
    <row r="435" spans="1:15" x14ac:dyDescent="0.3">
      <c r="A435" t="s">
        <v>1694</v>
      </c>
      <c r="B435" t="s">
        <v>238</v>
      </c>
      <c r="C435" s="14">
        <v>37737</v>
      </c>
      <c r="D435" s="14">
        <v>3773</v>
      </c>
      <c r="E435" s="14">
        <v>6390</v>
      </c>
      <c r="F435" s="14">
        <v>47900</v>
      </c>
      <c r="G435">
        <v>160246594</v>
      </c>
      <c r="H435">
        <v>1234</v>
      </c>
      <c r="I435" t="s">
        <v>1484</v>
      </c>
      <c r="J435" t="s">
        <v>1538</v>
      </c>
      <c r="K435" t="s">
        <v>1485</v>
      </c>
      <c r="L435">
        <v>1829</v>
      </c>
      <c r="M435" t="s">
        <v>1580</v>
      </c>
      <c r="N435" t="s">
        <v>1693</v>
      </c>
      <c r="O435">
        <f>VLOOKUP(M435,'ID-사업자'!$A$1:$B$291,2,0)</f>
        <v>0</v>
      </c>
    </row>
    <row r="436" spans="1:15" x14ac:dyDescent="0.3">
      <c r="A436" t="s">
        <v>1694</v>
      </c>
      <c r="B436" t="s">
        <v>1275</v>
      </c>
      <c r="C436" s="14">
        <v>43636</v>
      </c>
      <c r="D436" s="14">
        <v>4364</v>
      </c>
      <c r="E436" s="14">
        <v>0</v>
      </c>
      <c r="F436" s="14">
        <v>48000</v>
      </c>
      <c r="G436">
        <v>161113254</v>
      </c>
      <c r="H436">
        <v>1234</v>
      </c>
      <c r="I436" t="s">
        <v>1484</v>
      </c>
      <c r="J436" t="s">
        <v>1538</v>
      </c>
      <c r="K436" t="s">
        <v>1485</v>
      </c>
      <c r="L436">
        <v>2180</v>
      </c>
      <c r="M436" t="s">
        <v>1579</v>
      </c>
      <c r="N436" t="s">
        <v>1684</v>
      </c>
      <c r="O436">
        <f>VLOOKUP(M436,'ID-사업자'!$A$1:$B$291,2,0)</f>
        <v>0</v>
      </c>
    </row>
    <row r="437" spans="1:15" x14ac:dyDescent="0.3">
      <c r="A437" t="s">
        <v>1694</v>
      </c>
      <c r="B437" t="s">
        <v>129</v>
      </c>
      <c r="C437" s="14">
        <v>43818</v>
      </c>
      <c r="D437" s="14">
        <v>4382</v>
      </c>
      <c r="E437" s="14">
        <v>0</v>
      </c>
      <c r="F437" s="14">
        <v>48200</v>
      </c>
      <c r="G437">
        <v>160039691</v>
      </c>
      <c r="H437">
        <v>1234</v>
      </c>
      <c r="I437" t="s">
        <v>1484</v>
      </c>
      <c r="J437" t="s">
        <v>1538</v>
      </c>
      <c r="K437" t="s">
        <v>1485</v>
      </c>
      <c r="L437">
        <v>1645</v>
      </c>
      <c r="M437" t="s">
        <v>1580</v>
      </c>
      <c r="N437" t="s">
        <v>1693</v>
      </c>
      <c r="O437">
        <f>VLOOKUP(M437,'ID-사업자'!$A$1:$B$291,2,0)</f>
        <v>0</v>
      </c>
    </row>
    <row r="438" spans="1:15" x14ac:dyDescent="0.3">
      <c r="A438" t="s">
        <v>1694</v>
      </c>
      <c r="B438" t="s">
        <v>353</v>
      </c>
      <c r="C438" s="14">
        <v>29737</v>
      </c>
      <c r="D438" s="14">
        <v>2973</v>
      </c>
      <c r="E438" s="14">
        <v>15490</v>
      </c>
      <c r="F438" s="14">
        <v>48200</v>
      </c>
      <c r="G438">
        <v>160487279</v>
      </c>
      <c r="H438">
        <v>1234</v>
      </c>
      <c r="I438" t="s">
        <v>1484</v>
      </c>
      <c r="J438" t="s">
        <v>1538</v>
      </c>
      <c r="K438" t="s">
        <v>1485</v>
      </c>
      <c r="L438">
        <v>2059</v>
      </c>
      <c r="M438" t="s">
        <v>1579</v>
      </c>
      <c r="N438" t="s">
        <v>1684</v>
      </c>
      <c r="O438">
        <f>VLOOKUP(M438,'ID-사업자'!$A$1:$B$291,2,0)</f>
        <v>0</v>
      </c>
    </row>
    <row r="439" spans="1:15" x14ac:dyDescent="0.3">
      <c r="A439" t="s">
        <v>1694</v>
      </c>
      <c r="B439" t="s">
        <v>1200</v>
      </c>
      <c r="C439" s="14">
        <v>43864</v>
      </c>
      <c r="D439" s="14">
        <v>4386</v>
      </c>
      <c r="E439" s="14">
        <v>0</v>
      </c>
      <c r="F439" s="14">
        <v>48250</v>
      </c>
      <c r="G439">
        <v>160868173</v>
      </c>
      <c r="H439">
        <v>1234</v>
      </c>
      <c r="I439" t="s">
        <v>1484</v>
      </c>
      <c r="J439" t="s">
        <v>1538</v>
      </c>
      <c r="K439" t="s">
        <v>1485</v>
      </c>
      <c r="L439">
        <v>2881</v>
      </c>
      <c r="M439" t="s">
        <v>1579</v>
      </c>
      <c r="N439" t="s">
        <v>1684</v>
      </c>
      <c r="O439">
        <f>VLOOKUP(M439,'ID-사업자'!$A$1:$B$291,2,0)</f>
        <v>0</v>
      </c>
    </row>
    <row r="440" spans="1:15" x14ac:dyDescent="0.3">
      <c r="A440" t="s">
        <v>1694</v>
      </c>
      <c r="B440" t="s">
        <v>1246</v>
      </c>
      <c r="C440" s="14">
        <v>32828</v>
      </c>
      <c r="D440" s="14">
        <v>3282</v>
      </c>
      <c r="E440" s="14">
        <v>12190</v>
      </c>
      <c r="F440" s="14">
        <v>48300</v>
      </c>
      <c r="G440">
        <v>160977853</v>
      </c>
      <c r="H440">
        <v>1234</v>
      </c>
      <c r="I440" t="s">
        <v>1484</v>
      </c>
      <c r="J440" t="s">
        <v>1538</v>
      </c>
      <c r="K440" t="s">
        <v>1485</v>
      </c>
      <c r="L440">
        <v>2683</v>
      </c>
      <c r="M440" t="s">
        <v>1579</v>
      </c>
      <c r="N440" t="s">
        <v>1684</v>
      </c>
      <c r="O440">
        <f>VLOOKUP(M440,'ID-사업자'!$A$1:$B$291,2,0)</f>
        <v>0</v>
      </c>
    </row>
    <row r="441" spans="1:15" x14ac:dyDescent="0.3">
      <c r="A441" t="s">
        <v>1694</v>
      </c>
      <c r="B441" t="s">
        <v>227</v>
      </c>
      <c r="C441" s="14">
        <v>43909</v>
      </c>
      <c r="D441" s="14">
        <v>4391</v>
      </c>
      <c r="E441" s="14">
        <v>0</v>
      </c>
      <c r="F441" s="14">
        <v>48300</v>
      </c>
      <c r="G441">
        <v>160180645</v>
      </c>
      <c r="H441">
        <v>1234</v>
      </c>
      <c r="I441" t="s">
        <v>1484</v>
      </c>
      <c r="J441" t="s">
        <v>1538</v>
      </c>
      <c r="K441" t="s">
        <v>1485</v>
      </c>
      <c r="L441">
        <v>2482</v>
      </c>
      <c r="M441" t="s">
        <v>1579</v>
      </c>
      <c r="N441" t="s">
        <v>1684</v>
      </c>
      <c r="O441">
        <f>VLOOKUP(M441,'ID-사업자'!$A$1:$B$291,2,0)</f>
        <v>0</v>
      </c>
    </row>
    <row r="442" spans="1:15" x14ac:dyDescent="0.3">
      <c r="A442" t="s">
        <v>1694</v>
      </c>
      <c r="B442" t="s">
        <v>1295</v>
      </c>
      <c r="C442" s="14">
        <v>21146</v>
      </c>
      <c r="D442" s="14">
        <v>2114</v>
      </c>
      <c r="E442" s="14">
        <v>25090</v>
      </c>
      <c r="F442" s="14">
        <v>48350</v>
      </c>
      <c r="G442">
        <v>161154966</v>
      </c>
      <c r="H442">
        <v>1234</v>
      </c>
      <c r="I442" t="s">
        <v>1484</v>
      </c>
      <c r="J442" t="s">
        <v>1538</v>
      </c>
      <c r="K442" t="s">
        <v>1485</v>
      </c>
      <c r="L442">
        <v>2254</v>
      </c>
      <c r="M442" t="s">
        <v>1579</v>
      </c>
      <c r="N442" t="s">
        <v>1684</v>
      </c>
      <c r="O442">
        <f>VLOOKUP(M442,'ID-사업자'!$A$1:$B$291,2,0)</f>
        <v>0</v>
      </c>
    </row>
    <row r="443" spans="1:15" x14ac:dyDescent="0.3">
      <c r="A443" t="s">
        <v>1694</v>
      </c>
      <c r="B443" t="s">
        <v>575</v>
      </c>
      <c r="C443" s="14">
        <v>39919</v>
      </c>
      <c r="D443" s="14">
        <v>3991</v>
      </c>
      <c r="E443" s="14">
        <v>4490</v>
      </c>
      <c r="F443" s="14">
        <v>48400</v>
      </c>
      <c r="G443">
        <v>160550867</v>
      </c>
      <c r="H443">
        <v>1234</v>
      </c>
      <c r="I443" t="s">
        <v>1484</v>
      </c>
      <c r="J443" t="s">
        <v>1538</v>
      </c>
      <c r="K443" t="s">
        <v>1485</v>
      </c>
      <c r="L443">
        <v>1803</v>
      </c>
      <c r="M443" t="s">
        <v>1679</v>
      </c>
      <c r="N443" t="s">
        <v>1684</v>
      </c>
      <c r="O443">
        <f>VLOOKUP(M443,'ID-사업자'!$A$1:$B$291,2,0)</f>
        <v>0</v>
      </c>
    </row>
    <row r="444" spans="1:15" x14ac:dyDescent="0.3">
      <c r="A444" t="s">
        <v>1694</v>
      </c>
      <c r="B444" t="s">
        <v>372</v>
      </c>
      <c r="C444" s="14">
        <v>38737</v>
      </c>
      <c r="D444" s="14">
        <v>3873</v>
      </c>
      <c r="E444" s="14">
        <v>5790</v>
      </c>
      <c r="F444" s="14">
        <v>48400</v>
      </c>
      <c r="G444">
        <v>160483138</v>
      </c>
      <c r="H444">
        <v>1234</v>
      </c>
      <c r="I444" t="s">
        <v>1484</v>
      </c>
      <c r="J444" t="s">
        <v>1538</v>
      </c>
      <c r="K444" t="s">
        <v>1485</v>
      </c>
      <c r="L444">
        <v>2586</v>
      </c>
      <c r="M444" t="s">
        <v>1583</v>
      </c>
      <c r="N444" t="s">
        <v>1693</v>
      </c>
      <c r="O444">
        <f>VLOOKUP(M444,'ID-사업자'!$A$1:$B$291,2,0)</f>
        <v>0</v>
      </c>
    </row>
    <row r="445" spans="1:15" x14ac:dyDescent="0.3">
      <c r="A445" t="s">
        <v>1694</v>
      </c>
      <c r="B445" t="s">
        <v>1194</v>
      </c>
      <c r="C445" s="14">
        <v>44045</v>
      </c>
      <c r="D445" s="14">
        <v>4405</v>
      </c>
      <c r="E445" s="14">
        <v>0</v>
      </c>
      <c r="F445" s="14">
        <v>48450</v>
      </c>
      <c r="G445">
        <v>160874929</v>
      </c>
      <c r="H445">
        <v>1234</v>
      </c>
      <c r="I445" t="s">
        <v>1484</v>
      </c>
      <c r="J445" t="s">
        <v>1538</v>
      </c>
      <c r="K445" t="s">
        <v>1485</v>
      </c>
      <c r="L445">
        <v>2882</v>
      </c>
      <c r="M445" t="s">
        <v>1579</v>
      </c>
      <c r="N445" t="s">
        <v>1684</v>
      </c>
      <c r="O445">
        <f>VLOOKUP(M445,'ID-사업자'!$A$1:$B$291,2,0)</f>
        <v>0</v>
      </c>
    </row>
    <row r="446" spans="1:15" x14ac:dyDescent="0.3">
      <c r="A446" t="s">
        <v>1694</v>
      </c>
      <c r="B446" t="s">
        <v>211</v>
      </c>
      <c r="C446" s="14">
        <v>39364</v>
      </c>
      <c r="D446" s="14">
        <v>3936</v>
      </c>
      <c r="E446" s="14">
        <v>5200</v>
      </c>
      <c r="F446" s="14">
        <v>48500</v>
      </c>
      <c r="G446">
        <v>160141564</v>
      </c>
      <c r="H446">
        <v>1234</v>
      </c>
      <c r="I446" t="s">
        <v>1484</v>
      </c>
      <c r="J446" t="s">
        <v>1538</v>
      </c>
      <c r="K446" t="s">
        <v>1485</v>
      </c>
      <c r="L446">
        <v>2747</v>
      </c>
      <c r="M446" t="s">
        <v>1579</v>
      </c>
      <c r="N446" t="s">
        <v>1684</v>
      </c>
      <c r="O446">
        <f>VLOOKUP(M446,'ID-사업자'!$A$1:$B$291,2,0)</f>
        <v>0</v>
      </c>
    </row>
    <row r="447" spans="1:15" x14ac:dyDescent="0.3">
      <c r="A447" t="s">
        <v>1694</v>
      </c>
      <c r="B447" t="s">
        <v>203</v>
      </c>
      <c r="C447" s="14">
        <v>34328</v>
      </c>
      <c r="D447" s="14">
        <v>3432</v>
      </c>
      <c r="E447" s="14">
        <v>10790</v>
      </c>
      <c r="F447" s="14">
        <v>48550</v>
      </c>
      <c r="G447">
        <v>160219832</v>
      </c>
      <c r="H447">
        <v>1234</v>
      </c>
      <c r="I447" t="s">
        <v>1484</v>
      </c>
      <c r="J447" t="s">
        <v>1538</v>
      </c>
      <c r="K447" t="s">
        <v>1485</v>
      </c>
      <c r="L447">
        <v>1916</v>
      </c>
      <c r="M447" t="s">
        <v>1579</v>
      </c>
      <c r="N447" t="s">
        <v>1684</v>
      </c>
      <c r="O447">
        <f>VLOOKUP(M447,'ID-사업자'!$A$1:$B$291,2,0)</f>
        <v>0</v>
      </c>
    </row>
    <row r="448" spans="1:15" x14ac:dyDescent="0.3">
      <c r="A448" t="s">
        <v>1694</v>
      </c>
      <c r="B448" t="s">
        <v>1342</v>
      </c>
      <c r="C448" s="14">
        <v>39828</v>
      </c>
      <c r="D448" s="14">
        <v>3982</v>
      </c>
      <c r="E448" s="14">
        <v>4890</v>
      </c>
      <c r="F448" s="14">
        <v>48700</v>
      </c>
      <c r="G448">
        <v>160674066</v>
      </c>
      <c r="H448">
        <v>1234</v>
      </c>
      <c r="I448" t="s">
        <v>1484</v>
      </c>
      <c r="J448" t="s">
        <v>1538</v>
      </c>
      <c r="K448" t="s">
        <v>1485</v>
      </c>
      <c r="L448">
        <v>2416</v>
      </c>
      <c r="M448" t="s">
        <v>1579</v>
      </c>
      <c r="N448" t="s">
        <v>1684</v>
      </c>
      <c r="O448">
        <f>VLOOKUP(M448,'ID-사업자'!$A$1:$B$291,2,0)</f>
        <v>0</v>
      </c>
    </row>
    <row r="449" spans="1:15" x14ac:dyDescent="0.3">
      <c r="A449" t="s">
        <v>1694</v>
      </c>
      <c r="B449" t="s">
        <v>269</v>
      </c>
      <c r="C449" s="14">
        <v>31555</v>
      </c>
      <c r="D449" s="14">
        <v>3155</v>
      </c>
      <c r="E449" s="14">
        <v>14090</v>
      </c>
      <c r="F449" s="14">
        <v>48800</v>
      </c>
      <c r="G449">
        <v>160235340</v>
      </c>
      <c r="H449">
        <v>1234</v>
      </c>
      <c r="I449" t="s">
        <v>1484</v>
      </c>
      <c r="J449" t="s">
        <v>1538</v>
      </c>
      <c r="K449" t="s">
        <v>1485</v>
      </c>
      <c r="L449">
        <v>2108</v>
      </c>
      <c r="M449" t="s">
        <v>1579</v>
      </c>
      <c r="N449" t="s">
        <v>1684</v>
      </c>
      <c r="O449">
        <f>VLOOKUP(M449,'ID-사업자'!$A$1:$B$291,2,0)</f>
        <v>0</v>
      </c>
    </row>
    <row r="450" spans="1:15" x14ac:dyDescent="0.3">
      <c r="A450" t="s">
        <v>1694</v>
      </c>
      <c r="B450" t="s">
        <v>1108</v>
      </c>
      <c r="C450" s="14">
        <v>44455</v>
      </c>
      <c r="D450" s="14">
        <v>4445</v>
      </c>
      <c r="E450" s="14">
        <v>0</v>
      </c>
      <c r="F450" s="14">
        <v>48900</v>
      </c>
      <c r="G450">
        <v>160445977</v>
      </c>
      <c r="H450">
        <v>1234</v>
      </c>
      <c r="I450" t="s">
        <v>1484</v>
      </c>
      <c r="J450" t="s">
        <v>1538</v>
      </c>
      <c r="K450" t="s">
        <v>1485</v>
      </c>
      <c r="L450">
        <v>2253</v>
      </c>
      <c r="M450" t="s">
        <v>1580</v>
      </c>
      <c r="N450" t="s">
        <v>1693</v>
      </c>
      <c r="O450">
        <f>VLOOKUP(M450,'ID-사업자'!$A$1:$B$291,2,0)</f>
        <v>0</v>
      </c>
    </row>
    <row r="451" spans="1:15" x14ac:dyDescent="0.3">
      <c r="A451" t="s">
        <v>1694</v>
      </c>
      <c r="B451" t="s">
        <v>626</v>
      </c>
      <c r="C451" s="14">
        <v>24364</v>
      </c>
      <c r="D451" s="14">
        <v>2436</v>
      </c>
      <c r="E451" s="14">
        <v>22100</v>
      </c>
      <c r="F451" s="14">
        <v>48900</v>
      </c>
      <c r="G451">
        <v>160335023</v>
      </c>
      <c r="H451">
        <v>1234</v>
      </c>
      <c r="I451" t="s">
        <v>1484</v>
      </c>
      <c r="J451" t="s">
        <v>1538</v>
      </c>
      <c r="K451" t="s">
        <v>1485</v>
      </c>
      <c r="L451">
        <v>1954</v>
      </c>
      <c r="M451" t="s">
        <v>1679</v>
      </c>
      <c r="N451" t="s">
        <v>1684</v>
      </c>
      <c r="O451">
        <f>VLOOKUP(M451,'ID-사업자'!$A$1:$B$291,2,0)</f>
        <v>0</v>
      </c>
    </row>
    <row r="452" spans="1:15" x14ac:dyDescent="0.3">
      <c r="A452" t="s">
        <v>1694</v>
      </c>
      <c r="B452" t="s">
        <v>76</v>
      </c>
      <c r="C452" s="14">
        <v>39237</v>
      </c>
      <c r="D452" s="14">
        <v>3923</v>
      </c>
      <c r="E452" s="14">
        <v>5790</v>
      </c>
      <c r="F452" s="14">
        <v>48950</v>
      </c>
      <c r="G452">
        <v>160250497</v>
      </c>
      <c r="H452">
        <v>1234</v>
      </c>
      <c r="I452" t="s">
        <v>1484</v>
      </c>
      <c r="J452" t="s">
        <v>1538</v>
      </c>
      <c r="K452" t="s">
        <v>1485</v>
      </c>
      <c r="L452">
        <v>1811</v>
      </c>
      <c r="M452" t="s">
        <v>1579</v>
      </c>
      <c r="N452" t="s">
        <v>1684</v>
      </c>
      <c r="O452">
        <f>VLOOKUP(M452,'ID-사업자'!$A$1:$B$291,2,0)</f>
        <v>0</v>
      </c>
    </row>
    <row r="453" spans="1:15" x14ac:dyDescent="0.3">
      <c r="A453" t="s">
        <v>1694</v>
      </c>
      <c r="B453" t="s">
        <v>1185</v>
      </c>
      <c r="C453" s="14">
        <v>6364</v>
      </c>
      <c r="D453" s="14">
        <v>636</v>
      </c>
      <c r="E453" s="14">
        <v>42000</v>
      </c>
      <c r="F453" s="14">
        <v>49000</v>
      </c>
      <c r="G453">
        <v>160867512</v>
      </c>
      <c r="H453">
        <v>1234</v>
      </c>
      <c r="I453" t="s">
        <v>1484</v>
      </c>
      <c r="J453" t="s">
        <v>1538</v>
      </c>
      <c r="K453" t="s">
        <v>1485</v>
      </c>
      <c r="L453">
        <v>2333</v>
      </c>
      <c r="M453" t="s">
        <v>1579</v>
      </c>
      <c r="N453" t="s">
        <v>1684</v>
      </c>
      <c r="O453">
        <f>VLOOKUP(M453,'ID-사업자'!$A$1:$B$291,2,0)</f>
        <v>0</v>
      </c>
    </row>
    <row r="454" spans="1:15" x14ac:dyDescent="0.3">
      <c r="A454" t="s">
        <v>1694</v>
      </c>
      <c r="B454" t="s">
        <v>1450</v>
      </c>
      <c r="C454" s="14">
        <v>0</v>
      </c>
      <c r="D454" s="14">
        <v>0</v>
      </c>
      <c r="E454" s="14">
        <v>49000</v>
      </c>
      <c r="F454" s="14">
        <v>49000</v>
      </c>
      <c r="G454">
        <v>160738671</v>
      </c>
      <c r="H454">
        <v>1234</v>
      </c>
      <c r="I454" t="s">
        <v>1484</v>
      </c>
      <c r="J454" t="s">
        <v>1538</v>
      </c>
      <c r="K454" t="s">
        <v>1485</v>
      </c>
      <c r="L454">
        <v>2213</v>
      </c>
      <c r="M454" t="s">
        <v>1579</v>
      </c>
      <c r="N454" t="s">
        <v>1684</v>
      </c>
      <c r="O454">
        <f>VLOOKUP(M454,'ID-사업자'!$A$1:$B$291,2,0)</f>
        <v>0</v>
      </c>
    </row>
    <row r="455" spans="1:15" x14ac:dyDescent="0.3">
      <c r="A455" t="s">
        <v>1694</v>
      </c>
      <c r="B455" t="s">
        <v>200</v>
      </c>
      <c r="C455" s="14">
        <v>41646</v>
      </c>
      <c r="D455" s="14">
        <v>4164</v>
      </c>
      <c r="E455" s="14">
        <v>3240</v>
      </c>
      <c r="F455" s="14">
        <v>49050</v>
      </c>
      <c r="G455">
        <v>160146254</v>
      </c>
      <c r="H455">
        <v>1234</v>
      </c>
      <c r="I455" t="s">
        <v>1484</v>
      </c>
      <c r="J455" t="s">
        <v>1538</v>
      </c>
      <c r="K455" t="s">
        <v>1485</v>
      </c>
      <c r="L455">
        <v>2740</v>
      </c>
      <c r="M455" t="s">
        <v>1579</v>
      </c>
      <c r="N455" t="s">
        <v>1684</v>
      </c>
      <c r="O455">
        <f>VLOOKUP(M455,'ID-사업자'!$A$1:$B$291,2,0)</f>
        <v>0</v>
      </c>
    </row>
    <row r="456" spans="1:15" x14ac:dyDescent="0.3">
      <c r="A456" t="s">
        <v>1694</v>
      </c>
      <c r="B456" t="s">
        <v>1119</v>
      </c>
      <c r="C456" s="14">
        <v>39091</v>
      </c>
      <c r="D456" s="14">
        <v>3909</v>
      </c>
      <c r="E456" s="14">
        <v>6200</v>
      </c>
      <c r="F456" s="14">
        <v>49200</v>
      </c>
      <c r="G456">
        <v>160807463</v>
      </c>
      <c r="H456">
        <v>1234</v>
      </c>
      <c r="I456" t="s">
        <v>1484</v>
      </c>
      <c r="J456" t="s">
        <v>1538</v>
      </c>
      <c r="K456" t="s">
        <v>1485</v>
      </c>
      <c r="L456">
        <v>2465</v>
      </c>
      <c r="M456" t="s">
        <v>1579</v>
      </c>
      <c r="N456" t="s">
        <v>1684</v>
      </c>
      <c r="O456">
        <f>VLOOKUP(M456,'ID-사업자'!$A$1:$B$291,2,0)</f>
        <v>0</v>
      </c>
    </row>
    <row r="457" spans="1:15" x14ac:dyDescent="0.3">
      <c r="A457" t="s">
        <v>1694</v>
      </c>
      <c r="B457" t="s">
        <v>168</v>
      </c>
      <c r="C457" s="14">
        <v>6000</v>
      </c>
      <c r="D457" s="14">
        <v>600</v>
      </c>
      <c r="E457" s="14">
        <v>42700</v>
      </c>
      <c r="F457" s="14">
        <v>49300</v>
      </c>
      <c r="G457">
        <v>160101505</v>
      </c>
      <c r="H457">
        <v>1234</v>
      </c>
      <c r="I457" t="s">
        <v>1484</v>
      </c>
      <c r="J457" t="s">
        <v>1538</v>
      </c>
      <c r="K457" t="s">
        <v>1485</v>
      </c>
      <c r="L457">
        <v>2174</v>
      </c>
      <c r="M457" t="s">
        <v>1789</v>
      </c>
      <c r="N457" t="s">
        <v>1682</v>
      </c>
      <c r="O457">
        <f>VLOOKUP(M457,'ID-사업자'!$A$1:$B$291,2,0)</f>
        <v>0</v>
      </c>
    </row>
    <row r="458" spans="1:15" x14ac:dyDescent="0.3">
      <c r="A458" t="s">
        <v>1694</v>
      </c>
      <c r="B458" t="s">
        <v>488</v>
      </c>
      <c r="C458" s="14">
        <v>42364</v>
      </c>
      <c r="D458" s="14">
        <v>4236</v>
      </c>
      <c r="E458" s="14">
        <v>2700</v>
      </c>
      <c r="F458" s="14">
        <v>49300</v>
      </c>
      <c r="G458">
        <v>160531611</v>
      </c>
      <c r="H458">
        <v>1234</v>
      </c>
      <c r="I458" t="s">
        <v>1484</v>
      </c>
      <c r="J458" t="s">
        <v>1538</v>
      </c>
      <c r="K458" t="s">
        <v>1485</v>
      </c>
      <c r="L458">
        <v>2914</v>
      </c>
      <c r="M458" t="s">
        <v>1580</v>
      </c>
      <c r="N458" t="s">
        <v>1693</v>
      </c>
      <c r="O458">
        <f>VLOOKUP(M458,'ID-사업자'!$A$1:$B$291,2,0)</f>
        <v>0</v>
      </c>
    </row>
    <row r="459" spans="1:15" x14ac:dyDescent="0.3">
      <c r="A459" t="s">
        <v>1694</v>
      </c>
      <c r="B459" t="s">
        <v>1245</v>
      </c>
      <c r="C459" s="14">
        <v>44818</v>
      </c>
      <c r="D459" s="14">
        <v>4482</v>
      </c>
      <c r="E459" s="14">
        <v>0</v>
      </c>
      <c r="F459" s="14">
        <v>49300</v>
      </c>
      <c r="G459">
        <v>160988202</v>
      </c>
      <c r="H459">
        <v>1234</v>
      </c>
      <c r="I459" t="s">
        <v>1484</v>
      </c>
      <c r="J459" t="s">
        <v>1538</v>
      </c>
      <c r="K459" t="s">
        <v>1485</v>
      </c>
      <c r="L459">
        <v>2734</v>
      </c>
      <c r="M459" t="s">
        <v>1579</v>
      </c>
      <c r="N459" t="s">
        <v>1684</v>
      </c>
      <c r="O459">
        <f>VLOOKUP(M459,'ID-사업자'!$A$1:$B$291,2,0)</f>
        <v>0</v>
      </c>
    </row>
    <row r="460" spans="1:15" x14ac:dyDescent="0.3">
      <c r="A460" t="s">
        <v>1694</v>
      </c>
      <c r="B460" t="s">
        <v>1411</v>
      </c>
      <c r="C460" s="14">
        <v>36737</v>
      </c>
      <c r="D460" s="14">
        <v>3673</v>
      </c>
      <c r="E460" s="14">
        <v>8990</v>
      </c>
      <c r="F460" s="14">
        <v>49400</v>
      </c>
      <c r="G460">
        <v>160698378</v>
      </c>
      <c r="H460">
        <v>1234</v>
      </c>
      <c r="I460" t="s">
        <v>1484</v>
      </c>
      <c r="J460" t="s">
        <v>1538</v>
      </c>
      <c r="K460" t="s">
        <v>1485</v>
      </c>
      <c r="L460">
        <v>2458</v>
      </c>
      <c r="M460" t="s">
        <v>1579</v>
      </c>
      <c r="N460" t="s">
        <v>1684</v>
      </c>
      <c r="O460">
        <f>VLOOKUP(M460,'ID-사업자'!$A$1:$B$291,2,0)</f>
        <v>0</v>
      </c>
    </row>
    <row r="461" spans="1:15" x14ac:dyDescent="0.3">
      <c r="A461" t="s">
        <v>1694</v>
      </c>
      <c r="B461" t="s">
        <v>1302</v>
      </c>
      <c r="C461" s="14">
        <v>31828</v>
      </c>
      <c r="D461" s="14">
        <v>3182</v>
      </c>
      <c r="E461" s="14">
        <v>14490</v>
      </c>
      <c r="F461" s="14">
        <v>49500</v>
      </c>
      <c r="G461">
        <v>160767439</v>
      </c>
      <c r="H461">
        <v>1234</v>
      </c>
      <c r="I461" t="s">
        <v>1484</v>
      </c>
      <c r="J461" t="s">
        <v>1538</v>
      </c>
      <c r="K461" t="s">
        <v>1485</v>
      </c>
      <c r="L461">
        <v>2805</v>
      </c>
      <c r="M461" t="s">
        <v>1579</v>
      </c>
      <c r="N461" t="s">
        <v>1684</v>
      </c>
      <c r="O461">
        <f>VLOOKUP(M461,'ID-사업자'!$A$1:$B$291,2,0)</f>
        <v>0</v>
      </c>
    </row>
    <row r="462" spans="1:15" x14ac:dyDescent="0.3">
      <c r="A462" t="s">
        <v>1694</v>
      </c>
      <c r="B462" t="s">
        <v>1192</v>
      </c>
      <c r="C462" s="14">
        <v>35919</v>
      </c>
      <c r="D462" s="14">
        <v>3591</v>
      </c>
      <c r="E462" s="14">
        <v>9990</v>
      </c>
      <c r="F462" s="14">
        <v>49500</v>
      </c>
      <c r="G462">
        <v>160868065</v>
      </c>
      <c r="H462">
        <v>1234</v>
      </c>
      <c r="I462" t="s">
        <v>1484</v>
      </c>
      <c r="J462" t="s">
        <v>1538</v>
      </c>
      <c r="K462" t="s">
        <v>1485</v>
      </c>
      <c r="L462">
        <v>2025</v>
      </c>
      <c r="M462" t="s">
        <v>1579</v>
      </c>
      <c r="N462" t="s">
        <v>1684</v>
      </c>
      <c r="O462">
        <f>VLOOKUP(M462,'ID-사업자'!$A$1:$B$291,2,0)</f>
        <v>0</v>
      </c>
    </row>
    <row r="463" spans="1:15" x14ac:dyDescent="0.3">
      <c r="A463" t="s">
        <v>1694</v>
      </c>
      <c r="B463" t="s">
        <v>1105</v>
      </c>
      <c r="C463" s="14">
        <v>39773</v>
      </c>
      <c r="D463" s="14">
        <v>3977</v>
      </c>
      <c r="E463" s="14">
        <v>5800</v>
      </c>
      <c r="F463" s="14">
        <v>49550</v>
      </c>
      <c r="G463">
        <v>160445578</v>
      </c>
      <c r="H463">
        <v>1234</v>
      </c>
      <c r="I463" t="s">
        <v>1484</v>
      </c>
      <c r="J463" t="s">
        <v>1538</v>
      </c>
      <c r="K463" t="s">
        <v>1485</v>
      </c>
      <c r="L463">
        <v>2647</v>
      </c>
      <c r="M463" t="s">
        <v>1579</v>
      </c>
      <c r="N463" t="s">
        <v>1684</v>
      </c>
      <c r="O463">
        <f>VLOOKUP(M463,'ID-사업자'!$A$1:$B$291,2,0)</f>
        <v>0</v>
      </c>
    </row>
    <row r="464" spans="1:15" x14ac:dyDescent="0.3">
      <c r="A464" t="s">
        <v>1694</v>
      </c>
      <c r="B464" t="s">
        <v>928</v>
      </c>
      <c r="C464" s="14">
        <v>45091</v>
      </c>
      <c r="D464" s="14">
        <v>4509</v>
      </c>
      <c r="E464" s="14">
        <v>0</v>
      </c>
      <c r="F464" s="14">
        <v>49600</v>
      </c>
      <c r="G464">
        <v>160572765</v>
      </c>
      <c r="H464">
        <v>1234</v>
      </c>
      <c r="I464" t="s">
        <v>1484</v>
      </c>
      <c r="J464" t="s">
        <v>1538</v>
      </c>
      <c r="K464" t="s">
        <v>1485</v>
      </c>
      <c r="L464">
        <v>1703</v>
      </c>
      <c r="M464" t="s">
        <v>1784</v>
      </c>
      <c r="N464" t="s">
        <v>1684</v>
      </c>
      <c r="O464">
        <f>VLOOKUP(M464,'ID-사업자'!$A$1:$B$291,2,0)</f>
        <v>4991501727</v>
      </c>
    </row>
    <row r="465" spans="1:15" x14ac:dyDescent="0.3">
      <c r="A465" t="s">
        <v>1694</v>
      </c>
      <c r="B465" t="s">
        <v>272</v>
      </c>
      <c r="C465" s="14">
        <v>45091</v>
      </c>
      <c r="D465" s="14">
        <v>4509</v>
      </c>
      <c r="E465" s="14">
        <v>0</v>
      </c>
      <c r="F465" s="14">
        <v>49600</v>
      </c>
      <c r="G465">
        <v>160247280</v>
      </c>
      <c r="H465">
        <v>1234</v>
      </c>
      <c r="I465" t="s">
        <v>1484</v>
      </c>
      <c r="J465" t="s">
        <v>1538</v>
      </c>
      <c r="K465" t="s">
        <v>1485</v>
      </c>
      <c r="L465">
        <v>1835</v>
      </c>
      <c r="M465" t="s">
        <v>1580</v>
      </c>
      <c r="N465" t="s">
        <v>1693</v>
      </c>
      <c r="O465">
        <f>VLOOKUP(M465,'ID-사업자'!$A$1:$B$291,2,0)</f>
        <v>0</v>
      </c>
    </row>
    <row r="466" spans="1:15" x14ac:dyDescent="0.3">
      <c r="A466" t="s">
        <v>1694</v>
      </c>
      <c r="B466" t="s">
        <v>1144</v>
      </c>
      <c r="C466" s="14">
        <v>30182</v>
      </c>
      <c r="D466" s="14">
        <v>3018</v>
      </c>
      <c r="E466" s="14">
        <v>16400</v>
      </c>
      <c r="F466" s="14">
        <v>49600</v>
      </c>
      <c r="G466">
        <v>160851211</v>
      </c>
      <c r="H466">
        <v>1234</v>
      </c>
      <c r="I466" t="s">
        <v>1484</v>
      </c>
      <c r="J466" t="s">
        <v>1538</v>
      </c>
      <c r="K466" t="s">
        <v>1485</v>
      </c>
      <c r="L466">
        <v>2609</v>
      </c>
      <c r="M466" t="s">
        <v>1579</v>
      </c>
      <c r="N466" t="s">
        <v>1684</v>
      </c>
      <c r="O466">
        <f>VLOOKUP(M466,'ID-사업자'!$A$1:$B$291,2,0)</f>
        <v>0</v>
      </c>
    </row>
    <row r="467" spans="1:15" x14ac:dyDescent="0.3">
      <c r="A467" t="s">
        <v>1694</v>
      </c>
      <c r="B467" t="s">
        <v>551</v>
      </c>
      <c r="C467" s="14">
        <v>45091</v>
      </c>
      <c r="D467" s="14">
        <v>4509</v>
      </c>
      <c r="E467" s="14">
        <v>0</v>
      </c>
      <c r="F467" s="14">
        <v>49600</v>
      </c>
      <c r="G467">
        <v>160533075</v>
      </c>
      <c r="H467">
        <v>1234</v>
      </c>
      <c r="I467" t="s">
        <v>1484</v>
      </c>
      <c r="J467" t="s">
        <v>1538</v>
      </c>
      <c r="K467" t="s">
        <v>1485</v>
      </c>
      <c r="L467">
        <v>2516</v>
      </c>
      <c r="M467" t="s">
        <v>1597</v>
      </c>
      <c r="N467" t="s">
        <v>1682</v>
      </c>
      <c r="O467">
        <f>VLOOKUP(M467,'ID-사업자'!$A$1:$B$291,2,0)</f>
        <v>0</v>
      </c>
    </row>
    <row r="468" spans="1:15" x14ac:dyDescent="0.3">
      <c r="A468" t="s">
        <v>1694</v>
      </c>
      <c r="B468" t="s">
        <v>1368</v>
      </c>
      <c r="C468" s="14">
        <v>45091</v>
      </c>
      <c r="D468" s="14">
        <v>4509</v>
      </c>
      <c r="E468" s="14">
        <v>0</v>
      </c>
      <c r="F468" s="14">
        <v>49600</v>
      </c>
      <c r="G468">
        <v>160649402</v>
      </c>
      <c r="H468">
        <v>1234</v>
      </c>
      <c r="I468" t="s">
        <v>1484</v>
      </c>
      <c r="J468" t="s">
        <v>1538</v>
      </c>
      <c r="K468" t="s">
        <v>1485</v>
      </c>
      <c r="L468">
        <v>1998</v>
      </c>
      <c r="M468" t="s">
        <v>1597</v>
      </c>
      <c r="N468" t="s">
        <v>1682</v>
      </c>
      <c r="O468">
        <f>VLOOKUP(M468,'ID-사업자'!$A$1:$B$291,2,0)</f>
        <v>0</v>
      </c>
    </row>
    <row r="469" spans="1:15" x14ac:dyDescent="0.3">
      <c r="A469" t="s">
        <v>1694</v>
      </c>
      <c r="B469" t="s">
        <v>1222</v>
      </c>
      <c r="C469" s="14">
        <v>45091</v>
      </c>
      <c r="D469" s="14">
        <v>4509</v>
      </c>
      <c r="E469" s="14">
        <v>0</v>
      </c>
      <c r="F469" s="14">
        <v>49600</v>
      </c>
      <c r="G469">
        <v>160935984</v>
      </c>
      <c r="H469">
        <v>1234</v>
      </c>
      <c r="I469" t="s">
        <v>1484</v>
      </c>
      <c r="J469" t="s">
        <v>1538</v>
      </c>
      <c r="K469" t="s">
        <v>1485</v>
      </c>
      <c r="L469">
        <v>1935</v>
      </c>
      <c r="M469" t="s">
        <v>1597</v>
      </c>
      <c r="N469" t="s">
        <v>1682</v>
      </c>
      <c r="O469">
        <f>VLOOKUP(M469,'ID-사업자'!$A$1:$B$291,2,0)</f>
        <v>0</v>
      </c>
    </row>
    <row r="470" spans="1:15" x14ac:dyDescent="0.3">
      <c r="A470" t="s">
        <v>1694</v>
      </c>
      <c r="B470" t="s">
        <v>880</v>
      </c>
      <c r="C470" s="14">
        <v>45091</v>
      </c>
      <c r="D470" s="14">
        <v>4509</v>
      </c>
      <c r="E470" s="14">
        <v>0</v>
      </c>
      <c r="F470" s="14">
        <v>49600</v>
      </c>
      <c r="G470">
        <v>160634288</v>
      </c>
      <c r="H470">
        <v>1234</v>
      </c>
      <c r="I470" t="s">
        <v>1484</v>
      </c>
      <c r="J470" t="s">
        <v>1538</v>
      </c>
      <c r="K470" t="s">
        <v>1485</v>
      </c>
      <c r="L470">
        <v>2724</v>
      </c>
      <c r="M470" t="s">
        <v>1577</v>
      </c>
      <c r="N470" t="s">
        <v>1693</v>
      </c>
      <c r="O470">
        <f>VLOOKUP(M470,'ID-사업자'!$A$1:$B$291,2,0)</f>
        <v>0</v>
      </c>
    </row>
    <row r="471" spans="1:15" x14ac:dyDescent="0.3">
      <c r="A471" t="s">
        <v>1694</v>
      </c>
      <c r="B471" t="s">
        <v>1402</v>
      </c>
      <c r="C471" s="14">
        <v>45091</v>
      </c>
      <c r="D471" s="14">
        <v>4509</v>
      </c>
      <c r="E471" s="14">
        <v>0</v>
      </c>
      <c r="F471" s="14">
        <v>49600</v>
      </c>
      <c r="G471">
        <v>160682714</v>
      </c>
      <c r="H471">
        <v>1234</v>
      </c>
      <c r="I471" t="s">
        <v>1484</v>
      </c>
      <c r="J471" t="s">
        <v>1538</v>
      </c>
      <c r="K471" t="s">
        <v>1485</v>
      </c>
      <c r="L471">
        <v>2794</v>
      </c>
      <c r="M471" t="s">
        <v>1707</v>
      </c>
      <c r="N471" t="s">
        <v>1684</v>
      </c>
      <c r="O471">
        <f>VLOOKUP(M471,'ID-사업자'!$A$1:$B$291,2,0)</f>
        <v>0</v>
      </c>
    </row>
    <row r="472" spans="1:15" x14ac:dyDescent="0.3">
      <c r="A472" t="s">
        <v>1694</v>
      </c>
      <c r="B472" t="s">
        <v>1458</v>
      </c>
      <c r="C472" s="14">
        <v>45091</v>
      </c>
      <c r="D472" s="14">
        <v>4509</v>
      </c>
      <c r="E472" s="14">
        <v>0</v>
      </c>
      <c r="F472" s="14">
        <v>49600</v>
      </c>
      <c r="G472">
        <v>160711485</v>
      </c>
      <c r="H472">
        <v>1234</v>
      </c>
      <c r="I472" t="s">
        <v>1484</v>
      </c>
      <c r="J472" t="s">
        <v>1538</v>
      </c>
      <c r="K472" t="s">
        <v>1485</v>
      </c>
      <c r="L472">
        <v>2164</v>
      </c>
      <c r="M472" t="s">
        <v>1707</v>
      </c>
      <c r="N472" t="s">
        <v>1684</v>
      </c>
      <c r="O472">
        <f>VLOOKUP(M472,'ID-사업자'!$A$1:$B$291,2,0)</f>
        <v>0</v>
      </c>
    </row>
    <row r="473" spans="1:15" x14ac:dyDescent="0.3">
      <c r="A473" t="s">
        <v>1694</v>
      </c>
      <c r="B473" t="s">
        <v>858</v>
      </c>
      <c r="C473" s="14">
        <v>45091</v>
      </c>
      <c r="D473" s="14">
        <v>4509</v>
      </c>
      <c r="E473" s="14">
        <v>0</v>
      </c>
      <c r="F473" s="14">
        <v>49600</v>
      </c>
      <c r="G473">
        <v>160610197</v>
      </c>
      <c r="H473">
        <v>1234</v>
      </c>
      <c r="I473" t="s">
        <v>1484</v>
      </c>
      <c r="J473" t="s">
        <v>1538</v>
      </c>
      <c r="K473" t="s">
        <v>1485</v>
      </c>
      <c r="L473">
        <v>2492</v>
      </c>
      <c r="M473" t="s">
        <v>1638</v>
      </c>
      <c r="N473" t="s">
        <v>1684</v>
      </c>
      <c r="O473">
        <f>VLOOKUP(M473,'ID-사업자'!$A$1:$B$291,2,0)</f>
        <v>0</v>
      </c>
    </row>
    <row r="474" spans="1:15" x14ac:dyDescent="0.3">
      <c r="A474" t="s">
        <v>1694</v>
      </c>
      <c r="B474" t="s">
        <v>444</v>
      </c>
      <c r="C474" s="14">
        <v>45182</v>
      </c>
      <c r="D474" s="14">
        <v>4518</v>
      </c>
      <c r="E474" s="14">
        <v>0</v>
      </c>
      <c r="F474" s="14">
        <v>49700</v>
      </c>
      <c r="G474">
        <v>160560982</v>
      </c>
      <c r="H474">
        <v>1234</v>
      </c>
      <c r="I474" t="s">
        <v>1484</v>
      </c>
      <c r="J474" t="s">
        <v>1538</v>
      </c>
      <c r="K474" t="s">
        <v>1485</v>
      </c>
      <c r="L474">
        <v>2515</v>
      </c>
      <c r="M474" t="s">
        <v>1658</v>
      </c>
      <c r="N474" t="s">
        <v>1693</v>
      </c>
      <c r="O474">
        <f>VLOOKUP(M474,'ID-사업자'!$A$1:$B$291,2,0)</f>
        <v>5500202491</v>
      </c>
    </row>
    <row r="475" spans="1:15" x14ac:dyDescent="0.3">
      <c r="A475" t="s">
        <v>1694</v>
      </c>
      <c r="B475" t="s">
        <v>1235</v>
      </c>
      <c r="C475" s="14">
        <v>45182</v>
      </c>
      <c r="D475" s="14">
        <v>4518</v>
      </c>
      <c r="E475" s="14">
        <v>0</v>
      </c>
      <c r="F475" s="14">
        <v>49700</v>
      </c>
      <c r="G475">
        <v>160956908</v>
      </c>
      <c r="H475">
        <v>1234</v>
      </c>
      <c r="I475" t="s">
        <v>1484</v>
      </c>
      <c r="J475" t="s">
        <v>1538</v>
      </c>
      <c r="K475" t="s">
        <v>1485</v>
      </c>
      <c r="L475">
        <v>2168</v>
      </c>
      <c r="M475" t="s">
        <v>1679</v>
      </c>
      <c r="N475" t="s">
        <v>1684</v>
      </c>
      <c r="O475">
        <f>VLOOKUP(M475,'ID-사업자'!$A$1:$B$291,2,0)</f>
        <v>0</v>
      </c>
    </row>
    <row r="476" spans="1:15" x14ac:dyDescent="0.3">
      <c r="A476" t="s">
        <v>1694</v>
      </c>
      <c r="B476" t="s">
        <v>827</v>
      </c>
      <c r="C476" s="14">
        <v>45273</v>
      </c>
      <c r="D476" s="14">
        <v>4527</v>
      </c>
      <c r="E476" s="14">
        <v>0</v>
      </c>
      <c r="F476" s="14">
        <v>49800</v>
      </c>
      <c r="G476">
        <v>160385953</v>
      </c>
      <c r="H476">
        <v>1234</v>
      </c>
      <c r="I476" t="s">
        <v>1484</v>
      </c>
      <c r="J476" t="s">
        <v>1538</v>
      </c>
      <c r="K476" t="s">
        <v>1485</v>
      </c>
      <c r="L476">
        <v>2444</v>
      </c>
      <c r="M476" t="s">
        <v>1579</v>
      </c>
      <c r="N476" t="s">
        <v>1684</v>
      </c>
      <c r="O476">
        <f>VLOOKUP(M476,'ID-사업자'!$A$1:$B$291,2,0)</f>
        <v>0</v>
      </c>
    </row>
    <row r="477" spans="1:15" x14ac:dyDescent="0.3">
      <c r="A477" t="s">
        <v>1694</v>
      </c>
      <c r="B477" t="s">
        <v>1233</v>
      </c>
      <c r="C477" s="14">
        <v>38146</v>
      </c>
      <c r="D477" s="14">
        <v>3814</v>
      </c>
      <c r="E477" s="14">
        <v>7890</v>
      </c>
      <c r="F477" s="14">
        <v>49850</v>
      </c>
      <c r="G477">
        <v>160952021</v>
      </c>
      <c r="H477">
        <v>1234</v>
      </c>
      <c r="I477" t="s">
        <v>1484</v>
      </c>
      <c r="J477" t="s">
        <v>1538</v>
      </c>
      <c r="K477" t="s">
        <v>1485</v>
      </c>
      <c r="L477">
        <v>2737</v>
      </c>
      <c r="M477" t="s">
        <v>1579</v>
      </c>
      <c r="N477" t="s">
        <v>1684</v>
      </c>
      <c r="O477">
        <f>VLOOKUP(M477,'ID-사업자'!$A$1:$B$291,2,0)</f>
        <v>0</v>
      </c>
    </row>
    <row r="478" spans="1:15" x14ac:dyDescent="0.3">
      <c r="A478" t="s">
        <v>1694</v>
      </c>
      <c r="B478" t="s">
        <v>941</v>
      </c>
      <c r="C478" s="14">
        <v>16055</v>
      </c>
      <c r="D478" s="14">
        <v>1605</v>
      </c>
      <c r="E478" s="14">
        <v>32290</v>
      </c>
      <c r="F478" s="14">
        <v>49950</v>
      </c>
      <c r="G478">
        <v>160587527</v>
      </c>
      <c r="H478">
        <v>1234</v>
      </c>
      <c r="I478" t="s">
        <v>1484</v>
      </c>
      <c r="J478" t="s">
        <v>1538</v>
      </c>
      <c r="K478" t="s">
        <v>1485</v>
      </c>
      <c r="L478">
        <v>2009</v>
      </c>
      <c r="M478" t="s">
        <v>1791</v>
      </c>
      <c r="N478" t="s">
        <v>1684</v>
      </c>
      <c r="O478">
        <f>VLOOKUP(M478,'ID-사업자'!$A$1:$B$291,2,0)</f>
        <v>0</v>
      </c>
    </row>
    <row r="479" spans="1:15" x14ac:dyDescent="0.3">
      <c r="A479" t="s">
        <v>1694</v>
      </c>
      <c r="B479" t="s">
        <v>1096</v>
      </c>
      <c r="C479" s="14">
        <v>45455</v>
      </c>
      <c r="D479" s="14">
        <v>4545</v>
      </c>
      <c r="E479" s="14">
        <v>0</v>
      </c>
      <c r="F479" s="14">
        <v>50000</v>
      </c>
      <c r="G479">
        <v>160441120</v>
      </c>
      <c r="H479">
        <v>1234</v>
      </c>
      <c r="I479" t="s">
        <v>1484</v>
      </c>
      <c r="J479" t="s">
        <v>1538</v>
      </c>
      <c r="K479" t="s">
        <v>1485</v>
      </c>
      <c r="L479">
        <v>3000000593</v>
      </c>
      <c r="M479" t="s">
        <v>1818</v>
      </c>
      <c r="N479" t="s">
        <v>1682</v>
      </c>
      <c r="O479">
        <f>VLOOKUP(M479,'ID-사업자'!$A$1:$B$291,2,0)</f>
        <v>3100978994</v>
      </c>
    </row>
    <row r="480" spans="1:15" x14ac:dyDescent="0.3">
      <c r="A480" t="s">
        <v>1694</v>
      </c>
      <c r="B480" t="s">
        <v>1379</v>
      </c>
      <c r="C480" s="14">
        <v>3646</v>
      </c>
      <c r="D480" s="14">
        <v>364</v>
      </c>
      <c r="E480" s="14">
        <v>45990</v>
      </c>
      <c r="F480" s="14">
        <v>50000</v>
      </c>
      <c r="G480">
        <v>160668297</v>
      </c>
      <c r="H480">
        <v>1234</v>
      </c>
      <c r="I480" t="s">
        <v>1484</v>
      </c>
      <c r="J480" t="s">
        <v>1538</v>
      </c>
      <c r="K480" t="s">
        <v>1485</v>
      </c>
      <c r="L480">
        <v>3000000546</v>
      </c>
      <c r="M480" t="s">
        <v>1795</v>
      </c>
      <c r="N480" t="s">
        <v>1695</v>
      </c>
      <c r="O480">
        <f>VLOOKUP(M480,'ID-사업자'!$A$1:$B$291,2,0)</f>
        <v>3089405136</v>
      </c>
    </row>
    <row r="481" spans="1:15" x14ac:dyDescent="0.3">
      <c r="A481" t="s">
        <v>1694</v>
      </c>
      <c r="B481" t="s">
        <v>1334</v>
      </c>
      <c r="C481" s="14">
        <v>3646</v>
      </c>
      <c r="D481" s="14">
        <v>364</v>
      </c>
      <c r="E481" s="14">
        <v>45990</v>
      </c>
      <c r="F481" s="14">
        <v>50000</v>
      </c>
      <c r="G481">
        <v>160648453</v>
      </c>
      <c r="H481">
        <v>1234</v>
      </c>
      <c r="I481" t="s">
        <v>1484</v>
      </c>
      <c r="J481" t="s">
        <v>1538</v>
      </c>
      <c r="K481" t="s">
        <v>1485</v>
      </c>
      <c r="L481">
        <v>1868</v>
      </c>
      <c r="M481" t="s">
        <v>1700</v>
      </c>
      <c r="N481" t="s">
        <v>1682</v>
      </c>
      <c r="O481">
        <f>VLOOKUP(M481,'ID-사업자'!$A$1:$B$291,2,0)</f>
        <v>0</v>
      </c>
    </row>
    <row r="482" spans="1:15" x14ac:dyDescent="0.3">
      <c r="A482" t="s">
        <v>1694</v>
      </c>
      <c r="B482" t="s">
        <v>1213</v>
      </c>
      <c r="C482" s="14">
        <v>45455</v>
      </c>
      <c r="D482" s="14">
        <v>4545</v>
      </c>
      <c r="E482" s="14">
        <v>0</v>
      </c>
      <c r="F482" s="14">
        <v>50000</v>
      </c>
      <c r="G482">
        <v>160963439</v>
      </c>
      <c r="H482">
        <v>1234</v>
      </c>
      <c r="I482" t="s">
        <v>1484</v>
      </c>
      <c r="J482" t="s">
        <v>1538</v>
      </c>
      <c r="K482" t="s">
        <v>1485</v>
      </c>
      <c r="L482">
        <v>2541</v>
      </c>
      <c r="M482" t="s">
        <v>1679</v>
      </c>
      <c r="N482" t="s">
        <v>1684</v>
      </c>
      <c r="O482">
        <f>VLOOKUP(M482,'ID-사업자'!$A$1:$B$291,2,0)</f>
        <v>0</v>
      </c>
    </row>
    <row r="483" spans="1:15" x14ac:dyDescent="0.3">
      <c r="A483" t="s">
        <v>1694</v>
      </c>
      <c r="B483" t="s">
        <v>151</v>
      </c>
      <c r="C483" s="14">
        <v>40646</v>
      </c>
      <c r="D483" s="14">
        <v>4064</v>
      </c>
      <c r="E483" s="14">
        <v>5290</v>
      </c>
      <c r="F483" s="14">
        <v>50000</v>
      </c>
      <c r="G483">
        <v>160038969</v>
      </c>
      <c r="H483">
        <v>1234</v>
      </c>
      <c r="I483" t="s">
        <v>1484</v>
      </c>
      <c r="J483" t="s">
        <v>1538</v>
      </c>
      <c r="K483" t="s">
        <v>1485</v>
      </c>
      <c r="L483">
        <v>1594</v>
      </c>
      <c r="M483" t="s">
        <v>1679</v>
      </c>
      <c r="N483" t="s">
        <v>1684</v>
      </c>
      <c r="O483">
        <f>VLOOKUP(M483,'ID-사업자'!$A$1:$B$291,2,0)</f>
        <v>0</v>
      </c>
    </row>
    <row r="484" spans="1:15" x14ac:dyDescent="0.3">
      <c r="A484" t="s">
        <v>1694</v>
      </c>
      <c r="B484" t="s">
        <v>1229</v>
      </c>
      <c r="C484" s="14">
        <v>45455</v>
      </c>
      <c r="D484" s="14">
        <v>4545</v>
      </c>
      <c r="E484" s="14">
        <v>0</v>
      </c>
      <c r="F484" s="14">
        <v>50000</v>
      </c>
      <c r="G484">
        <v>160945509</v>
      </c>
      <c r="H484">
        <v>1234</v>
      </c>
      <c r="I484" t="s">
        <v>1484</v>
      </c>
      <c r="J484" t="s">
        <v>1538</v>
      </c>
      <c r="K484" t="s">
        <v>1485</v>
      </c>
      <c r="L484">
        <v>2808</v>
      </c>
      <c r="M484" t="s">
        <v>1579</v>
      </c>
      <c r="N484" t="s">
        <v>1684</v>
      </c>
      <c r="O484">
        <f>VLOOKUP(M484,'ID-사업자'!$A$1:$B$291,2,0)</f>
        <v>0</v>
      </c>
    </row>
    <row r="485" spans="1:15" x14ac:dyDescent="0.3">
      <c r="A485" t="s">
        <v>1694</v>
      </c>
      <c r="B485" t="s">
        <v>189</v>
      </c>
      <c r="C485" s="14">
        <v>45455</v>
      </c>
      <c r="D485" s="14">
        <v>4545</v>
      </c>
      <c r="E485" s="14">
        <v>0</v>
      </c>
      <c r="F485" s="14">
        <v>50000</v>
      </c>
      <c r="G485">
        <v>160167481</v>
      </c>
      <c r="H485">
        <v>1234</v>
      </c>
      <c r="I485" t="s">
        <v>1484</v>
      </c>
      <c r="J485" t="s">
        <v>1538</v>
      </c>
      <c r="K485" t="s">
        <v>1485</v>
      </c>
      <c r="L485">
        <v>2617</v>
      </c>
      <c r="M485" t="s">
        <v>1579</v>
      </c>
      <c r="N485" t="s">
        <v>1684</v>
      </c>
      <c r="O485">
        <f>VLOOKUP(M485,'ID-사업자'!$A$1:$B$291,2,0)</f>
        <v>0</v>
      </c>
    </row>
    <row r="486" spans="1:15" x14ac:dyDescent="0.3">
      <c r="A486" t="s">
        <v>1694</v>
      </c>
      <c r="B486" t="s">
        <v>515</v>
      </c>
      <c r="C486" s="14">
        <v>45455</v>
      </c>
      <c r="D486" s="14">
        <v>4545</v>
      </c>
      <c r="E486" s="14">
        <v>0</v>
      </c>
      <c r="F486" s="14">
        <v>50000</v>
      </c>
      <c r="G486">
        <v>160532332</v>
      </c>
      <c r="H486">
        <v>1234</v>
      </c>
      <c r="I486" t="s">
        <v>1484</v>
      </c>
      <c r="J486" t="s">
        <v>1538</v>
      </c>
      <c r="K486" t="s">
        <v>1485</v>
      </c>
      <c r="L486">
        <v>1815</v>
      </c>
      <c r="M486" t="s">
        <v>1579</v>
      </c>
      <c r="N486" t="s">
        <v>1684</v>
      </c>
      <c r="O486">
        <f>VLOOKUP(M486,'ID-사업자'!$A$1:$B$291,2,0)</f>
        <v>0</v>
      </c>
    </row>
    <row r="487" spans="1:15" x14ac:dyDescent="0.3">
      <c r="A487" t="s">
        <v>1694</v>
      </c>
      <c r="B487" t="s">
        <v>736</v>
      </c>
      <c r="C487" s="14">
        <v>45455</v>
      </c>
      <c r="D487" s="14">
        <v>4545</v>
      </c>
      <c r="E487" s="14">
        <v>0</v>
      </c>
      <c r="F487" s="14">
        <v>50000</v>
      </c>
      <c r="G487">
        <v>160395816</v>
      </c>
      <c r="H487">
        <v>1234</v>
      </c>
      <c r="I487" t="s">
        <v>1484</v>
      </c>
      <c r="J487" t="s">
        <v>1538</v>
      </c>
      <c r="K487" t="s">
        <v>1485</v>
      </c>
      <c r="L487">
        <v>1768</v>
      </c>
      <c r="M487" t="s">
        <v>1722</v>
      </c>
      <c r="N487" t="s">
        <v>1693</v>
      </c>
      <c r="O487">
        <f>VLOOKUP(M487,'ID-사업자'!$A$1:$B$291,2,0)</f>
        <v>0</v>
      </c>
    </row>
    <row r="488" spans="1:15" x14ac:dyDescent="0.3">
      <c r="A488" t="s">
        <v>1719</v>
      </c>
      <c r="B488" t="s">
        <v>1497</v>
      </c>
      <c r="C488" s="14">
        <v>0</v>
      </c>
      <c r="D488" s="14">
        <v>0</v>
      </c>
      <c r="E488" s="14">
        <v>50000</v>
      </c>
      <c r="F488" s="14">
        <v>50000</v>
      </c>
      <c r="G488">
        <v>814951</v>
      </c>
      <c r="I488" t="s">
        <v>1532</v>
      </c>
      <c r="L488">
        <v>3000000514</v>
      </c>
      <c r="M488" t="s">
        <v>1574</v>
      </c>
      <c r="N488" t="s">
        <v>1695</v>
      </c>
      <c r="O488">
        <f>VLOOKUP(M488,'ID-사업자'!$A$1:$B$291,2,0)</f>
        <v>2250597899</v>
      </c>
    </row>
    <row r="489" spans="1:15" x14ac:dyDescent="0.3">
      <c r="A489" t="s">
        <v>1694</v>
      </c>
      <c r="B489" t="s">
        <v>132</v>
      </c>
      <c r="C489" s="14">
        <v>41237</v>
      </c>
      <c r="D489" s="14">
        <v>4123</v>
      </c>
      <c r="E489" s="14">
        <v>4690</v>
      </c>
      <c r="F489" s="14">
        <v>50050</v>
      </c>
      <c r="G489">
        <v>160006912</v>
      </c>
      <c r="H489">
        <v>1234</v>
      </c>
      <c r="I489" t="s">
        <v>1484</v>
      </c>
      <c r="J489" t="s">
        <v>1538</v>
      </c>
      <c r="K489" t="s">
        <v>1485</v>
      </c>
      <c r="L489">
        <v>1947</v>
      </c>
      <c r="M489" t="s">
        <v>1679</v>
      </c>
      <c r="N489" t="s">
        <v>1684</v>
      </c>
      <c r="O489">
        <f>VLOOKUP(M489,'ID-사업자'!$A$1:$B$291,2,0)</f>
        <v>0</v>
      </c>
    </row>
    <row r="490" spans="1:15" x14ac:dyDescent="0.3">
      <c r="A490" t="s">
        <v>1694</v>
      </c>
      <c r="B490" t="s">
        <v>882</v>
      </c>
      <c r="C490" s="14">
        <v>45545</v>
      </c>
      <c r="D490" s="14">
        <v>4555</v>
      </c>
      <c r="E490" s="14">
        <v>0</v>
      </c>
      <c r="F490" s="14">
        <v>50100</v>
      </c>
      <c r="G490">
        <v>160622649</v>
      </c>
      <c r="H490">
        <v>1234</v>
      </c>
      <c r="I490" t="s">
        <v>1484</v>
      </c>
      <c r="J490" t="s">
        <v>1538</v>
      </c>
      <c r="K490" t="s">
        <v>1485</v>
      </c>
      <c r="L490">
        <v>3000000634</v>
      </c>
      <c r="M490" t="s">
        <v>1595</v>
      </c>
      <c r="N490" t="s">
        <v>1695</v>
      </c>
      <c r="O490">
        <f>VLOOKUP(M490,'ID-사업자'!$A$1:$B$291,2,0)</f>
        <v>1061475335</v>
      </c>
    </row>
    <row r="491" spans="1:15" x14ac:dyDescent="0.3">
      <c r="A491" t="s">
        <v>1694</v>
      </c>
      <c r="B491" t="s">
        <v>107</v>
      </c>
      <c r="C491" s="14">
        <v>45545</v>
      </c>
      <c r="D491" s="14">
        <v>4555</v>
      </c>
      <c r="E491" s="14">
        <v>0</v>
      </c>
      <c r="F491" s="14">
        <v>50100</v>
      </c>
      <c r="G491">
        <v>160005676</v>
      </c>
      <c r="H491">
        <v>1234</v>
      </c>
      <c r="I491" t="s">
        <v>1484</v>
      </c>
      <c r="J491" t="s">
        <v>1538</v>
      </c>
      <c r="K491" t="s">
        <v>1485</v>
      </c>
      <c r="L491">
        <v>1946</v>
      </c>
      <c r="M491" t="s">
        <v>1679</v>
      </c>
      <c r="N491" t="s">
        <v>1684</v>
      </c>
      <c r="O491">
        <f>VLOOKUP(M491,'ID-사업자'!$A$1:$B$291,2,0)</f>
        <v>0</v>
      </c>
    </row>
    <row r="492" spans="1:15" x14ac:dyDescent="0.3">
      <c r="A492" t="s">
        <v>1694</v>
      </c>
      <c r="B492" t="s">
        <v>691</v>
      </c>
      <c r="C492" s="14">
        <v>45545</v>
      </c>
      <c r="D492" s="14">
        <v>4555</v>
      </c>
      <c r="E492" s="14">
        <v>0</v>
      </c>
      <c r="F492" s="14">
        <v>50100</v>
      </c>
      <c r="G492">
        <v>160356098</v>
      </c>
      <c r="H492">
        <v>1234</v>
      </c>
      <c r="I492" t="s">
        <v>1484</v>
      </c>
      <c r="J492" t="s">
        <v>1538</v>
      </c>
      <c r="K492" t="s">
        <v>1485</v>
      </c>
      <c r="L492">
        <v>2478</v>
      </c>
      <c r="M492" t="s">
        <v>1840</v>
      </c>
      <c r="N492" t="s">
        <v>1682</v>
      </c>
      <c r="O492">
        <f>VLOOKUP(M492,'ID-사업자'!$A$1:$B$291,2,0)</f>
        <v>0</v>
      </c>
    </row>
    <row r="493" spans="1:15" x14ac:dyDescent="0.3">
      <c r="A493" t="s">
        <v>1694</v>
      </c>
      <c r="B493" t="s">
        <v>501</v>
      </c>
      <c r="C493" s="14">
        <v>42864</v>
      </c>
      <c r="D493" s="14">
        <v>4286</v>
      </c>
      <c r="E493" s="14">
        <v>3000</v>
      </c>
      <c r="F493" s="14">
        <v>50150</v>
      </c>
      <c r="G493">
        <v>160568549</v>
      </c>
      <c r="H493">
        <v>1234</v>
      </c>
      <c r="I493" t="s">
        <v>1484</v>
      </c>
      <c r="J493" t="s">
        <v>1538</v>
      </c>
      <c r="K493" t="s">
        <v>1485</v>
      </c>
      <c r="L493">
        <v>2777</v>
      </c>
      <c r="M493" t="s">
        <v>1679</v>
      </c>
      <c r="N493" t="s">
        <v>1684</v>
      </c>
      <c r="O493">
        <f>VLOOKUP(M493,'ID-사업자'!$A$1:$B$291,2,0)</f>
        <v>0</v>
      </c>
    </row>
    <row r="494" spans="1:15" x14ac:dyDescent="0.3">
      <c r="A494" t="s">
        <v>1694</v>
      </c>
      <c r="B494" t="s">
        <v>375</v>
      </c>
      <c r="C494" s="14">
        <v>45636</v>
      </c>
      <c r="D494" s="14">
        <v>4564</v>
      </c>
      <c r="E494" s="14">
        <v>0</v>
      </c>
      <c r="F494" s="14">
        <v>50200</v>
      </c>
      <c r="G494">
        <v>160487478</v>
      </c>
      <c r="H494">
        <v>1234</v>
      </c>
      <c r="I494" t="s">
        <v>1484</v>
      </c>
      <c r="J494" t="s">
        <v>1538</v>
      </c>
      <c r="K494" t="s">
        <v>1485</v>
      </c>
      <c r="L494">
        <v>3000000486</v>
      </c>
      <c r="M494" t="s">
        <v>1773</v>
      </c>
      <c r="N494" t="s">
        <v>1695</v>
      </c>
      <c r="O494">
        <f>VLOOKUP(M494,'ID-사업자'!$A$1:$B$291,2,0)</f>
        <v>8132301189</v>
      </c>
    </row>
    <row r="495" spans="1:15" x14ac:dyDescent="0.3">
      <c r="A495" t="s">
        <v>1694</v>
      </c>
      <c r="B495" t="s">
        <v>202</v>
      </c>
      <c r="C495" s="14">
        <v>32737</v>
      </c>
      <c r="D495" s="14">
        <v>3273</v>
      </c>
      <c r="E495" s="14">
        <v>14290</v>
      </c>
      <c r="F495" s="14">
        <v>50300</v>
      </c>
      <c r="G495">
        <v>160139200</v>
      </c>
      <c r="H495">
        <v>1234</v>
      </c>
      <c r="I495" t="s">
        <v>1484</v>
      </c>
      <c r="J495" t="s">
        <v>1538</v>
      </c>
      <c r="K495" t="s">
        <v>1485</v>
      </c>
      <c r="L495">
        <v>2316</v>
      </c>
      <c r="M495" t="s">
        <v>1579</v>
      </c>
      <c r="N495" t="s">
        <v>1684</v>
      </c>
      <c r="O495">
        <f>VLOOKUP(M495,'ID-사업자'!$A$1:$B$291,2,0)</f>
        <v>0</v>
      </c>
    </row>
    <row r="496" spans="1:15" x14ac:dyDescent="0.3">
      <c r="A496" t="s">
        <v>1694</v>
      </c>
      <c r="B496" t="s">
        <v>1319</v>
      </c>
      <c r="C496" s="14">
        <v>31273</v>
      </c>
      <c r="D496" s="14">
        <v>3127</v>
      </c>
      <c r="E496" s="14">
        <v>16000</v>
      </c>
      <c r="F496" s="14">
        <v>50400</v>
      </c>
      <c r="G496">
        <v>160777754</v>
      </c>
      <c r="H496">
        <v>1234</v>
      </c>
      <c r="I496" t="s">
        <v>1484</v>
      </c>
      <c r="J496" t="s">
        <v>1538</v>
      </c>
      <c r="K496" t="s">
        <v>1485</v>
      </c>
      <c r="L496">
        <v>2611</v>
      </c>
      <c r="M496" t="s">
        <v>1618</v>
      </c>
      <c r="N496" t="s">
        <v>1693</v>
      </c>
      <c r="O496">
        <f>VLOOKUP(M496,'ID-사업자'!$A$1:$B$291,2,0)</f>
        <v>0</v>
      </c>
    </row>
    <row r="497" spans="1:15" x14ac:dyDescent="0.3">
      <c r="A497" t="s">
        <v>1719</v>
      </c>
      <c r="B497" t="s">
        <v>1505</v>
      </c>
      <c r="C497" s="14">
        <v>45818</v>
      </c>
      <c r="D497" s="14">
        <v>4582</v>
      </c>
      <c r="E497" s="14">
        <v>0</v>
      </c>
      <c r="F497" s="14">
        <v>50400</v>
      </c>
      <c r="G497">
        <v>32583823</v>
      </c>
      <c r="I497" t="s">
        <v>1532</v>
      </c>
      <c r="L497">
        <v>3000000677</v>
      </c>
      <c r="M497" t="s">
        <v>1796</v>
      </c>
      <c r="N497" t="s">
        <v>1695</v>
      </c>
      <c r="O497">
        <f>VLOOKUP(M497,'ID-사업자'!$A$1:$B$291,2,0)</f>
        <v>0</v>
      </c>
    </row>
    <row r="498" spans="1:15" x14ac:dyDescent="0.3">
      <c r="A498" t="s">
        <v>1694</v>
      </c>
      <c r="B498" t="s">
        <v>106</v>
      </c>
      <c r="C498" s="14">
        <v>27273</v>
      </c>
      <c r="D498" s="14">
        <v>2727</v>
      </c>
      <c r="E498" s="14">
        <v>20500</v>
      </c>
      <c r="F498" s="14">
        <v>50500</v>
      </c>
      <c r="G498">
        <v>160272799</v>
      </c>
      <c r="H498">
        <v>1234</v>
      </c>
      <c r="I498" t="s">
        <v>1484</v>
      </c>
      <c r="J498" t="s">
        <v>1538</v>
      </c>
      <c r="K498" t="s">
        <v>1485</v>
      </c>
      <c r="L498">
        <v>2653</v>
      </c>
      <c r="M498" t="s">
        <v>1580</v>
      </c>
      <c r="N498" t="s">
        <v>1693</v>
      </c>
      <c r="O498">
        <f>VLOOKUP(M498,'ID-사업자'!$A$1:$B$291,2,0)</f>
        <v>0</v>
      </c>
    </row>
    <row r="499" spans="1:15" x14ac:dyDescent="0.3">
      <c r="A499" t="s">
        <v>1694</v>
      </c>
      <c r="B499" t="s">
        <v>1109</v>
      </c>
      <c r="C499" s="14">
        <v>26828</v>
      </c>
      <c r="D499" s="14">
        <v>2682</v>
      </c>
      <c r="E499" s="14">
        <v>21090</v>
      </c>
      <c r="F499" s="14">
        <v>50600</v>
      </c>
      <c r="G499">
        <v>160813120</v>
      </c>
      <c r="H499">
        <v>1234</v>
      </c>
      <c r="I499" t="s">
        <v>1484</v>
      </c>
      <c r="J499" t="s">
        <v>1538</v>
      </c>
      <c r="K499" t="s">
        <v>1485</v>
      </c>
      <c r="L499">
        <v>2302</v>
      </c>
      <c r="M499" t="s">
        <v>1786</v>
      </c>
      <c r="N499" t="s">
        <v>1682</v>
      </c>
      <c r="O499">
        <f>VLOOKUP(M499,'ID-사업자'!$A$1:$B$291,2,0)</f>
        <v>0</v>
      </c>
    </row>
    <row r="500" spans="1:15" x14ac:dyDescent="0.3">
      <c r="A500" t="s">
        <v>1694</v>
      </c>
      <c r="B500" t="s">
        <v>594</v>
      </c>
      <c r="C500" s="14">
        <v>2000</v>
      </c>
      <c r="D500" s="14">
        <v>200</v>
      </c>
      <c r="E500" s="14">
        <v>48400</v>
      </c>
      <c r="F500" s="14">
        <v>50600</v>
      </c>
      <c r="G500">
        <v>160551287</v>
      </c>
      <c r="H500">
        <v>1234</v>
      </c>
      <c r="I500" t="s">
        <v>1484</v>
      </c>
      <c r="J500" t="s">
        <v>1538</v>
      </c>
      <c r="K500" t="s">
        <v>1485</v>
      </c>
      <c r="L500">
        <v>2667</v>
      </c>
      <c r="M500" t="s">
        <v>1734</v>
      </c>
      <c r="N500" t="s">
        <v>1684</v>
      </c>
      <c r="O500">
        <f>VLOOKUP(M500,'ID-사업자'!$A$1:$B$291,2,0)</f>
        <v>0</v>
      </c>
    </row>
    <row r="501" spans="1:15" x14ac:dyDescent="0.3">
      <c r="A501" t="s">
        <v>1719</v>
      </c>
      <c r="B501" t="s">
        <v>1471</v>
      </c>
      <c r="C501" s="14">
        <v>46000</v>
      </c>
      <c r="D501" s="14">
        <v>4600</v>
      </c>
      <c r="E501" s="14">
        <v>0</v>
      </c>
      <c r="F501" s="18">
        <v>50600</v>
      </c>
      <c r="G501">
        <v>59107392</v>
      </c>
      <c r="I501" t="s">
        <v>1532</v>
      </c>
      <c r="L501">
        <v>3000000595</v>
      </c>
      <c r="M501" t="s">
        <v>1571</v>
      </c>
      <c r="N501" t="s">
        <v>1695</v>
      </c>
      <c r="O501">
        <f>VLOOKUP(M501,'ID-사업자'!$A$1:$B$291,2,0)</f>
        <v>4396500212</v>
      </c>
    </row>
    <row r="502" spans="1:15" x14ac:dyDescent="0.3">
      <c r="A502" t="s">
        <v>1694</v>
      </c>
      <c r="B502" t="s">
        <v>131</v>
      </c>
      <c r="C502" s="14">
        <v>42919</v>
      </c>
      <c r="D502" s="14">
        <v>4291</v>
      </c>
      <c r="E502" s="14">
        <v>3440</v>
      </c>
      <c r="F502" s="14">
        <v>50650</v>
      </c>
      <c r="G502">
        <v>160126542</v>
      </c>
      <c r="H502">
        <v>1234</v>
      </c>
      <c r="I502" t="s">
        <v>1484</v>
      </c>
      <c r="J502" t="s">
        <v>1538</v>
      </c>
      <c r="K502" t="s">
        <v>1485</v>
      </c>
      <c r="L502">
        <v>2830</v>
      </c>
      <c r="M502" t="s">
        <v>1840</v>
      </c>
      <c r="N502" t="s">
        <v>1682</v>
      </c>
      <c r="O502">
        <f>VLOOKUP(M502,'ID-사업자'!$A$1:$B$291,2,0)</f>
        <v>0</v>
      </c>
    </row>
    <row r="503" spans="1:15" x14ac:dyDescent="0.3">
      <c r="A503" t="s">
        <v>1694</v>
      </c>
      <c r="B503" t="s">
        <v>564</v>
      </c>
      <c r="C503" s="14">
        <v>43328</v>
      </c>
      <c r="D503" s="14">
        <v>4332</v>
      </c>
      <c r="E503" s="14">
        <v>2990</v>
      </c>
      <c r="F503" s="14">
        <v>50650</v>
      </c>
      <c r="G503">
        <v>160538170</v>
      </c>
      <c r="H503">
        <v>1234</v>
      </c>
      <c r="I503" t="s">
        <v>1484</v>
      </c>
      <c r="J503" t="s">
        <v>1538</v>
      </c>
      <c r="K503" t="s">
        <v>1485</v>
      </c>
      <c r="L503">
        <v>2778</v>
      </c>
      <c r="M503" t="s">
        <v>1840</v>
      </c>
      <c r="N503" t="s">
        <v>1682</v>
      </c>
      <c r="O503">
        <f>VLOOKUP(M503,'ID-사업자'!$A$1:$B$291,2,0)</f>
        <v>0</v>
      </c>
    </row>
    <row r="504" spans="1:15" x14ac:dyDescent="0.3">
      <c r="A504" t="s">
        <v>1694</v>
      </c>
      <c r="B504" t="s">
        <v>1127</v>
      </c>
      <c r="C504" s="14">
        <v>37555</v>
      </c>
      <c r="D504" s="14">
        <v>3755</v>
      </c>
      <c r="E504" s="14">
        <v>9490</v>
      </c>
      <c r="F504" s="14">
        <v>50800</v>
      </c>
      <c r="G504">
        <v>160795788</v>
      </c>
      <c r="H504">
        <v>1234</v>
      </c>
      <c r="I504" t="s">
        <v>1484</v>
      </c>
      <c r="J504" t="s">
        <v>1538</v>
      </c>
      <c r="K504" t="s">
        <v>1485</v>
      </c>
      <c r="L504">
        <v>2299</v>
      </c>
      <c r="M504" t="s">
        <v>1579</v>
      </c>
      <c r="N504" t="s">
        <v>1684</v>
      </c>
      <c r="O504">
        <f>VLOOKUP(M504,'ID-사업자'!$A$1:$B$291,2,0)</f>
        <v>0</v>
      </c>
    </row>
    <row r="505" spans="1:15" x14ac:dyDescent="0.3">
      <c r="A505" t="s">
        <v>1694</v>
      </c>
      <c r="B505" t="s">
        <v>408</v>
      </c>
      <c r="C505" s="14">
        <v>46182</v>
      </c>
      <c r="D505" s="14">
        <v>4618</v>
      </c>
      <c r="E505" s="14">
        <v>0</v>
      </c>
      <c r="F505" s="14">
        <v>50800</v>
      </c>
      <c r="G505">
        <v>160494616</v>
      </c>
      <c r="H505">
        <v>1234</v>
      </c>
      <c r="I505" t="s">
        <v>1484</v>
      </c>
      <c r="J505" t="s">
        <v>1538</v>
      </c>
      <c r="K505" t="s">
        <v>1485</v>
      </c>
      <c r="L505">
        <v>2390</v>
      </c>
      <c r="M505" t="s">
        <v>1639</v>
      </c>
      <c r="N505" t="s">
        <v>1693</v>
      </c>
      <c r="O505">
        <f>VLOOKUP(M505,'ID-사업자'!$A$1:$B$291,2,0)</f>
        <v>0</v>
      </c>
    </row>
    <row r="506" spans="1:15" x14ac:dyDescent="0.3">
      <c r="A506" t="s">
        <v>1719</v>
      </c>
      <c r="B506" t="s">
        <v>0</v>
      </c>
      <c r="C506" s="14">
        <v>46182</v>
      </c>
      <c r="D506" s="14">
        <v>4618</v>
      </c>
      <c r="E506" s="14">
        <v>0</v>
      </c>
      <c r="F506" s="14">
        <v>50800</v>
      </c>
      <c r="G506">
        <v>596477</v>
      </c>
      <c r="I506" t="s">
        <v>1532</v>
      </c>
      <c r="L506">
        <v>2488</v>
      </c>
      <c r="M506" s="6" t="s">
        <v>1633</v>
      </c>
      <c r="N506" t="s">
        <v>1693</v>
      </c>
      <c r="O506">
        <f>VLOOKUP(M506,'ID-사업자'!$A$1:$B$291,2,0)</f>
        <v>1136000727</v>
      </c>
    </row>
    <row r="507" spans="1:15" x14ac:dyDescent="0.3">
      <c r="A507" t="s">
        <v>1694</v>
      </c>
      <c r="B507" t="s">
        <v>183</v>
      </c>
      <c r="C507" s="14">
        <v>20828</v>
      </c>
      <c r="D507" s="14">
        <v>2082</v>
      </c>
      <c r="E507" s="14">
        <v>27990</v>
      </c>
      <c r="F507" s="14">
        <v>50900</v>
      </c>
      <c r="G507">
        <v>160157992</v>
      </c>
      <c r="H507">
        <v>1234</v>
      </c>
      <c r="I507" t="s">
        <v>1484</v>
      </c>
      <c r="J507" t="s">
        <v>1538</v>
      </c>
      <c r="K507" t="s">
        <v>1485</v>
      </c>
      <c r="L507">
        <v>2423</v>
      </c>
      <c r="M507" t="s">
        <v>1579</v>
      </c>
      <c r="N507" t="s">
        <v>1684</v>
      </c>
      <c r="O507">
        <f>VLOOKUP(M507,'ID-사업자'!$A$1:$B$291,2,0)</f>
        <v>0</v>
      </c>
    </row>
    <row r="508" spans="1:15" x14ac:dyDescent="0.3">
      <c r="A508" t="s">
        <v>1694</v>
      </c>
      <c r="B508" t="s">
        <v>59</v>
      </c>
      <c r="C508" s="14">
        <v>46500</v>
      </c>
      <c r="D508" s="14">
        <v>4650</v>
      </c>
      <c r="E508" s="14">
        <v>0</v>
      </c>
      <c r="F508" s="14">
        <v>51150</v>
      </c>
      <c r="G508">
        <v>160293127</v>
      </c>
      <c r="H508">
        <v>1234</v>
      </c>
      <c r="I508" t="s">
        <v>1484</v>
      </c>
      <c r="J508" t="s">
        <v>1538</v>
      </c>
      <c r="K508" t="s">
        <v>1485</v>
      </c>
      <c r="L508">
        <v>2372</v>
      </c>
      <c r="M508" t="s">
        <v>1580</v>
      </c>
      <c r="N508" t="s">
        <v>1693</v>
      </c>
      <c r="O508">
        <f>VLOOKUP(M508,'ID-사업자'!$A$1:$B$291,2,0)</f>
        <v>0</v>
      </c>
    </row>
    <row r="509" spans="1:15" x14ac:dyDescent="0.3">
      <c r="A509" t="s">
        <v>1694</v>
      </c>
      <c r="B509" t="s">
        <v>1385</v>
      </c>
      <c r="C509" s="14">
        <v>46545</v>
      </c>
      <c r="D509" s="14">
        <v>4655</v>
      </c>
      <c r="E509" s="14">
        <v>0</v>
      </c>
      <c r="F509" s="14">
        <v>51200</v>
      </c>
      <c r="G509">
        <v>160665676</v>
      </c>
      <c r="H509">
        <v>1234</v>
      </c>
      <c r="I509" t="s">
        <v>1484</v>
      </c>
      <c r="J509" t="s">
        <v>1538</v>
      </c>
      <c r="K509" t="s">
        <v>1485</v>
      </c>
      <c r="L509">
        <v>3000000723</v>
      </c>
      <c r="M509" t="s">
        <v>1542</v>
      </c>
      <c r="N509" t="s">
        <v>1695</v>
      </c>
      <c r="O509">
        <f>VLOOKUP(M509,'ID-사업자'!$A$1:$B$291,2,0)</f>
        <v>6181179089</v>
      </c>
    </row>
    <row r="510" spans="1:15" x14ac:dyDescent="0.3">
      <c r="A510" t="s">
        <v>1694</v>
      </c>
      <c r="B510" t="s">
        <v>242</v>
      </c>
      <c r="C510" s="14">
        <v>46545</v>
      </c>
      <c r="D510" s="14">
        <v>4655</v>
      </c>
      <c r="E510" s="14">
        <v>0</v>
      </c>
      <c r="F510" s="14">
        <v>51200</v>
      </c>
      <c r="G510">
        <v>160246563</v>
      </c>
      <c r="H510">
        <v>1234</v>
      </c>
      <c r="I510" t="s">
        <v>1484</v>
      </c>
      <c r="J510" t="s">
        <v>1538</v>
      </c>
      <c r="K510" t="s">
        <v>1485</v>
      </c>
      <c r="L510">
        <v>2366</v>
      </c>
      <c r="M510" t="s">
        <v>1583</v>
      </c>
      <c r="N510" t="s">
        <v>1693</v>
      </c>
      <c r="O510">
        <f>VLOOKUP(M510,'ID-사업자'!$A$1:$B$291,2,0)</f>
        <v>0</v>
      </c>
    </row>
    <row r="511" spans="1:15" x14ac:dyDescent="0.3">
      <c r="A511" t="s">
        <v>1694</v>
      </c>
      <c r="B511" t="s">
        <v>330</v>
      </c>
      <c r="C511" s="14">
        <v>40682</v>
      </c>
      <c r="D511" s="14">
        <v>4068</v>
      </c>
      <c r="E511" s="14">
        <v>6450</v>
      </c>
      <c r="F511" s="14">
        <v>51200</v>
      </c>
      <c r="G511">
        <v>160465776</v>
      </c>
      <c r="H511">
        <v>1234</v>
      </c>
      <c r="I511" t="s">
        <v>1484</v>
      </c>
      <c r="J511" t="s">
        <v>1538</v>
      </c>
      <c r="K511" t="s">
        <v>1485</v>
      </c>
      <c r="L511">
        <v>2851</v>
      </c>
      <c r="M511" t="s">
        <v>1827</v>
      </c>
      <c r="N511" t="s">
        <v>1684</v>
      </c>
      <c r="O511">
        <f>VLOOKUP(M511,'ID-사업자'!$A$1:$B$291,2,0)</f>
        <v>0</v>
      </c>
    </row>
    <row r="512" spans="1:15" x14ac:dyDescent="0.3">
      <c r="A512" t="s">
        <v>1694</v>
      </c>
      <c r="B512" t="s">
        <v>574</v>
      </c>
      <c r="C512" s="14">
        <v>46545</v>
      </c>
      <c r="D512" s="14">
        <v>4655</v>
      </c>
      <c r="E512" s="14">
        <v>0</v>
      </c>
      <c r="F512" s="14">
        <v>51200</v>
      </c>
      <c r="G512">
        <v>160551717</v>
      </c>
      <c r="H512">
        <v>1234</v>
      </c>
      <c r="I512" t="s">
        <v>1484</v>
      </c>
      <c r="J512" t="s">
        <v>1538</v>
      </c>
      <c r="K512" t="s">
        <v>1485</v>
      </c>
      <c r="L512">
        <v>1789</v>
      </c>
      <c r="M512" t="s">
        <v>1577</v>
      </c>
      <c r="N512" t="s">
        <v>1693</v>
      </c>
      <c r="O512">
        <f>VLOOKUP(M512,'ID-사업자'!$A$1:$B$291,2,0)</f>
        <v>0</v>
      </c>
    </row>
    <row r="513" spans="1:15" x14ac:dyDescent="0.3">
      <c r="A513" t="s">
        <v>1719</v>
      </c>
      <c r="B513" t="s">
        <v>31</v>
      </c>
      <c r="C513" s="14">
        <v>46545</v>
      </c>
      <c r="D513" s="14">
        <v>4655</v>
      </c>
      <c r="E513" s="14">
        <v>0</v>
      </c>
      <c r="F513" s="14">
        <v>51200</v>
      </c>
      <c r="G513">
        <v>19324374</v>
      </c>
      <c r="I513" t="s">
        <v>1532</v>
      </c>
      <c r="L513">
        <v>3000000538</v>
      </c>
      <c r="M513" t="s">
        <v>1717</v>
      </c>
      <c r="N513" t="s">
        <v>1695</v>
      </c>
      <c r="O513">
        <f>VLOOKUP(M513,'ID-사업자'!$A$1:$B$291,2,0)</f>
        <v>0</v>
      </c>
    </row>
    <row r="514" spans="1:15" x14ac:dyDescent="0.3">
      <c r="A514" t="s">
        <v>1694</v>
      </c>
      <c r="B514" t="s">
        <v>121</v>
      </c>
      <c r="C514" s="14">
        <v>32091</v>
      </c>
      <c r="D514" s="14">
        <v>3209</v>
      </c>
      <c r="E514" s="14">
        <v>16000</v>
      </c>
      <c r="F514" s="14">
        <v>51300</v>
      </c>
      <c r="G514">
        <v>160273775</v>
      </c>
      <c r="H514">
        <v>1234</v>
      </c>
      <c r="I514" t="s">
        <v>1484</v>
      </c>
      <c r="J514" t="s">
        <v>1538</v>
      </c>
      <c r="K514" t="s">
        <v>1485</v>
      </c>
      <c r="L514">
        <v>1920</v>
      </c>
      <c r="M514" t="s">
        <v>1583</v>
      </c>
      <c r="N514" t="s">
        <v>1693</v>
      </c>
      <c r="O514">
        <f>VLOOKUP(M514,'ID-사업자'!$A$1:$B$291,2,0)</f>
        <v>0</v>
      </c>
    </row>
    <row r="515" spans="1:15" x14ac:dyDescent="0.3">
      <c r="A515" t="s">
        <v>1694</v>
      </c>
      <c r="B515" t="s">
        <v>544</v>
      </c>
      <c r="C515" s="14">
        <v>46818</v>
      </c>
      <c r="D515" s="14">
        <v>4682</v>
      </c>
      <c r="E515" s="14">
        <v>0</v>
      </c>
      <c r="F515" s="14">
        <v>51500</v>
      </c>
      <c r="G515">
        <v>160539690</v>
      </c>
      <c r="H515">
        <v>1234</v>
      </c>
      <c r="I515" t="s">
        <v>1484</v>
      </c>
      <c r="J515" t="s">
        <v>1538</v>
      </c>
      <c r="K515" t="s">
        <v>1485</v>
      </c>
      <c r="L515">
        <v>2860</v>
      </c>
      <c r="M515" t="s">
        <v>1597</v>
      </c>
      <c r="N515" t="s">
        <v>1682</v>
      </c>
      <c r="O515">
        <f>VLOOKUP(M515,'ID-사업자'!$A$1:$B$291,2,0)</f>
        <v>0</v>
      </c>
    </row>
    <row r="516" spans="1:15" x14ac:dyDescent="0.3">
      <c r="A516" t="s">
        <v>1694</v>
      </c>
      <c r="B516" t="s">
        <v>1373</v>
      </c>
      <c r="C516" s="14">
        <v>46818</v>
      </c>
      <c r="D516" s="14">
        <v>4682</v>
      </c>
      <c r="E516" s="14">
        <v>0</v>
      </c>
      <c r="F516" s="14">
        <v>51500</v>
      </c>
      <c r="G516">
        <v>160651533</v>
      </c>
      <c r="H516">
        <v>1234</v>
      </c>
      <c r="I516" t="s">
        <v>1484</v>
      </c>
      <c r="J516" t="s">
        <v>1538</v>
      </c>
      <c r="K516" t="s">
        <v>1485</v>
      </c>
      <c r="L516">
        <v>2214</v>
      </c>
      <c r="M516" t="s">
        <v>1597</v>
      </c>
      <c r="N516" t="s">
        <v>1682</v>
      </c>
      <c r="O516">
        <f>VLOOKUP(M516,'ID-사업자'!$A$1:$B$291,2,0)</f>
        <v>0</v>
      </c>
    </row>
    <row r="517" spans="1:15" x14ac:dyDescent="0.3">
      <c r="A517" t="s">
        <v>1694</v>
      </c>
      <c r="B517" t="s">
        <v>263</v>
      </c>
      <c r="C517" s="14">
        <v>35828</v>
      </c>
      <c r="D517" s="14">
        <v>3582</v>
      </c>
      <c r="E517" s="14">
        <v>12190</v>
      </c>
      <c r="F517" s="14">
        <v>51600</v>
      </c>
      <c r="G517">
        <v>160247795</v>
      </c>
      <c r="H517">
        <v>1234</v>
      </c>
      <c r="I517" t="s">
        <v>1484</v>
      </c>
      <c r="J517" t="s">
        <v>1538</v>
      </c>
      <c r="K517" t="s">
        <v>1485</v>
      </c>
      <c r="L517">
        <v>1809</v>
      </c>
      <c r="M517" t="s">
        <v>1580</v>
      </c>
      <c r="N517" t="s">
        <v>1693</v>
      </c>
      <c r="O517">
        <f>VLOOKUP(M517,'ID-사업자'!$A$1:$B$291,2,0)</f>
        <v>0</v>
      </c>
    </row>
    <row r="518" spans="1:15" x14ac:dyDescent="0.3">
      <c r="A518" t="s">
        <v>1694</v>
      </c>
      <c r="B518" t="s">
        <v>1447</v>
      </c>
      <c r="C518" s="14">
        <v>46909</v>
      </c>
      <c r="D518" s="14">
        <v>4691</v>
      </c>
      <c r="E518" s="14">
        <v>0</v>
      </c>
      <c r="F518" s="14">
        <v>51600</v>
      </c>
      <c r="G518">
        <v>160744243</v>
      </c>
      <c r="H518">
        <v>1234</v>
      </c>
      <c r="I518" t="s">
        <v>1484</v>
      </c>
      <c r="J518" t="s">
        <v>1538</v>
      </c>
      <c r="K518" t="s">
        <v>1485</v>
      </c>
      <c r="L518">
        <v>2226</v>
      </c>
      <c r="M518" t="s">
        <v>1840</v>
      </c>
      <c r="N518" t="s">
        <v>1682</v>
      </c>
      <c r="O518">
        <f>VLOOKUP(M518,'ID-사업자'!$A$1:$B$291,2,0)</f>
        <v>0</v>
      </c>
    </row>
    <row r="519" spans="1:15" x14ac:dyDescent="0.3">
      <c r="A519" t="s">
        <v>1694</v>
      </c>
      <c r="B519" t="s">
        <v>934</v>
      </c>
      <c r="C519" s="14">
        <v>41237</v>
      </c>
      <c r="D519" s="14">
        <v>4123</v>
      </c>
      <c r="E519" s="14">
        <v>6240</v>
      </c>
      <c r="F519" s="14">
        <v>51600</v>
      </c>
      <c r="G519">
        <v>160590516</v>
      </c>
      <c r="H519">
        <v>1234</v>
      </c>
      <c r="I519" t="s">
        <v>1484</v>
      </c>
      <c r="J519" t="s">
        <v>1538</v>
      </c>
      <c r="K519" t="s">
        <v>1485</v>
      </c>
      <c r="L519">
        <v>2071</v>
      </c>
      <c r="M519" t="s">
        <v>1840</v>
      </c>
      <c r="N519" t="s">
        <v>1682</v>
      </c>
      <c r="O519">
        <f>VLOOKUP(M519,'ID-사업자'!$A$1:$B$291,2,0)</f>
        <v>0</v>
      </c>
    </row>
    <row r="520" spans="1:15" x14ac:dyDescent="0.3">
      <c r="A520" t="s">
        <v>1694</v>
      </c>
      <c r="B520" t="s">
        <v>1444</v>
      </c>
      <c r="C520" s="14">
        <v>38182</v>
      </c>
      <c r="D520" s="14">
        <v>3818</v>
      </c>
      <c r="E520" s="14">
        <v>9700</v>
      </c>
      <c r="F520" s="14">
        <v>51700</v>
      </c>
      <c r="G520">
        <v>160744004</v>
      </c>
      <c r="H520">
        <v>1234</v>
      </c>
      <c r="I520" t="s">
        <v>1484</v>
      </c>
      <c r="J520" t="s">
        <v>1538</v>
      </c>
      <c r="K520" t="s">
        <v>1485</v>
      </c>
      <c r="L520">
        <v>2439</v>
      </c>
      <c r="M520" t="s">
        <v>1589</v>
      </c>
      <c r="N520" t="s">
        <v>1682</v>
      </c>
      <c r="O520">
        <f>VLOOKUP(M520,'ID-사업자'!$A$1:$B$291,2,0)</f>
        <v>0</v>
      </c>
    </row>
    <row r="521" spans="1:15" x14ac:dyDescent="0.3">
      <c r="A521" t="s">
        <v>1694</v>
      </c>
      <c r="B521" t="s">
        <v>995</v>
      </c>
      <c r="C521" s="14">
        <v>45737</v>
      </c>
      <c r="D521" s="14">
        <v>4573</v>
      </c>
      <c r="E521" s="14">
        <v>1390</v>
      </c>
      <c r="F521" s="14">
        <v>51700</v>
      </c>
      <c r="G521">
        <v>160606520</v>
      </c>
      <c r="H521">
        <v>1234</v>
      </c>
      <c r="I521" t="s">
        <v>1484</v>
      </c>
      <c r="J521" t="s">
        <v>1538</v>
      </c>
      <c r="K521" t="s">
        <v>1485</v>
      </c>
      <c r="L521">
        <v>2753</v>
      </c>
      <c r="M521" t="s">
        <v>1580</v>
      </c>
      <c r="N521" t="s">
        <v>1693</v>
      </c>
      <c r="O521">
        <f>VLOOKUP(M521,'ID-사업자'!$A$1:$B$291,2,0)</f>
        <v>0</v>
      </c>
    </row>
    <row r="522" spans="1:15" x14ac:dyDescent="0.3">
      <c r="A522" t="s">
        <v>1694</v>
      </c>
      <c r="B522" t="s">
        <v>1230</v>
      </c>
      <c r="C522" s="14">
        <v>0</v>
      </c>
      <c r="D522" s="14">
        <v>0</v>
      </c>
      <c r="E522" s="14">
        <v>51800</v>
      </c>
      <c r="F522" s="14">
        <v>51800</v>
      </c>
      <c r="G522">
        <v>160950661</v>
      </c>
      <c r="H522">
        <v>1234</v>
      </c>
      <c r="I522" t="s">
        <v>1484</v>
      </c>
      <c r="J522" t="s">
        <v>1538</v>
      </c>
      <c r="K522" t="s">
        <v>1485</v>
      </c>
      <c r="L522">
        <v>2707</v>
      </c>
      <c r="M522" t="s">
        <v>1579</v>
      </c>
      <c r="N522" t="s">
        <v>1684</v>
      </c>
      <c r="O522">
        <f>VLOOKUP(M522,'ID-사업자'!$A$1:$B$291,2,0)</f>
        <v>0</v>
      </c>
    </row>
    <row r="523" spans="1:15" x14ac:dyDescent="0.3">
      <c r="A523" t="s">
        <v>1694</v>
      </c>
      <c r="B523" t="s">
        <v>1267</v>
      </c>
      <c r="C523" s="14">
        <v>3646</v>
      </c>
      <c r="D523" s="14">
        <v>364</v>
      </c>
      <c r="E523" s="14">
        <v>47790</v>
      </c>
      <c r="F523" s="14">
        <v>51800</v>
      </c>
      <c r="G523">
        <v>161038740</v>
      </c>
      <c r="H523">
        <v>1234</v>
      </c>
      <c r="I523" t="s">
        <v>1484</v>
      </c>
      <c r="J523" t="s">
        <v>1538</v>
      </c>
      <c r="K523" t="s">
        <v>1485</v>
      </c>
      <c r="L523">
        <v>2173</v>
      </c>
      <c r="M523" t="s">
        <v>1579</v>
      </c>
      <c r="N523" t="s">
        <v>1684</v>
      </c>
      <c r="O523">
        <f>VLOOKUP(M523,'ID-사업자'!$A$1:$B$291,2,0)</f>
        <v>0</v>
      </c>
    </row>
    <row r="524" spans="1:15" x14ac:dyDescent="0.3">
      <c r="A524" t="s">
        <v>1694</v>
      </c>
      <c r="B524" t="s">
        <v>1056</v>
      </c>
      <c r="C524" s="14">
        <v>47182</v>
      </c>
      <c r="D524" s="14">
        <v>4718</v>
      </c>
      <c r="E524" s="14">
        <v>0</v>
      </c>
      <c r="F524" s="14">
        <v>51900</v>
      </c>
      <c r="G524">
        <v>160463772</v>
      </c>
      <c r="H524">
        <v>1234</v>
      </c>
      <c r="I524" t="s">
        <v>1484</v>
      </c>
      <c r="J524" t="s">
        <v>1538</v>
      </c>
      <c r="K524" t="s">
        <v>1485</v>
      </c>
      <c r="L524">
        <v>3000000536</v>
      </c>
      <c r="M524" t="s">
        <v>1778</v>
      </c>
      <c r="N524" t="s">
        <v>1695</v>
      </c>
      <c r="O524">
        <f>VLOOKUP(M524,'ID-사업자'!$A$1:$B$291,2,0)</f>
        <v>1981501407</v>
      </c>
    </row>
    <row r="525" spans="1:15" x14ac:dyDescent="0.3">
      <c r="A525" t="s">
        <v>1694</v>
      </c>
      <c r="B525" t="s">
        <v>628</v>
      </c>
      <c r="C525" s="14">
        <v>33237</v>
      </c>
      <c r="D525" s="14">
        <v>3323</v>
      </c>
      <c r="E525" s="14">
        <v>15390</v>
      </c>
      <c r="F525" s="14">
        <v>51950</v>
      </c>
      <c r="G525">
        <v>160311589</v>
      </c>
      <c r="H525">
        <v>1234</v>
      </c>
      <c r="I525" t="s">
        <v>1484</v>
      </c>
      <c r="J525" t="s">
        <v>1538</v>
      </c>
      <c r="K525" t="s">
        <v>1485</v>
      </c>
      <c r="L525">
        <v>2745</v>
      </c>
      <c r="M525" t="s">
        <v>1580</v>
      </c>
      <c r="N525" t="s">
        <v>1693</v>
      </c>
      <c r="O525">
        <f>VLOOKUP(M525,'ID-사업자'!$A$1:$B$291,2,0)</f>
        <v>0</v>
      </c>
    </row>
    <row r="526" spans="1:15" x14ac:dyDescent="0.3">
      <c r="A526" t="s">
        <v>1694</v>
      </c>
      <c r="B526" t="s">
        <v>834</v>
      </c>
      <c r="C526" s="14">
        <v>47273</v>
      </c>
      <c r="D526" s="14">
        <v>4727</v>
      </c>
      <c r="E526" s="14">
        <v>0</v>
      </c>
      <c r="F526" s="14">
        <v>52000</v>
      </c>
      <c r="G526">
        <v>160618176</v>
      </c>
      <c r="H526">
        <v>1234</v>
      </c>
      <c r="I526" t="s">
        <v>1484</v>
      </c>
      <c r="J526" t="s">
        <v>1538</v>
      </c>
      <c r="K526" t="s">
        <v>1485</v>
      </c>
      <c r="L526">
        <v>1867</v>
      </c>
      <c r="M526" t="s">
        <v>1788</v>
      </c>
      <c r="N526" t="s">
        <v>1682</v>
      </c>
      <c r="O526">
        <f>VLOOKUP(M526,'ID-사업자'!$A$1:$B$291,2,0)</f>
        <v>6021497313</v>
      </c>
    </row>
    <row r="527" spans="1:15" x14ac:dyDescent="0.3">
      <c r="A527" t="s">
        <v>1694</v>
      </c>
      <c r="B527" t="s">
        <v>979</v>
      </c>
      <c r="C527" s="14">
        <v>47273</v>
      </c>
      <c r="D527" s="14">
        <v>4727</v>
      </c>
      <c r="E527" s="14">
        <v>0</v>
      </c>
      <c r="F527" s="14">
        <v>52000</v>
      </c>
      <c r="G527">
        <v>160596457</v>
      </c>
      <c r="H527">
        <v>1234</v>
      </c>
      <c r="I527" t="s">
        <v>1484</v>
      </c>
      <c r="J527" t="s">
        <v>1538</v>
      </c>
      <c r="K527" t="s">
        <v>1485</v>
      </c>
      <c r="L527">
        <v>2452</v>
      </c>
      <c r="M527" t="s">
        <v>1679</v>
      </c>
      <c r="N527" t="s">
        <v>1684</v>
      </c>
      <c r="O527">
        <f>VLOOKUP(M527,'ID-사업자'!$A$1:$B$291,2,0)</f>
        <v>0</v>
      </c>
    </row>
    <row r="528" spans="1:15" x14ac:dyDescent="0.3">
      <c r="A528" t="s">
        <v>1694</v>
      </c>
      <c r="B528" t="s">
        <v>1041</v>
      </c>
      <c r="C528" s="14">
        <v>47273</v>
      </c>
      <c r="D528" s="14">
        <v>4727</v>
      </c>
      <c r="E528" s="14">
        <v>0</v>
      </c>
      <c r="F528" s="14">
        <v>52000</v>
      </c>
      <c r="G528">
        <v>160458040</v>
      </c>
      <c r="H528">
        <v>1234</v>
      </c>
      <c r="I528" t="s">
        <v>1484</v>
      </c>
      <c r="J528" t="s">
        <v>1538</v>
      </c>
      <c r="K528" t="s">
        <v>1485</v>
      </c>
      <c r="L528">
        <v>2318</v>
      </c>
      <c r="M528" t="s">
        <v>1840</v>
      </c>
      <c r="N528" t="s">
        <v>1682</v>
      </c>
      <c r="O528">
        <f>VLOOKUP(M528,'ID-사업자'!$A$1:$B$291,2,0)</f>
        <v>0</v>
      </c>
    </row>
    <row r="529" spans="1:15" x14ac:dyDescent="0.3">
      <c r="A529" t="s">
        <v>1719</v>
      </c>
      <c r="B529" t="s">
        <v>30</v>
      </c>
      <c r="C529" s="14">
        <v>47273</v>
      </c>
      <c r="D529" s="14">
        <v>4727</v>
      </c>
      <c r="E529" s="14">
        <v>0</v>
      </c>
      <c r="F529" s="18">
        <v>52000</v>
      </c>
      <c r="G529">
        <v>33632215</v>
      </c>
      <c r="I529" t="s">
        <v>1532</v>
      </c>
      <c r="L529">
        <v>3000000724</v>
      </c>
      <c r="M529" t="s">
        <v>1571</v>
      </c>
      <c r="N529" t="s">
        <v>1695</v>
      </c>
      <c r="O529">
        <f>VLOOKUP(M529,'ID-사업자'!$A$1:$B$291,2,0)</f>
        <v>4396500212</v>
      </c>
    </row>
    <row r="530" spans="1:15" x14ac:dyDescent="0.3">
      <c r="A530" t="s">
        <v>1694</v>
      </c>
      <c r="B530" t="s">
        <v>959</v>
      </c>
      <c r="C530" s="14">
        <v>24182</v>
      </c>
      <c r="D530" s="14">
        <v>2418</v>
      </c>
      <c r="E530" s="14">
        <v>25500</v>
      </c>
      <c r="F530" s="14">
        <v>52100</v>
      </c>
      <c r="G530">
        <v>160582560</v>
      </c>
      <c r="H530">
        <v>1234</v>
      </c>
      <c r="I530" t="s">
        <v>1484</v>
      </c>
      <c r="J530" t="s">
        <v>1538</v>
      </c>
      <c r="K530" t="s">
        <v>1485</v>
      </c>
      <c r="L530">
        <v>2872</v>
      </c>
      <c r="M530" t="s">
        <v>1679</v>
      </c>
      <c r="N530" t="s">
        <v>1684</v>
      </c>
      <c r="O530">
        <f>VLOOKUP(M530,'ID-사업자'!$A$1:$B$291,2,0)</f>
        <v>0</v>
      </c>
    </row>
    <row r="531" spans="1:15" x14ac:dyDescent="0.3">
      <c r="A531" t="s">
        <v>1694</v>
      </c>
      <c r="B531" t="s">
        <v>312</v>
      </c>
      <c r="C531" s="14">
        <v>32273</v>
      </c>
      <c r="D531" s="14">
        <v>3227</v>
      </c>
      <c r="E531" s="14">
        <v>16800</v>
      </c>
      <c r="F531" s="14">
        <v>52300</v>
      </c>
      <c r="G531">
        <v>160504984</v>
      </c>
      <c r="H531">
        <v>1234</v>
      </c>
      <c r="I531" t="s">
        <v>1484</v>
      </c>
      <c r="J531" t="s">
        <v>1538</v>
      </c>
      <c r="K531" t="s">
        <v>1485</v>
      </c>
      <c r="L531">
        <v>1691</v>
      </c>
      <c r="M531" t="s">
        <v>1598</v>
      </c>
      <c r="N531" t="s">
        <v>1693</v>
      </c>
      <c r="O531">
        <f>VLOOKUP(M531,'ID-사업자'!$A$1:$B$291,2,0)</f>
        <v>0</v>
      </c>
    </row>
    <row r="532" spans="1:15" x14ac:dyDescent="0.3">
      <c r="A532" t="s">
        <v>1694</v>
      </c>
      <c r="B532" t="s">
        <v>1161</v>
      </c>
      <c r="C532" s="14">
        <v>45091</v>
      </c>
      <c r="D532" s="14">
        <v>4509</v>
      </c>
      <c r="E532" s="14">
        <v>2700</v>
      </c>
      <c r="F532" s="14">
        <v>52300</v>
      </c>
      <c r="G532">
        <v>160863418</v>
      </c>
      <c r="H532">
        <v>1234</v>
      </c>
      <c r="I532" t="s">
        <v>1484</v>
      </c>
      <c r="J532" t="s">
        <v>1538</v>
      </c>
      <c r="K532" t="s">
        <v>1485</v>
      </c>
      <c r="L532">
        <v>2806</v>
      </c>
      <c r="M532" t="s">
        <v>1579</v>
      </c>
      <c r="N532" t="s">
        <v>1684</v>
      </c>
      <c r="O532">
        <f>VLOOKUP(M532,'ID-사업자'!$A$1:$B$291,2,0)</f>
        <v>0</v>
      </c>
    </row>
    <row r="533" spans="1:15" x14ac:dyDescent="0.3">
      <c r="A533" t="s">
        <v>1694</v>
      </c>
      <c r="B533" t="s">
        <v>1249</v>
      </c>
      <c r="C533" s="14">
        <v>45828</v>
      </c>
      <c r="D533" s="14">
        <v>4582</v>
      </c>
      <c r="E533" s="14">
        <v>1890</v>
      </c>
      <c r="F533" s="14">
        <v>52300</v>
      </c>
      <c r="G533">
        <v>160967784</v>
      </c>
      <c r="H533">
        <v>1234</v>
      </c>
      <c r="I533" t="s">
        <v>1484</v>
      </c>
      <c r="J533" t="s">
        <v>1538</v>
      </c>
      <c r="K533" t="s">
        <v>1485</v>
      </c>
      <c r="L533">
        <v>2360</v>
      </c>
      <c r="M533" t="s">
        <v>1579</v>
      </c>
      <c r="N533" t="s">
        <v>1684</v>
      </c>
      <c r="O533">
        <f>VLOOKUP(M533,'ID-사업자'!$A$1:$B$291,2,0)</f>
        <v>0</v>
      </c>
    </row>
    <row r="534" spans="1:15" x14ac:dyDescent="0.3">
      <c r="A534" t="s">
        <v>1694</v>
      </c>
      <c r="B534" t="s">
        <v>1047</v>
      </c>
      <c r="C534" s="14">
        <v>43146</v>
      </c>
      <c r="D534" s="14">
        <v>4314</v>
      </c>
      <c r="E534" s="14">
        <v>4990</v>
      </c>
      <c r="F534" s="14">
        <v>52450</v>
      </c>
      <c r="G534">
        <v>160462697</v>
      </c>
      <c r="H534">
        <v>1234</v>
      </c>
      <c r="I534" t="s">
        <v>1484</v>
      </c>
      <c r="J534" t="s">
        <v>1538</v>
      </c>
      <c r="K534" t="s">
        <v>1485</v>
      </c>
      <c r="L534">
        <v>1728</v>
      </c>
      <c r="M534" t="s">
        <v>1806</v>
      </c>
      <c r="N534" t="s">
        <v>1684</v>
      </c>
      <c r="O534">
        <f>VLOOKUP(M534,'ID-사업자'!$A$1:$B$291,2,0)</f>
        <v>0</v>
      </c>
    </row>
    <row r="535" spans="1:15" x14ac:dyDescent="0.3">
      <c r="A535" t="s">
        <v>1694</v>
      </c>
      <c r="B535" t="s">
        <v>481</v>
      </c>
      <c r="C535" s="14">
        <v>36364</v>
      </c>
      <c r="D535" s="14">
        <v>3636</v>
      </c>
      <c r="E535" s="14">
        <v>12500</v>
      </c>
      <c r="F535" s="14">
        <v>52500</v>
      </c>
      <c r="G535">
        <v>160563853</v>
      </c>
      <c r="H535">
        <v>1234</v>
      </c>
      <c r="I535" t="s">
        <v>1484</v>
      </c>
      <c r="J535" t="s">
        <v>1538</v>
      </c>
      <c r="K535" t="s">
        <v>1485</v>
      </c>
      <c r="L535">
        <v>2670</v>
      </c>
      <c r="M535" t="s">
        <v>1689</v>
      </c>
      <c r="N535" t="s">
        <v>1684</v>
      </c>
      <c r="O535">
        <f>VLOOKUP(M535,'ID-사업자'!$A$1:$B$291,2,0)</f>
        <v>0</v>
      </c>
    </row>
    <row r="536" spans="1:15" x14ac:dyDescent="0.3">
      <c r="A536" t="s">
        <v>1694</v>
      </c>
      <c r="B536" t="s">
        <v>646</v>
      </c>
      <c r="C536" s="14">
        <v>46646</v>
      </c>
      <c r="D536" s="14">
        <v>4664</v>
      </c>
      <c r="E536" s="14">
        <v>1290</v>
      </c>
      <c r="F536" s="14">
        <v>52600</v>
      </c>
      <c r="G536">
        <v>160345071</v>
      </c>
      <c r="H536">
        <v>1234</v>
      </c>
      <c r="I536" t="s">
        <v>1484</v>
      </c>
      <c r="J536" t="s">
        <v>1538</v>
      </c>
      <c r="K536" t="s">
        <v>1485</v>
      </c>
      <c r="L536">
        <v>1846</v>
      </c>
      <c r="M536" t="s">
        <v>1658</v>
      </c>
      <c r="N536" t="s">
        <v>1693</v>
      </c>
      <c r="O536">
        <f>VLOOKUP(M536,'ID-사업자'!$A$1:$B$291,2,0)</f>
        <v>5500202491</v>
      </c>
    </row>
    <row r="537" spans="1:15" x14ac:dyDescent="0.3">
      <c r="A537" t="s">
        <v>1694</v>
      </c>
      <c r="B537" t="s">
        <v>1190</v>
      </c>
      <c r="C537" s="14">
        <v>42919</v>
      </c>
      <c r="D537" s="14">
        <v>4291</v>
      </c>
      <c r="E537" s="14">
        <v>5390</v>
      </c>
      <c r="F537" s="14">
        <v>52600</v>
      </c>
      <c r="G537">
        <v>160866146</v>
      </c>
      <c r="H537">
        <v>1234</v>
      </c>
      <c r="I537" t="s">
        <v>1484</v>
      </c>
      <c r="J537" t="s">
        <v>1538</v>
      </c>
      <c r="K537" t="s">
        <v>1485</v>
      </c>
      <c r="L537">
        <v>2822</v>
      </c>
      <c r="M537" t="s">
        <v>1829</v>
      </c>
      <c r="N537" t="s">
        <v>1682</v>
      </c>
      <c r="O537">
        <f>VLOOKUP(M537,'ID-사업자'!$A$1:$B$291,2,0)</f>
        <v>0</v>
      </c>
    </row>
    <row r="538" spans="1:15" x14ac:dyDescent="0.3">
      <c r="A538" t="s">
        <v>1694</v>
      </c>
      <c r="B538" t="s">
        <v>1251</v>
      </c>
      <c r="C538" s="14">
        <v>33682</v>
      </c>
      <c r="D538" s="14">
        <v>3368</v>
      </c>
      <c r="E538" s="14">
        <v>15700</v>
      </c>
      <c r="F538" s="14">
        <v>52750</v>
      </c>
      <c r="G538">
        <v>161034430</v>
      </c>
      <c r="H538">
        <v>1234</v>
      </c>
      <c r="I538" t="s">
        <v>1484</v>
      </c>
      <c r="J538" t="s">
        <v>1538</v>
      </c>
      <c r="K538" t="s">
        <v>1485</v>
      </c>
      <c r="L538">
        <v>2244</v>
      </c>
      <c r="M538" t="s">
        <v>1679</v>
      </c>
      <c r="N538" t="s">
        <v>1684</v>
      </c>
      <c r="O538">
        <f>VLOOKUP(M538,'ID-사업자'!$A$1:$B$291,2,0)</f>
        <v>0</v>
      </c>
    </row>
    <row r="539" spans="1:15" x14ac:dyDescent="0.3">
      <c r="A539" t="s">
        <v>1694</v>
      </c>
      <c r="B539" t="s">
        <v>1287</v>
      </c>
      <c r="C539" s="14">
        <v>39146</v>
      </c>
      <c r="D539" s="14">
        <v>3914</v>
      </c>
      <c r="E539" s="14">
        <v>9690</v>
      </c>
      <c r="F539" s="14">
        <v>52750</v>
      </c>
      <c r="G539">
        <v>161061329</v>
      </c>
      <c r="H539">
        <v>1234</v>
      </c>
      <c r="I539" t="s">
        <v>1484</v>
      </c>
      <c r="J539" t="s">
        <v>1538</v>
      </c>
      <c r="K539" t="s">
        <v>1485</v>
      </c>
      <c r="L539">
        <v>2307</v>
      </c>
      <c r="M539" t="s">
        <v>1579</v>
      </c>
      <c r="N539" t="s">
        <v>1684</v>
      </c>
      <c r="O539">
        <f>VLOOKUP(M539,'ID-사업자'!$A$1:$B$291,2,0)</f>
        <v>0</v>
      </c>
    </row>
    <row r="540" spans="1:15" x14ac:dyDescent="0.3">
      <c r="A540" t="s">
        <v>1694</v>
      </c>
      <c r="B540" t="s">
        <v>1252</v>
      </c>
      <c r="C540" s="14">
        <v>48091</v>
      </c>
      <c r="D540" s="14">
        <v>4809</v>
      </c>
      <c r="E540" s="14">
        <v>0</v>
      </c>
      <c r="F540" s="14">
        <v>52900</v>
      </c>
      <c r="G540">
        <v>160977689</v>
      </c>
      <c r="H540">
        <v>1234</v>
      </c>
      <c r="I540" t="s">
        <v>1484</v>
      </c>
      <c r="J540" t="s">
        <v>1538</v>
      </c>
      <c r="K540" t="s">
        <v>1485</v>
      </c>
      <c r="L540">
        <v>2804</v>
      </c>
      <c r="M540" t="s">
        <v>1679</v>
      </c>
      <c r="N540" t="s">
        <v>1684</v>
      </c>
      <c r="O540">
        <f>VLOOKUP(M540,'ID-사업자'!$A$1:$B$291,2,0)</f>
        <v>0</v>
      </c>
    </row>
    <row r="541" spans="1:15" x14ac:dyDescent="0.3">
      <c r="A541" t="s">
        <v>1694</v>
      </c>
      <c r="B541" t="s">
        <v>1206</v>
      </c>
      <c r="C541" s="14">
        <v>36646</v>
      </c>
      <c r="D541" s="14">
        <v>3664</v>
      </c>
      <c r="E541" s="14">
        <v>12790</v>
      </c>
      <c r="F541" s="14">
        <v>53100</v>
      </c>
      <c r="G541">
        <v>160951963</v>
      </c>
      <c r="H541">
        <v>1234</v>
      </c>
      <c r="I541" t="s">
        <v>1484</v>
      </c>
      <c r="J541" t="s">
        <v>1538</v>
      </c>
      <c r="K541" t="s">
        <v>1485</v>
      </c>
      <c r="L541">
        <v>2170</v>
      </c>
      <c r="M541" t="s">
        <v>1579</v>
      </c>
      <c r="N541" t="s">
        <v>1684</v>
      </c>
      <c r="O541">
        <f>VLOOKUP(M541,'ID-사업자'!$A$1:$B$291,2,0)</f>
        <v>0</v>
      </c>
    </row>
    <row r="542" spans="1:15" x14ac:dyDescent="0.3">
      <c r="A542" t="s">
        <v>1694</v>
      </c>
      <c r="B542" t="s">
        <v>997</v>
      </c>
      <c r="C542" s="14">
        <v>43555</v>
      </c>
      <c r="D542" s="14">
        <v>4355</v>
      </c>
      <c r="E542" s="14">
        <v>5290</v>
      </c>
      <c r="F542" s="14">
        <v>53200</v>
      </c>
      <c r="G542">
        <v>160606361</v>
      </c>
      <c r="H542">
        <v>1234</v>
      </c>
      <c r="I542" t="s">
        <v>1484</v>
      </c>
      <c r="J542" t="s">
        <v>1538</v>
      </c>
      <c r="K542" t="s">
        <v>1485</v>
      </c>
      <c r="L542">
        <v>2527</v>
      </c>
      <c r="M542" t="s">
        <v>1579</v>
      </c>
      <c r="N542" t="s">
        <v>1684</v>
      </c>
      <c r="O542">
        <f>VLOOKUP(M542,'ID-사업자'!$A$1:$B$291,2,0)</f>
        <v>0</v>
      </c>
    </row>
    <row r="543" spans="1:15" x14ac:dyDescent="0.3">
      <c r="A543" t="s">
        <v>1694</v>
      </c>
      <c r="B543" t="s">
        <v>1037</v>
      </c>
      <c r="C543" s="14">
        <v>33273</v>
      </c>
      <c r="D543" s="14">
        <v>3327</v>
      </c>
      <c r="E543" s="14">
        <v>16700</v>
      </c>
      <c r="F543" s="14">
        <v>53300</v>
      </c>
      <c r="G543">
        <v>160449289</v>
      </c>
      <c r="H543">
        <v>1234</v>
      </c>
      <c r="I543" t="s">
        <v>1484</v>
      </c>
      <c r="J543" t="s">
        <v>1538</v>
      </c>
      <c r="K543" t="s">
        <v>1485</v>
      </c>
      <c r="L543">
        <v>1774</v>
      </c>
      <c r="M543" t="s">
        <v>1840</v>
      </c>
      <c r="N543" t="s">
        <v>1682</v>
      </c>
      <c r="O543">
        <f>VLOOKUP(M543,'ID-사업자'!$A$1:$B$291,2,0)</f>
        <v>0</v>
      </c>
    </row>
    <row r="544" spans="1:15" x14ac:dyDescent="0.3">
      <c r="A544" t="s">
        <v>1694</v>
      </c>
      <c r="B544" t="s">
        <v>155</v>
      </c>
      <c r="C544" s="14">
        <v>28500</v>
      </c>
      <c r="D544" s="14">
        <v>2850</v>
      </c>
      <c r="E544" s="14">
        <v>22100</v>
      </c>
      <c r="F544" s="14">
        <v>53450</v>
      </c>
      <c r="G544">
        <v>160121784</v>
      </c>
      <c r="H544">
        <v>1234</v>
      </c>
      <c r="I544" t="s">
        <v>1484</v>
      </c>
      <c r="J544" t="s">
        <v>1538</v>
      </c>
      <c r="K544" t="s">
        <v>1485</v>
      </c>
      <c r="L544">
        <v>2823</v>
      </c>
      <c r="M544" t="s">
        <v>1840</v>
      </c>
      <c r="N544" t="s">
        <v>1682</v>
      </c>
      <c r="O544">
        <f>VLOOKUP(M544,'ID-사업자'!$A$1:$B$291,2,0)</f>
        <v>0</v>
      </c>
    </row>
    <row r="545" spans="1:15" x14ac:dyDescent="0.3">
      <c r="A545" t="s">
        <v>1694</v>
      </c>
      <c r="B545" t="s">
        <v>1279</v>
      </c>
      <c r="C545" s="14">
        <v>48636</v>
      </c>
      <c r="D545" s="14">
        <v>4864</v>
      </c>
      <c r="E545" s="14">
        <v>0</v>
      </c>
      <c r="F545" s="14">
        <v>53500</v>
      </c>
      <c r="G545">
        <v>161081919</v>
      </c>
      <c r="H545">
        <v>1234</v>
      </c>
      <c r="I545" t="s">
        <v>1484</v>
      </c>
      <c r="J545" t="s">
        <v>1538</v>
      </c>
      <c r="K545" t="s">
        <v>1485</v>
      </c>
      <c r="L545">
        <v>2309</v>
      </c>
      <c r="M545" t="s">
        <v>1634</v>
      </c>
      <c r="N545" t="s">
        <v>1693</v>
      </c>
      <c r="O545">
        <f>VLOOKUP(M545,'ID-사업자'!$A$1:$B$291,2,0)</f>
        <v>0</v>
      </c>
    </row>
    <row r="546" spans="1:15" x14ac:dyDescent="0.3">
      <c r="A546" t="s">
        <v>1694</v>
      </c>
      <c r="B546" t="s">
        <v>781</v>
      </c>
      <c r="C546" s="14">
        <v>7273</v>
      </c>
      <c r="D546" s="14">
        <v>727</v>
      </c>
      <c r="E546" s="14">
        <v>45500</v>
      </c>
      <c r="F546" s="14">
        <v>53500</v>
      </c>
      <c r="G546">
        <v>160432700</v>
      </c>
      <c r="H546">
        <v>1234</v>
      </c>
      <c r="I546" t="s">
        <v>1484</v>
      </c>
      <c r="J546" t="s">
        <v>1538</v>
      </c>
      <c r="K546" t="s">
        <v>1485</v>
      </c>
      <c r="L546">
        <v>2635</v>
      </c>
      <c r="M546" t="s">
        <v>1583</v>
      </c>
      <c r="N546" t="s">
        <v>1693</v>
      </c>
      <c r="O546">
        <f>VLOOKUP(M546,'ID-사업자'!$A$1:$B$291,2,0)</f>
        <v>0</v>
      </c>
    </row>
    <row r="547" spans="1:15" x14ac:dyDescent="0.3">
      <c r="A547" t="s">
        <v>1694</v>
      </c>
      <c r="B547" t="s">
        <v>1175</v>
      </c>
      <c r="C547" s="14">
        <v>48636</v>
      </c>
      <c r="D547" s="14">
        <v>4864</v>
      </c>
      <c r="E547" s="14">
        <v>0</v>
      </c>
      <c r="F547" s="14">
        <v>53500</v>
      </c>
      <c r="G547">
        <v>160870275</v>
      </c>
      <c r="H547">
        <v>1234</v>
      </c>
      <c r="I547" t="s">
        <v>1484</v>
      </c>
      <c r="J547" t="s">
        <v>1538</v>
      </c>
      <c r="K547" t="s">
        <v>1485</v>
      </c>
      <c r="L547">
        <v>2861</v>
      </c>
      <c r="M547" t="s">
        <v>1579</v>
      </c>
      <c r="N547" t="s">
        <v>1684</v>
      </c>
      <c r="O547">
        <f>VLOOKUP(M547,'ID-사업자'!$A$1:$B$291,2,0)</f>
        <v>0</v>
      </c>
    </row>
    <row r="548" spans="1:15" x14ac:dyDescent="0.3">
      <c r="A548" t="s">
        <v>1719</v>
      </c>
      <c r="B548" t="s">
        <v>1477</v>
      </c>
      <c r="C548" s="14">
        <v>48636</v>
      </c>
      <c r="D548" s="14">
        <v>4864</v>
      </c>
      <c r="E548" s="14">
        <v>0</v>
      </c>
      <c r="F548" s="14">
        <v>53500</v>
      </c>
      <c r="G548">
        <v>38417591</v>
      </c>
      <c r="I548" t="s">
        <v>1532</v>
      </c>
      <c r="L548">
        <v>3000000673</v>
      </c>
      <c r="M548" t="s">
        <v>1727</v>
      </c>
      <c r="N548" t="s">
        <v>1695</v>
      </c>
      <c r="O548">
        <f>VLOOKUP(M548,'ID-사업자'!$A$1:$B$291,2,0)</f>
        <v>0</v>
      </c>
    </row>
    <row r="549" spans="1:15" x14ac:dyDescent="0.3">
      <c r="A549" t="s">
        <v>1694</v>
      </c>
      <c r="B549" t="s">
        <v>1225</v>
      </c>
      <c r="C549" s="14">
        <v>48727</v>
      </c>
      <c r="D549" s="14">
        <v>4873</v>
      </c>
      <c r="E549" s="14">
        <v>0</v>
      </c>
      <c r="F549" s="14">
        <v>53600</v>
      </c>
      <c r="G549">
        <v>160961757</v>
      </c>
      <c r="H549">
        <v>1234</v>
      </c>
      <c r="I549" t="s">
        <v>1484</v>
      </c>
      <c r="J549" t="s">
        <v>1538</v>
      </c>
      <c r="K549" t="s">
        <v>1485</v>
      </c>
      <c r="L549">
        <v>3000000756</v>
      </c>
      <c r="M549" t="s">
        <v>1668</v>
      </c>
      <c r="N549" t="s">
        <v>1695</v>
      </c>
      <c r="O549">
        <f>VLOOKUP(M549,'ID-사업자'!$A$1:$B$291,2,0)</f>
        <v>3768800472</v>
      </c>
    </row>
    <row r="550" spans="1:15" x14ac:dyDescent="0.3">
      <c r="A550" t="s">
        <v>1694</v>
      </c>
      <c r="B550" t="s">
        <v>785</v>
      </c>
      <c r="C550" s="14">
        <v>48727</v>
      </c>
      <c r="D550" s="14">
        <v>4873</v>
      </c>
      <c r="E550" s="14">
        <v>0</v>
      </c>
      <c r="F550" s="14">
        <v>53600</v>
      </c>
      <c r="G550">
        <v>160414735</v>
      </c>
      <c r="H550">
        <v>1234</v>
      </c>
      <c r="I550" t="s">
        <v>1484</v>
      </c>
      <c r="J550" t="s">
        <v>1538</v>
      </c>
      <c r="K550" t="s">
        <v>1485</v>
      </c>
      <c r="L550">
        <v>3000000496</v>
      </c>
      <c r="M550" t="s">
        <v>1668</v>
      </c>
      <c r="N550" t="s">
        <v>1695</v>
      </c>
      <c r="O550">
        <f>VLOOKUP(M550,'ID-사업자'!$A$1:$B$291,2,0)</f>
        <v>3768800472</v>
      </c>
    </row>
    <row r="551" spans="1:15" x14ac:dyDescent="0.3">
      <c r="A551" t="s">
        <v>1694</v>
      </c>
      <c r="B551" t="s">
        <v>775</v>
      </c>
      <c r="C551" s="14">
        <v>10555</v>
      </c>
      <c r="D551" s="14">
        <v>1055</v>
      </c>
      <c r="E551" s="14">
        <v>41990</v>
      </c>
      <c r="F551" s="14">
        <v>53600</v>
      </c>
      <c r="G551">
        <v>160416377</v>
      </c>
      <c r="H551">
        <v>1234</v>
      </c>
      <c r="I551" t="s">
        <v>1484</v>
      </c>
      <c r="J551" t="s">
        <v>1538</v>
      </c>
      <c r="K551" t="s">
        <v>1485</v>
      </c>
      <c r="L551">
        <v>2897</v>
      </c>
      <c r="M551" t="s">
        <v>1702</v>
      </c>
      <c r="N551" t="s">
        <v>1682</v>
      </c>
      <c r="O551">
        <f>VLOOKUP(M551,'ID-사업자'!$A$1:$B$291,2,0)</f>
        <v>0</v>
      </c>
    </row>
    <row r="552" spans="1:15" x14ac:dyDescent="0.3">
      <c r="A552" t="s">
        <v>1694</v>
      </c>
      <c r="B552" t="s">
        <v>629</v>
      </c>
      <c r="C552" s="14">
        <v>44273</v>
      </c>
      <c r="D552" s="14">
        <v>4427</v>
      </c>
      <c r="E552" s="14">
        <v>4900</v>
      </c>
      <c r="F552" s="14">
        <v>53600</v>
      </c>
      <c r="G552">
        <v>160314337</v>
      </c>
      <c r="H552">
        <v>1234</v>
      </c>
      <c r="I552" t="s">
        <v>1484</v>
      </c>
      <c r="J552" t="s">
        <v>1538</v>
      </c>
      <c r="K552" t="s">
        <v>1485</v>
      </c>
      <c r="L552">
        <v>2888</v>
      </c>
      <c r="M552" t="s">
        <v>1840</v>
      </c>
      <c r="N552" t="s">
        <v>1682</v>
      </c>
      <c r="O552">
        <f>VLOOKUP(M552,'ID-사업자'!$A$1:$B$291,2,0)</f>
        <v>0</v>
      </c>
    </row>
    <row r="553" spans="1:15" x14ac:dyDescent="0.3">
      <c r="A553" t="s">
        <v>1694</v>
      </c>
      <c r="B553" t="s">
        <v>1165</v>
      </c>
      <c r="C553" s="14">
        <v>48909</v>
      </c>
      <c r="D553" s="14">
        <v>4891</v>
      </c>
      <c r="E553" s="14">
        <v>0</v>
      </c>
      <c r="F553" s="14">
        <v>53800</v>
      </c>
      <c r="G553">
        <v>160838910</v>
      </c>
      <c r="H553">
        <v>1234</v>
      </c>
      <c r="I553" t="s">
        <v>1484</v>
      </c>
      <c r="J553" t="s">
        <v>1538</v>
      </c>
      <c r="K553" t="s">
        <v>1485</v>
      </c>
      <c r="L553">
        <v>2239</v>
      </c>
      <c r="M553" t="s">
        <v>1700</v>
      </c>
      <c r="N553" t="s">
        <v>1682</v>
      </c>
      <c r="O553">
        <f>VLOOKUP(M553,'ID-사업자'!$A$1:$B$291,2,0)</f>
        <v>0</v>
      </c>
    </row>
    <row r="554" spans="1:15" x14ac:dyDescent="0.3">
      <c r="A554" t="s">
        <v>1694</v>
      </c>
      <c r="B554" t="s">
        <v>136</v>
      </c>
      <c r="C554" s="14">
        <v>30919</v>
      </c>
      <c r="D554" s="14">
        <v>3091</v>
      </c>
      <c r="E554" s="14">
        <v>19890</v>
      </c>
      <c r="F554" s="14">
        <v>53900</v>
      </c>
      <c r="G554">
        <v>160047383</v>
      </c>
      <c r="H554">
        <v>1234</v>
      </c>
      <c r="I554" t="s">
        <v>1484</v>
      </c>
      <c r="J554" t="s">
        <v>1538</v>
      </c>
      <c r="K554" t="s">
        <v>1485</v>
      </c>
      <c r="L554">
        <v>2321</v>
      </c>
      <c r="M554" t="s">
        <v>1580</v>
      </c>
      <c r="N554" t="s">
        <v>1693</v>
      </c>
      <c r="O554">
        <f>VLOOKUP(M554,'ID-사업자'!$A$1:$B$291,2,0)</f>
        <v>0</v>
      </c>
    </row>
    <row r="555" spans="1:15" x14ac:dyDescent="0.3">
      <c r="A555" t="s">
        <v>1694</v>
      </c>
      <c r="B555" t="s">
        <v>1174</v>
      </c>
      <c r="C555" s="14">
        <v>31182</v>
      </c>
      <c r="D555" s="14">
        <v>3118</v>
      </c>
      <c r="E555" s="14">
        <v>19600</v>
      </c>
      <c r="F555" s="14">
        <v>53900</v>
      </c>
      <c r="G555">
        <v>160874109</v>
      </c>
      <c r="H555">
        <v>1234</v>
      </c>
      <c r="I555" t="s">
        <v>1484</v>
      </c>
      <c r="J555" t="s">
        <v>1538</v>
      </c>
      <c r="K555" t="s">
        <v>1485</v>
      </c>
      <c r="L555">
        <v>2931</v>
      </c>
      <c r="M555" t="s">
        <v>1679</v>
      </c>
      <c r="N555" t="s">
        <v>1684</v>
      </c>
      <c r="O555">
        <f>VLOOKUP(M555,'ID-사업자'!$A$1:$B$291,2,0)</f>
        <v>0</v>
      </c>
    </row>
    <row r="556" spans="1:15" x14ac:dyDescent="0.3">
      <c r="A556" t="s">
        <v>1694</v>
      </c>
      <c r="B556" t="s">
        <v>1273</v>
      </c>
      <c r="C556" s="14">
        <v>3646</v>
      </c>
      <c r="D556" s="14">
        <v>364</v>
      </c>
      <c r="E556" s="14">
        <v>49990</v>
      </c>
      <c r="F556" s="14">
        <v>54000</v>
      </c>
      <c r="G556">
        <v>160763635</v>
      </c>
      <c r="H556">
        <v>1234</v>
      </c>
      <c r="I556" t="s">
        <v>1484</v>
      </c>
      <c r="J556" t="s">
        <v>1538</v>
      </c>
      <c r="K556" t="s">
        <v>1485</v>
      </c>
      <c r="L556">
        <v>2677</v>
      </c>
      <c r="M556" t="s">
        <v>1760</v>
      </c>
      <c r="N556" t="s">
        <v>1682</v>
      </c>
      <c r="O556">
        <f>VLOOKUP(M556,'ID-사업자'!$A$1:$B$291,2,0)</f>
        <v>0</v>
      </c>
    </row>
    <row r="557" spans="1:15" x14ac:dyDescent="0.3">
      <c r="A557" t="s">
        <v>1694</v>
      </c>
      <c r="B557" t="s">
        <v>843</v>
      </c>
      <c r="C557" s="14">
        <v>49091</v>
      </c>
      <c r="D557" s="14">
        <v>4909</v>
      </c>
      <c r="E557" s="14">
        <v>0</v>
      </c>
      <c r="F557" s="14">
        <v>54000</v>
      </c>
      <c r="G557">
        <v>160612059</v>
      </c>
      <c r="H557">
        <v>1234</v>
      </c>
      <c r="I557" t="s">
        <v>1484</v>
      </c>
      <c r="J557" t="s">
        <v>1538</v>
      </c>
      <c r="K557" t="s">
        <v>1485</v>
      </c>
      <c r="L557">
        <v>2531</v>
      </c>
      <c r="M557" t="s">
        <v>1486</v>
      </c>
      <c r="N557" t="s">
        <v>1682</v>
      </c>
      <c r="O557">
        <f>VLOOKUP(M557,'ID-사업자'!$A$1:$B$291,2,0)</f>
        <v>0</v>
      </c>
    </row>
    <row r="558" spans="1:15" x14ac:dyDescent="0.3">
      <c r="A558" t="s">
        <v>1694</v>
      </c>
      <c r="B558" t="s">
        <v>994</v>
      </c>
      <c r="C558" s="14">
        <v>49273</v>
      </c>
      <c r="D558" s="14">
        <v>4927</v>
      </c>
      <c r="E558" s="14">
        <v>0</v>
      </c>
      <c r="F558" s="14">
        <v>54200</v>
      </c>
      <c r="G558">
        <v>160605424</v>
      </c>
      <c r="H558">
        <v>1234</v>
      </c>
      <c r="I558" t="s">
        <v>1484</v>
      </c>
      <c r="J558" t="s">
        <v>1538</v>
      </c>
      <c r="K558" t="s">
        <v>1485</v>
      </c>
      <c r="L558">
        <v>1816</v>
      </c>
      <c r="M558" t="s">
        <v>1797</v>
      </c>
      <c r="N558" t="s">
        <v>1684</v>
      </c>
      <c r="O558">
        <f>VLOOKUP(M558,'ID-사업자'!$A$1:$B$291,2,0)</f>
        <v>0</v>
      </c>
    </row>
    <row r="559" spans="1:15" x14ac:dyDescent="0.3">
      <c r="A559" t="s">
        <v>1719</v>
      </c>
      <c r="B559" t="s">
        <v>1514</v>
      </c>
      <c r="C559" s="14">
        <v>49273</v>
      </c>
      <c r="D559" s="14">
        <v>4927</v>
      </c>
      <c r="E559" s="14">
        <v>0</v>
      </c>
      <c r="F559" s="14">
        <v>54200</v>
      </c>
      <c r="G559">
        <v>477530</v>
      </c>
      <c r="I559" t="s">
        <v>1532</v>
      </c>
      <c r="L559">
        <v>3000000777</v>
      </c>
      <c r="M559" t="s">
        <v>1574</v>
      </c>
      <c r="N559" t="s">
        <v>1695</v>
      </c>
      <c r="O559">
        <f>VLOOKUP(M559,'ID-사업자'!$A$1:$B$291,2,0)</f>
        <v>2250597899</v>
      </c>
    </row>
    <row r="560" spans="1:15" x14ac:dyDescent="0.3">
      <c r="A560" t="s">
        <v>1694</v>
      </c>
      <c r="B560" t="s">
        <v>968</v>
      </c>
      <c r="C560" s="14">
        <v>49364</v>
      </c>
      <c r="D560" s="14">
        <v>4936</v>
      </c>
      <c r="E560" s="14">
        <v>0</v>
      </c>
      <c r="F560" s="14">
        <v>54300</v>
      </c>
      <c r="G560">
        <v>160602603</v>
      </c>
      <c r="H560">
        <v>1234</v>
      </c>
      <c r="I560" t="s">
        <v>1484</v>
      </c>
      <c r="J560" t="s">
        <v>1538</v>
      </c>
      <c r="K560" t="s">
        <v>1485</v>
      </c>
      <c r="L560">
        <v>2789</v>
      </c>
      <c r="M560" t="s">
        <v>1840</v>
      </c>
      <c r="N560" t="s">
        <v>1682</v>
      </c>
      <c r="O560">
        <f>VLOOKUP(M560,'ID-사업자'!$A$1:$B$291,2,0)</f>
        <v>0</v>
      </c>
    </row>
    <row r="561" spans="1:15" x14ac:dyDescent="0.3">
      <c r="A561" t="s">
        <v>1694</v>
      </c>
      <c r="B561" t="s">
        <v>1214</v>
      </c>
      <c r="C561" s="14">
        <v>46737</v>
      </c>
      <c r="D561" s="14">
        <v>4673</v>
      </c>
      <c r="E561" s="14">
        <v>2990</v>
      </c>
      <c r="F561" s="14">
        <v>54400</v>
      </c>
      <c r="G561">
        <v>160924169</v>
      </c>
      <c r="H561">
        <v>1234</v>
      </c>
      <c r="I561" t="s">
        <v>1484</v>
      </c>
      <c r="J561" t="s">
        <v>1538</v>
      </c>
      <c r="K561" t="s">
        <v>1485</v>
      </c>
      <c r="L561">
        <v>2680</v>
      </c>
      <c r="M561" t="s">
        <v>1579</v>
      </c>
      <c r="N561" t="s">
        <v>1684</v>
      </c>
      <c r="O561">
        <f>VLOOKUP(M561,'ID-사업자'!$A$1:$B$291,2,0)</f>
        <v>0</v>
      </c>
    </row>
    <row r="562" spans="1:15" x14ac:dyDescent="0.3">
      <c r="A562" t="s">
        <v>1694</v>
      </c>
      <c r="B562" t="s">
        <v>1003</v>
      </c>
      <c r="C562" s="14">
        <v>49727</v>
      </c>
      <c r="D562" s="14">
        <v>4973</v>
      </c>
      <c r="E562" s="14">
        <v>0</v>
      </c>
      <c r="F562" s="14">
        <v>54700</v>
      </c>
      <c r="G562">
        <v>160597452</v>
      </c>
      <c r="H562">
        <v>1234</v>
      </c>
      <c r="I562" t="s">
        <v>1484</v>
      </c>
      <c r="J562" t="s">
        <v>1538</v>
      </c>
      <c r="K562" t="s">
        <v>1485</v>
      </c>
      <c r="L562">
        <v>3000000773</v>
      </c>
      <c r="M562" t="s">
        <v>1773</v>
      </c>
      <c r="N562" t="s">
        <v>1695</v>
      </c>
      <c r="O562">
        <f>VLOOKUP(M562,'ID-사업자'!$A$1:$B$291,2,0)</f>
        <v>8132301189</v>
      </c>
    </row>
    <row r="563" spans="1:15" x14ac:dyDescent="0.3">
      <c r="A563" t="s">
        <v>1694</v>
      </c>
      <c r="B563" t="s">
        <v>852</v>
      </c>
      <c r="C563" s="14">
        <v>28364</v>
      </c>
      <c r="D563" s="14">
        <v>2836</v>
      </c>
      <c r="E563" s="14">
        <v>23500</v>
      </c>
      <c r="F563" s="14">
        <v>54700</v>
      </c>
      <c r="G563">
        <v>160609196</v>
      </c>
      <c r="H563">
        <v>1234</v>
      </c>
      <c r="I563" t="s">
        <v>1484</v>
      </c>
      <c r="J563" t="s">
        <v>1538</v>
      </c>
      <c r="K563" t="s">
        <v>1485</v>
      </c>
      <c r="L563">
        <v>1581</v>
      </c>
      <c r="M563" t="s">
        <v>1840</v>
      </c>
      <c r="N563" t="s">
        <v>1682</v>
      </c>
      <c r="O563">
        <f>VLOOKUP(M563,'ID-사업자'!$A$1:$B$291,2,0)</f>
        <v>0</v>
      </c>
    </row>
    <row r="564" spans="1:15" x14ac:dyDescent="0.3">
      <c r="A564" t="s">
        <v>1694</v>
      </c>
      <c r="B564" t="s">
        <v>1112</v>
      </c>
      <c r="C564" s="14">
        <v>43182</v>
      </c>
      <c r="D564" s="14">
        <v>4318</v>
      </c>
      <c r="E564" s="14">
        <v>7400</v>
      </c>
      <c r="F564" s="14">
        <v>54900</v>
      </c>
      <c r="G564">
        <v>160805684</v>
      </c>
      <c r="H564">
        <v>1234</v>
      </c>
      <c r="I564" t="s">
        <v>1484</v>
      </c>
      <c r="J564" t="s">
        <v>1538</v>
      </c>
      <c r="K564" t="s">
        <v>1485</v>
      </c>
      <c r="L564">
        <v>3000000548</v>
      </c>
      <c r="M564" t="s">
        <v>1592</v>
      </c>
      <c r="N564" t="s">
        <v>1695</v>
      </c>
      <c r="O564">
        <f>VLOOKUP(M564,'ID-사업자'!$A$1:$B$291,2,0)</f>
        <v>1121114477</v>
      </c>
    </row>
    <row r="565" spans="1:15" x14ac:dyDescent="0.3">
      <c r="A565" t="s">
        <v>1694</v>
      </c>
      <c r="B565" t="s">
        <v>213</v>
      </c>
      <c r="C565" s="14">
        <v>49955</v>
      </c>
      <c r="D565" s="14">
        <v>4995</v>
      </c>
      <c r="E565" s="14">
        <v>0</v>
      </c>
      <c r="F565" s="14">
        <v>54950</v>
      </c>
      <c r="G565">
        <v>160162181</v>
      </c>
      <c r="H565">
        <v>1234</v>
      </c>
      <c r="I565" t="s">
        <v>1484</v>
      </c>
      <c r="J565" t="s">
        <v>1538</v>
      </c>
      <c r="K565" t="s">
        <v>1485</v>
      </c>
      <c r="L565">
        <v>1949</v>
      </c>
      <c r="M565" t="s">
        <v>1840</v>
      </c>
      <c r="N565" t="s">
        <v>1682</v>
      </c>
      <c r="O565">
        <f>VLOOKUP(M565,'ID-사업자'!$A$1:$B$291,2,0)</f>
        <v>0</v>
      </c>
    </row>
    <row r="566" spans="1:15" x14ac:dyDescent="0.3">
      <c r="A566" t="s">
        <v>1694</v>
      </c>
      <c r="B566" t="s">
        <v>124</v>
      </c>
      <c r="C566" s="14">
        <v>38737</v>
      </c>
      <c r="D566" s="14">
        <v>3873</v>
      </c>
      <c r="E566" s="14">
        <v>12390</v>
      </c>
      <c r="F566" s="14">
        <v>55000</v>
      </c>
      <c r="G566">
        <v>160055688</v>
      </c>
      <c r="H566">
        <v>1234</v>
      </c>
      <c r="I566" t="s">
        <v>1484</v>
      </c>
      <c r="J566" t="s">
        <v>1538</v>
      </c>
      <c r="K566" t="s">
        <v>1485</v>
      </c>
      <c r="L566">
        <v>1891</v>
      </c>
      <c r="M566" t="s">
        <v>1598</v>
      </c>
      <c r="N566" t="s">
        <v>1693</v>
      </c>
      <c r="O566">
        <f>VLOOKUP(M566,'ID-사업자'!$A$1:$B$291,2,0)</f>
        <v>0</v>
      </c>
    </row>
    <row r="567" spans="1:15" x14ac:dyDescent="0.3">
      <c r="A567" t="s">
        <v>1694</v>
      </c>
      <c r="B567" t="s">
        <v>1387</v>
      </c>
      <c r="C567" s="14">
        <v>50000</v>
      </c>
      <c r="D567" s="14">
        <v>5000</v>
      </c>
      <c r="E567" s="14">
        <v>0</v>
      </c>
      <c r="F567" s="14">
        <v>55000</v>
      </c>
      <c r="G567">
        <v>160655497</v>
      </c>
      <c r="H567">
        <v>1234</v>
      </c>
      <c r="I567" t="s">
        <v>1484</v>
      </c>
      <c r="J567" t="s">
        <v>1538</v>
      </c>
      <c r="K567" t="s">
        <v>1485</v>
      </c>
      <c r="L567">
        <v>2816</v>
      </c>
      <c r="M567" t="s">
        <v>1679</v>
      </c>
      <c r="N567" t="s">
        <v>1684</v>
      </c>
      <c r="O567">
        <f>VLOOKUP(M567,'ID-사업자'!$A$1:$B$291,2,0)</f>
        <v>0</v>
      </c>
    </row>
    <row r="568" spans="1:15" x14ac:dyDescent="0.3">
      <c r="A568" t="s">
        <v>1694</v>
      </c>
      <c r="B568" t="s">
        <v>842</v>
      </c>
      <c r="C568" s="14">
        <v>50182</v>
      </c>
      <c r="D568" s="14">
        <v>5018</v>
      </c>
      <c r="E568" s="14">
        <v>0</v>
      </c>
      <c r="F568" s="14">
        <v>55200</v>
      </c>
      <c r="G568">
        <v>160619553</v>
      </c>
      <c r="H568">
        <v>1234</v>
      </c>
      <c r="I568" t="s">
        <v>1484</v>
      </c>
      <c r="J568" t="s">
        <v>1538</v>
      </c>
      <c r="K568" t="s">
        <v>1485</v>
      </c>
      <c r="L568">
        <v>2536</v>
      </c>
      <c r="M568" t="s">
        <v>1594</v>
      </c>
      <c r="N568" t="s">
        <v>1693</v>
      </c>
      <c r="O568">
        <f>VLOOKUP(M568,'ID-사업자'!$A$1:$B$291,2,0)</f>
        <v>2031151666</v>
      </c>
    </row>
    <row r="569" spans="1:15" x14ac:dyDescent="0.3">
      <c r="A569" t="s">
        <v>1694</v>
      </c>
      <c r="B569" t="s">
        <v>1179</v>
      </c>
      <c r="C569" s="14">
        <v>48555</v>
      </c>
      <c r="D569" s="14">
        <v>4855</v>
      </c>
      <c r="E569" s="14">
        <v>1890</v>
      </c>
      <c r="F569" s="14">
        <v>55300</v>
      </c>
      <c r="G569">
        <v>160871188</v>
      </c>
      <c r="H569">
        <v>1234</v>
      </c>
      <c r="I569" t="s">
        <v>1484</v>
      </c>
      <c r="J569" t="s">
        <v>1538</v>
      </c>
      <c r="K569" t="s">
        <v>1485</v>
      </c>
      <c r="L569">
        <v>2850</v>
      </c>
      <c r="M569" t="s">
        <v>1579</v>
      </c>
      <c r="N569" t="s">
        <v>1684</v>
      </c>
      <c r="O569">
        <f>VLOOKUP(M569,'ID-사업자'!$A$1:$B$291,2,0)</f>
        <v>0</v>
      </c>
    </row>
    <row r="570" spans="1:15" x14ac:dyDescent="0.3">
      <c r="A570" t="s">
        <v>1694</v>
      </c>
      <c r="B570" t="s">
        <v>777</v>
      </c>
      <c r="C570" s="14">
        <v>40737</v>
      </c>
      <c r="D570" s="14">
        <v>4073</v>
      </c>
      <c r="E570" s="14">
        <v>10490</v>
      </c>
      <c r="F570" s="14">
        <v>55300</v>
      </c>
      <c r="G570">
        <v>160421120</v>
      </c>
      <c r="H570">
        <v>1234</v>
      </c>
      <c r="I570" t="s">
        <v>1484</v>
      </c>
      <c r="J570" t="s">
        <v>1538</v>
      </c>
      <c r="K570" t="s">
        <v>1485</v>
      </c>
      <c r="L570">
        <v>2384</v>
      </c>
      <c r="M570" t="s">
        <v>1579</v>
      </c>
      <c r="N570" t="s">
        <v>1684</v>
      </c>
      <c r="O570">
        <f>VLOOKUP(M570,'ID-사업자'!$A$1:$B$291,2,0)</f>
        <v>0</v>
      </c>
    </row>
    <row r="571" spans="1:15" x14ac:dyDescent="0.3">
      <c r="A571" t="s">
        <v>1694</v>
      </c>
      <c r="B571" t="s">
        <v>236</v>
      </c>
      <c r="C571" s="14">
        <v>50500</v>
      </c>
      <c r="D571" s="14">
        <v>5050</v>
      </c>
      <c r="E571" s="14">
        <v>0</v>
      </c>
      <c r="F571" s="14">
        <v>55550</v>
      </c>
      <c r="G571">
        <v>160227819</v>
      </c>
      <c r="H571">
        <v>1234</v>
      </c>
      <c r="I571" t="s">
        <v>1484</v>
      </c>
      <c r="J571" t="s">
        <v>1538</v>
      </c>
      <c r="K571" t="s">
        <v>1485</v>
      </c>
      <c r="L571">
        <v>2027</v>
      </c>
      <c r="M571" t="s">
        <v>1840</v>
      </c>
      <c r="N571" t="s">
        <v>1682</v>
      </c>
      <c r="O571">
        <f>VLOOKUP(M571,'ID-사업자'!$A$1:$B$291,2,0)</f>
        <v>0</v>
      </c>
    </row>
    <row r="572" spans="1:15" x14ac:dyDescent="0.3">
      <c r="A572" t="s">
        <v>1694</v>
      </c>
      <c r="B572" t="s">
        <v>474</v>
      </c>
      <c r="C572" s="14">
        <v>50545</v>
      </c>
      <c r="D572" s="14">
        <v>5055</v>
      </c>
      <c r="E572" s="14">
        <v>0</v>
      </c>
      <c r="F572" s="14">
        <v>55600</v>
      </c>
      <c r="G572">
        <v>160554086</v>
      </c>
      <c r="H572">
        <v>1234</v>
      </c>
      <c r="I572" t="s">
        <v>1484</v>
      </c>
      <c r="J572" t="s">
        <v>1538</v>
      </c>
      <c r="K572" t="s">
        <v>1485</v>
      </c>
      <c r="L572">
        <v>3000000784</v>
      </c>
      <c r="M572" t="s">
        <v>1778</v>
      </c>
      <c r="N572" t="s">
        <v>1695</v>
      </c>
      <c r="O572">
        <f>VLOOKUP(M572,'ID-사업자'!$A$1:$B$291,2,0)</f>
        <v>1981501407</v>
      </c>
    </row>
    <row r="573" spans="1:15" x14ac:dyDescent="0.3">
      <c r="A573" t="s">
        <v>1694</v>
      </c>
      <c r="B573" t="s">
        <v>1085</v>
      </c>
      <c r="C573" s="14">
        <v>42182</v>
      </c>
      <c r="D573" s="14">
        <v>4218</v>
      </c>
      <c r="E573" s="14">
        <v>9200</v>
      </c>
      <c r="F573" s="14">
        <v>55600</v>
      </c>
      <c r="G573">
        <v>160443840</v>
      </c>
      <c r="H573">
        <v>1234</v>
      </c>
      <c r="I573" t="s">
        <v>1484</v>
      </c>
      <c r="J573" t="s">
        <v>1538</v>
      </c>
      <c r="K573" t="s">
        <v>1485</v>
      </c>
      <c r="L573">
        <v>2646</v>
      </c>
      <c r="M573" t="s">
        <v>1679</v>
      </c>
      <c r="N573" t="s">
        <v>1684</v>
      </c>
      <c r="O573">
        <f>VLOOKUP(M573,'ID-사업자'!$A$1:$B$291,2,0)</f>
        <v>0</v>
      </c>
    </row>
    <row r="574" spans="1:15" x14ac:dyDescent="0.3">
      <c r="A574" t="s">
        <v>1694</v>
      </c>
      <c r="B574" t="s">
        <v>237</v>
      </c>
      <c r="C574" s="14">
        <v>40455</v>
      </c>
      <c r="D574" s="14">
        <v>4045</v>
      </c>
      <c r="E574" s="14">
        <v>11100</v>
      </c>
      <c r="F574" s="14">
        <v>55600</v>
      </c>
      <c r="G574">
        <v>160172176</v>
      </c>
      <c r="H574">
        <v>1234</v>
      </c>
      <c r="I574" t="s">
        <v>1484</v>
      </c>
      <c r="J574" t="s">
        <v>1538</v>
      </c>
      <c r="K574" t="s">
        <v>1485</v>
      </c>
      <c r="L574">
        <v>2177</v>
      </c>
      <c r="M574" t="s">
        <v>1579</v>
      </c>
      <c r="N574" t="s">
        <v>1684</v>
      </c>
      <c r="O574">
        <f>VLOOKUP(M574,'ID-사업자'!$A$1:$B$291,2,0)</f>
        <v>0</v>
      </c>
    </row>
    <row r="575" spans="1:15" x14ac:dyDescent="0.3">
      <c r="A575" t="s">
        <v>1694</v>
      </c>
      <c r="B575" t="s">
        <v>477</v>
      </c>
      <c r="C575" s="14">
        <v>43555</v>
      </c>
      <c r="D575" s="14">
        <v>4355</v>
      </c>
      <c r="E575" s="14">
        <v>7690</v>
      </c>
      <c r="F575" s="14">
        <v>55600</v>
      </c>
      <c r="G575">
        <v>160563203</v>
      </c>
      <c r="H575">
        <v>1234</v>
      </c>
      <c r="I575" t="s">
        <v>1484</v>
      </c>
      <c r="J575" t="s">
        <v>1538</v>
      </c>
      <c r="K575" t="s">
        <v>1485</v>
      </c>
      <c r="L575">
        <v>2205</v>
      </c>
      <c r="M575" t="s">
        <v>1840</v>
      </c>
      <c r="N575" t="s">
        <v>1682</v>
      </c>
      <c r="O575">
        <f>VLOOKUP(M575,'ID-사업자'!$A$1:$B$291,2,0)</f>
        <v>0</v>
      </c>
    </row>
    <row r="576" spans="1:15" x14ac:dyDescent="0.3">
      <c r="A576" t="s">
        <v>1694</v>
      </c>
      <c r="B576" t="s">
        <v>196</v>
      </c>
      <c r="C576" s="14">
        <v>50636</v>
      </c>
      <c r="D576" s="14">
        <v>5064</v>
      </c>
      <c r="E576" s="14">
        <v>0</v>
      </c>
      <c r="F576" s="14">
        <v>55700</v>
      </c>
      <c r="G576">
        <v>160183009</v>
      </c>
      <c r="H576">
        <v>1234</v>
      </c>
      <c r="I576" t="s">
        <v>1484</v>
      </c>
      <c r="J576" t="s">
        <v>1538</v>
      </c>
      <c r="K576" t="s">
        <v>1485</v>
      </c>
      <c r="L576">
        <v>1888</v>
      </c>
      <c r="M576" t="s">
        <v>1679</v>
      </c>
      <c r="N576" t="s">
        <v>1684</v>
      </c>
      <c r="O576">
        <f>VLOOKUP(M576,'ID-사업자'!$A$1:$B$291,2,0)</f>
        <v>0</v>
      </c>
    </row>
    <row r="577" spans="1:15" x14ac:dyDescent="0.3">
      <c r="A577" t="s">
        <v>1719</v>
      </c>
      <c r="B577" t="s">
        <v>1466</v>
      </c>
      <c r="C577" s="14">
        <v>50727</v>
      </c>
      <c r="D577" s="14">
        <v>5073</v>
      </c>
      <c r="E577" s="14">
        <v>0</v>
      </c>
      <c r="F577" s="14">
        <v>55800</v>
      </c>
      <c r="G577">
        <v>21602816</v>
      </c>
      <c r="I577" t="s">
        <v>1532</v>
      </c>
      <c r="L577">
        <v>3000000636</v>
      </c>
      <c r="M577" t="s">
        <v>1796</v>
      </c>
      <c r="N577" t="s">
        <v>1695</v>
      </c>
      <c r="O577">
        <f>VLOOKUP(M577,'ID-사업자'!$A$1:$B$291,2,0)</f>
        <v>0</v>
      </c>
    </row>
    <row r="578" spans="1:15" x14ac:dyDescent="0.3">
      <c r="A578" t="s">
        <v>1694</v>
      </c>
      <c r="B578" t="s">
        <v>1186</v>
      </c>
      <c r="C578" s="14">
        <v>4646</v>
      </c>
      <c r="D578" s="14">
        <v>464</v>
      </c>
      <c r="E578" s="14">
        <v>50790</v>
      </c>
      <c r="F578" s="14">
        <v>55900</v>
      </c>
      <c r="G578">
        <v>160904235</v>
      </c>
      <c r="H578">
        <v>1234</v>
      </c>
      <c r="I578" t="s">
        <v>1484</v>
      </c>
      <c r="J578" t="s">
        <v>1538</v>
      </c>
      <c r="K578" t="s">
        <v>1485</v>
      </c>
      <c r="L578">
        <v>2678</v>
      </c>
      <c r="M578" t="s">
        <v>1679</v>
      </c>
      <c r="N578" t="s">
        <v>1684</v>
      </c>
      <c r="O578">
        <f>VLOOKUP(M578,'ID-사업자'!$A$1:$B$291,2,0)</f>
        <v>0</v>
      </c>
    </row>
    <row r="579" spans="1:15" x14ac:dyDescent="0.3">
      <c r="A579" t="s">
        <v>1694</v>
      </c>
      <c r="B579" t="s">
        <v>955</v>
      </c>
      <c r="C579" s="14">
        <v>4182</v>
      </c>
      <c r="D579" s="14">
        <v>418</v>
      </c>
      <c r="E579" s="14">
        <v>51300</v>
      </c>
      <c r="F579" s="14">
        <v>55900</v>
      </c>
      <c r="G579">
        <v>160590152</v>
      </c>
      <c r="H579">
        <v>1234</v>
      </c>
      <c r="I579" t="s">
        <v>1484</v>
      </c>
      <c r="J579" t="s">
        <v>1538</v>
      </c>
      <c r="K579" t="s">
        <v>1485</v>
      </c>
      <c r="L579">
        <v>2345</v>
      </c>
      <c r="M579" t="s">
        <v>1579</v>
      </c>
      <c r="N579" t="s">
        <v>1684</v>
      </c>
      <c r="O579">
        <f>VLOOKUP(M579,'ID-사업자'!$A$1:$B$291,2,0)</f>
        <v>0</v>
      </c>
    </row>
    <row r="580" spans="1:15" x14ac:dyDescent="0.3">
      <c r="A580" t="s">
        <v>1694</v>
      </c>
      <c r="B580" t="s">
        <v>822</v>
      </c>
      <c r="C580" s="14">
        <v>50909</v>
      </c>
      <c r="D580" s="14">
        <v>5091</v>
      </c>
      <c r="E580" s="14">
        <v>0</v>
      </c>
      <c r="F580" s="14">
        <v>56000</v>
      </c>
      <c r="G580">
        <v>160401306</v>
      </c>
      <c r="H580">
        <v>1234</v>
      </c>
      <c r="I580" t="s">
        <v>1484</v>
      </c>
      <c r="J580" t="s">
        <v>1538</v>
      </c>
      <c r="K580" t="s">
        <v>1485</v>
      </c>
      <c r="L580">
        <v>3000000614</v>
      </c>
      <c r="M580" t="s">
        <v>1662</v>
      </c>
      <c r="N580" t="s">
        <v>1695</v>
      </c>
      <c r="O580">
        <f>VLOOKUP(M580,'ID-사업자'!$A$1:$B$291,2,0)</f>
        <v>6613000888</v>
      </c>
    </row>
    <row r="581" spans="1:15" x14ac:dyDescent="0.3">
      <c r="A581" t="s">
        <v>1694</v>
      </c>
      <c r="B581" t="s">
        <v>1107</v>
      </c>
      <c r="C581" s="14">
        <v>50909</v>
      </c>
      <c r="D581" s="14">
        <v>5091</v>
      </c>
      <c r="E581" s="14">
        <v>0</v>
      </c>
      <c r="F581" s="14">
        <v>56000</v>
      </c>
      <c r="G581">
        <v>160441269</v>
      </c>
      <c r="H581">
        <v>1234</v>
      </c>
      <c r="I581" t="s">
        <v>1484</v>
      </c>
      <c r="J581" t="s">
        <v>1538</v>
      </c>
      <c r="K581" t="s">
        <v>1485</v>
      </c>
      <c r="L581">
        <v>3000000484</v>
      </c>
      <c r="M581" t="s">
        <v>1680</v>
      </c>
      <c r="N581" t="s">
        <v>1695</v>
      </c>
      <c r="O581">
        <f>VLOOKUP(M581,'ID-사업자'!$A$1:$B$291,2,0)</f>
        <v>0</v>
      </c>
    </row>
    <row r="582" spans="1:15" x14ac:dyDescent="0.3">
      <c r="A582" t="s">
        <v>1694</v>
      </c>
      <c r="B582" t="s">
        <v>64</v>
      </c>
      <c r="C582" s="14">
        <v>44091</v>
      </c>
      <c r="D582" s="14">
        <v>4409</v>
      </c>
      <c r="E582" s="14">
        <v>7500</v>
      </c>
      <c r="F582" s="14">
        <v>56000</v>
      </c>
      <c r="G582">
        <v>160307997</v>
      </c>
      <c r="H582">
        <v>1234</v>
      </c>
      <c r="I582" t="s">
        <v>1484</v>
      </c>
      <c r="J582" t="s">
        <v>1538</v>
      </c>
      <c r="K582" t="s">
        <v>1485</v>
      </c>
      <c r="L582">
        <v>2811</v>
      </c>
      <c r="M582" t="s">
        <v>1705</v>
      </c>
      <c r="N582" t="s">
        <v>1693</v>
      </c>
      <c r="O582">
        <f>VLOOKUP(M582,'ID-사업자'!$A$1:$B$291,2,0)</f>
        <v>0</v>
      </c>
    </row>
    <row r="583" spans="1:15" x14ac:dyDescent="0.3">
      <c r="A583" t="s">
        <v>1694</v>
      </c>
      <c r="B583" t="s">
        <v>1066</v>
      </c>
      <c r="C583" s="14">
        <v>50909</v>
      </c>
      <c r="D583" s="14">
        <v>5091</v>
      </c>
      <c r="E583" s="14">
        <v>0</v>
      </c>
      <c r="F583" s="14">
        <v>56000</v>
      </c>
      <c r="G583">
        <v>160459772</v>
      </c>
      <c r="H583">
        <v>1234</v>
      </c>
      <c r="I583" t="s">
        <v>1484</v>
      </c>
      <c r="J583" t="s">
        <v>1538</v>
      </c>
      <c r="K583" t="s">
        <v>1485</v>
      </c>
      <c r="L583">
        <v>2833</v>
      </c>
      <c r="M583" t="s">
        <v>1701</v>
      </c>
      <c r="N583" t="s">
        <v>1684</v>
      </c>
      <c r="O583">
        <f>VLOOKUP(M583,'ID-사업자'!$A$1:$B$291,2,0)</f>
        <v>0</v>
      </c>
    </row>
    <row r="584" spans="1:15" x14ac:dyDescent="0.3">
      <c r="A584" t="s">
        <v>1694</v>
      </c>
      <c r="B584" t="s">
        <v>662</v>
      </c>
      <c r="C584" s="14">
        <v>50909</v>
      </c>
      <c r="D584" s="14">
        <v>5091</v>
      </c>
      <c r="E584" s="14">
        <v>0</v>
      </c>
      <c r="F584" s="14">
        <v>56000</v>
      </c>
      <c r="G584">
        <v>160348617</v>
      </c>
      <c r="H584">
        <v>1234</v>
      </c>
      <c r="I584" t="s">
        <v>1484</v>
      </c>
      <c r="J584" t="s">
        <v>1538</v>
      </c>
      <c r="K584" t="s">
        <v>1485</v>
      </c>
      <c r="L584">
        <v>2120</v>
      </c>
      <c r="M584" t="s">
        <v>1701</v>
      </c>
      <c r="N584" t="s">
        <v>1684</v>
      </c>
      <c r="O584">
        <f>VLOOKUP(M584,'ID-사업자'!$A$1:$B$291,2,0)</f>
        <v>0</v>
      </c>
    </row>
    <row r="585" spans="1:15" x14ac:dyDescent="0.3">
      <c r="A585" t="s">
        <v>1694</v>
      </c>
      <c r="B585" t="s">
        <v>187</v>
      </c>
      <c r="C585" s="14">
        <v>50909</v>
      </c>
      <c r="D585" s="14">
        <v>5091</v>
      </c>
      <c r="E585" s="14">
        <v>0</v>
      </c>
      <c r="F585" s="14">
        <v>56000</v>
      </c>
      <c r="G585">
        <v>160153333</v>
      </c>
      <c r="H585">
        <v>1234</v>
      </c>
      <c r="I585" t="s">
        <v>1484</v>
      </c>
      <c r="J585" t="s">
        <v>1538</v>
      </c>
      <c r="K585" t="s">
        <v>1485</v>
      </c>
      <c r="L585">
        <v>1939</v>
      </c>
      <c r="M585" t="s">
        <v>1701</v>
      </c>
      <c r="N585" t="s">
        <v>1684</v>
      </c>
      <c r="O585">
        <f>VLOOKUP(M585,'ID-사업자'!$A$1:$B$291,2,0)</f>
        <v>0</v>
      </c>
    </row>
    <row r="586" spans="1:15" x14ac:dyDescent="0.3">
      <c r="A586" t="s">
        <v>1694</v>
      </c>
      <c r="B586" t="s">
        <v>639</v>
      </c>
      <c r="C586" s="14">
        <v>50909</v>
      </c>
      <c r="D586" s="14">
        <v>5091</v>
      </c>
      <c r="E586" s="14">
        <v>0</v>
      </c>
      <c r="F586" s="14">
        <v>56000</v>
      </c>
      <c r="G586">
        <v>160336703</v>
      </c>
      <c r="H586">
        <v>1234</v>
      </c>
      <c r="I586" t="s">
        <v>1484</v>
      </c>
      <c r="J586" t="s">
        <v>1538</v>
      </c>
      <c r="K586" t="s">
        <v>1485</v>
      </c>
      <c r="L586">
        <v>1767</v>
      </c>
      <c r="M586" t="s">
        <v>1701</v>
      </c>
      <c r="N586" t="s">
        <v>1684</v>
      </c>
      <c r="O586">
        <f>VLOOKUP(M586,'ID-사업자'!$A$1:$B$291,2,0)</f>
        <v>0</v>
      </c>
    </row>
    <row r="587" spans="1:15" x14ac:dyDescent="0.3">
      <c r="A587" t="s">
        <v>1694</v>
      </c>
      <c r="B587" t="s">
        <v>289</v>
      </c>
      <c r="C587" s="14">
        <v>30646</v>
      </c>
      <c r="D587" s="14">
        <v>3064</v>
      </c>
      <c r="E587" s="14">
        <v>22390</v>
      </c>
      <c r="F587" s="14">
        <v>56100</v>
      </c>
      <c r="G587">
        <v>160513910</v>
      </c>
      <c r="H587">
        <v>1234</v>
      </c>
      <c r="I587" t="s">
        <v>1484</v>
      </c>
      <c r="J587" t="s">
        <v>1538</v>
      </c>
      <c r="K587" t="s">
        <v>1485</v>
      </c>
      <c r="L587">
        <v>1621</v>
      </c>
      <c r="M587" t="s">
        <v>1679</v>
      </c>
      <c r="N587" t="s">
        <v>1684</v>
      </c>
      <c r="O587">
        <f>VLOOKUP(M587,'ID-사업자'!$A$1:$B$291,2,0)</f>
        <v>0</v>
      </c>
    </row>
    <row r="588" spans="1:15" x14ac:dyDescent="0.3">
      <c r="A588" t="s">
        <v>1694</v>
      </c>
      <c r="B588" t="s">
        <v>1004</v>
      </c>
      <c r="C588" s="14">
        <v>51182</v>
      </c>
      <c r="D588" s="14">
        <v>5118</v>
      </c>
      <c r="E588" s="14">
        <v>0</v>
      </c>
      <c r="F588" s="14">
        <v>56300</v>
      </c>
      <c r="G588">
        <v>160600500</v>
      </c>
      <c r="H588">
        <v>1234</v>
      </c>
      <c r="I588" t="s">
        <v>1484</v>
      </c>
      <c r="J588" t="s">
        <v>1538</v>
      </c>
      <c r="K588" t="s">
        <v>1485</v>
      </c>
      <c r="L588">
        <v>2796</v>
      </c>
      <c r="M588" t="s">
        <v>1840</v>
      </c>
      <c r="N588" t="s">
        <v>1682</v>
      </c>
      <c r="O588">
        <f>VLOOKUP(M588,'ID-사업자'!$A$1:$B$291,2,0)</f>
        <v>0</v>
      </c>
    </row>
    <row r="589" spans="1:15" x14ac:dyDescent="0.3">
      <c r="A589" t="s">
        <v>1694</v>
      </c>
      <c r="B589" t="s">
        <v>166</v>
      </c>
      <c r="C589" s="14">
        <v>38273</v>
      </c>
      <c r="D589" s="14">
        <v>3827</v>
      </c>
      <c r="E589" s="14">
        <v>14300</v>
      </c>
      <c r="F589" s="14">
        <v>56400</v>
      </c>
      <c r="G589">
        <v>160152392</v>
      </c>
      <c r="H589">
        <v>1234</v>
      </c>
      <c r="I589" t="s">
        <v>1484</v>
      </c>
      <c r="J589" t="s">
        <v>1538</v>
      </c>
      <c r="K589" t="s">
        <v>1485</v>
      </c>
      <c r="L589">
        <v>1598</v>
      </c>
      <c r="M589" t="s">
        <v>1679</v>
      </c>
      <c r="N589" t="s">
        <v>1684</v>
      </c>
      <c r="O589">
        <f>VLOOKUP(M589,'ID-사업자'!$A$1:$B$291,2,0)</f>
        <v>0</v>
      </c>
    </row>
    <row r="590" spans="1:15" x14ac:dyDescent="0.3">
      <c r="A590" t="s">
        <v>1694</v>
      </c>
      <c r="B590" t="s">
        <v>447</v>
      </c>
      <c r="C590" s="14">
        <v>46000</v>
      </c>
      <c r="D590" s="14">
        <v>4600</v>
      </c>
      <c r="E590" s="14">
        <v>5800</v>
      </c>
      <c r="F590" s="14">
        <v>56400</v>
      </c>
      <c r="G590">
        <v>160567077</v>
      </c>
      <c r="H590">
        <v>1234</v>
      </c>
      <c r="I590" t="s">
        <v>1484</v>
      </c>
      <c r="J590" t="s">
        <v>1538</v>
      </c>
      <c r="K590" t="s">
        <v>1485</v>
      </c>
      <c r="L590">
        <v>2867</v>
      </c>
      <c r="M590" t="s">
        <v>1840</v>
      </c>
      <c r="N590" t="s">
        <v>1682</v>
      </c>
      <c r="O590">
        <f>VLOOKUP(M590,'ID-사업자'!$A$1:$B$291,2,0)</f>
        <v>0</v>
      </c>
    </row>
    <row r="591" spans="1:15" x14ac:dyDescent="0.3">
      <c r="A591" t="s">
        <v>1694</v>
      </c>
      <c r="B591" t="s">
        <v>459</v>
      </c>
      <c r="C591" s="14">
        <v>51273</v>
      </c>
      <c r="D591" s="14">
        <v>5127</v>
      </c>
      <c r="E591" s="14">
        <v>0</v>
      </c>
      <c r="F591" s="14">
        <v>56400</v>
      </c>
      <c r="G591">
        <v>160555936</v>
      </c>
      <c r="H591">
        <v>1234</v>
      </c>
      <c r="I591" t="s">
        <v>1484</v>
      </c>
      <c r="J591" t="s">
        <v>1538</v>
      </c>
      <c r="K591" t="s">
        <v>1485</v>
      </c>
      <c r="L591">
        <v>2192</v>
      </c>
      <c r="M591" t="s">
        <v>1840</v>
      </c>
      <c r="N591" t="s">
        <v>1682</v>
      </c>
      <c r="O591">
        <f>VLOOKUP(M591,'ID-사업자'!$A$1:$B$291,2,0)</f>
        <v>0</v>
      </c>
    </row>
    <row r="592" spans="1:15" x14ac:dyDescent="0.3">
      <c r="A592" t="s">
        <v>1694</v>
      </c>
      <c r="B592" t="s">
        <v>1308</v>
      </c>
      <c r="C592" s="14">
        <v>41646</v>
      </c>
      <c r="D592" s="14">
        <v>4164</v>
      </c>
      <c r="E592" s="14">
        <v>10790</v>
      </c>
      <c r="F592" s="14">
        <v>56600</v>
      </c>
      <c r="G592">
        <v>160766851</v>
      </c>
      <c r="H592">
        <v>1234</v>
      </c>
      <c r="I592" t="s">
        <v>1484</v>
      </c>
      <c r="J592" t="s">
        <v>1538</v>
      </c>
      <c r="K592" t="s">
        <v>1485</v>
      </c>
      <c r="L592">
        <v>2019</v>
      </c>
      <c r="M592" t="s">
        <v>1598</v>
      </c>
      <c r="N592" t="s">
        <v>1693</v>
      </c>
      <c r="O592">
        <f>VLOOKUP(M592,'ID-사업자'!$A$1:$B$291,2,0)</f>
        <v>0</v>
      </c>
    </row>
    <row r="593" spans="1:15" x14ac:dyDescent="0.3">
      <c r="A593" t="s">
        <v>1694</v>
      </c>
      <c r="B593" t="s">
        <v>243</v>
      </c>
      <c r="C593" s="14">
        <v>26919</v>
      </c>
      <c r="D593" s="14">
        <v>2691</v>
      </c>
      <c r="E593" s="14">
        <v>26990</v>
      </c>
      <c r="F593" s="14">
        <v>56600</v>
      </c>
      <c r="G593">
        <v>160245541</v>
      </c>
      <c r="H593">
        <v>1234</v>
      </c>
      <c r="I593" t="s">
        <v>1484</v>
      </c>
      <c r="J593" t="s">
        <v>1538</v>
      </c>
      <c r="K593" t="s">
        <v>1485</v>
      </c>
      <c r="L593">
        <v>2368</v>
      </c>
      <c r="M593" t="s">
        <v>1583</v>
      </c>
      <c r="N593" t="s">
        <v>1693</v>
      </c>
      <c r="O593">
        <f>VLOOKUP(M593,'ID-사업자'!$A$1:$B$291,2,0)</f>
        <v>0</v>
      </c>
    </row>
    <row r="594" spans="1:15" x14ac:dyDescent="0.3">
      <c r="A594" t="s">
        <v>1694</v>
      </c>
      <c r="B594" t="s">
        <v>1269</v>
      </c>
      <c r="C594" s="14">
        <v>49328</v>
      </c>
      <c r="D594" s="14">
        <v>4932</v>
      </c>
      <c r="E594" s="14">
        <v>2690</v>
      </c>
      <c r="F594" s="14">
        <v>56950</v>
      </c>
      <c r="G594">
        <v>161200515</v>
      </c>
      <c r="H594">
        <v>1234</v>
      </c>
      <c r="I594" t="s">
        <v>1484</v>
      </c>
      <c r="J594" t="s">
        <v>1538</v>
      </c>
      <c r="K594" t="s">
        <v>1485</v>
      </c>
      <c r="L594">
        <v>2083</v>
      </c>
      <c r="M594" t="s">
        <v>1679</v>
      </c>
      <c r="N594" t="s">
        <v>1684</v>
      </c>
      <c r="O594">
        <f>VLOOKUP(M594,'ID-사업자'!$A$1:$B$291,2,0)</f>
        <v>0</v>
      </c>
    </row>
    <row r="595" spans="1:15" x14ac:dyDescent="0.3">
      <c r="A595" t="s">
        <v>1694</v>
      </c>
      <c r="B595" t="s">
        <v>956</v>
      </c>
      <c r="C595" s="14">
        <v>3646</v>
      </c>
      <c r="D595" s="14">
        <v>364</v>
      </c>
      <c r="E595" s="14">
        <v>52990</v>
      </c>
      <c r="F595" s="14">
        <v>57000</v>
      </c>
      <c r="G595">
        <v>160584858</v>
      </c>
      <c r="H595">
        <v>1234</v>
      </c>
      <c r="I595" t="s">
        <v>1484</v>
      </c>
      <c r="J595" t="s">
        <v>1538</v>
      </c>
      <c r="K595" t="s">
        <v>1485</v>
      </c>
      <c r="L595">
        <v>2593</v>
      </c>
      <c r="M595" t="s">
        <v>1591</v>
      </c>
      <c r="N595" t="s">
        <v>1684</v>
      </c>
      <c r="O595">
        <f>VLOOKUP(M595,'ID-사업자'!$A$1:$B$291,2,0)</f>
        <v>5311602084</v>
      </c>
    </row>
    <row r="596" spans="1:15" x14ac:dyDescent="0.3">
      <c r="A596" t="s">
        <v>1694</v>
      </c>
      <c r="B596" t="s">
        <v>557</v>
      </c>
      <c r="C596" s="14">
        <v>3646</v>
      </c>
      <c r="D596" s="14">
        <v>364</v>
      </c>
      <c r="E596" s="14">
        <v>52990</v>
      </c>
      <c r="F596" s="14">
        <v>57000</v>
      </c>
      <c r="G596">
        <v>160535366</v>
      </c>
      <c r="H596">
        <v>1234</v>
      </c>
      <c r="I596" t="s">
        <v>1484</v>
      </c>
      <c r="J596" t="s">
        <v>1538</v>
      </c>
      <c r="K596" t="s">
        <v>1485</v>
      </c>
      <c r="L596">
        <v>2913</v>
      </c>
      <c r="M596" t="s">
        <v>1556</v>
      </c>
      <c r="N596" t="s">
        <v>1684</v>
      </c>
      <c r="O596">
        <f>VLOOKUP(M596,'ID-사업자'!$A$1:$B$291,2,0)</f>
        <v>4413201666</v>
      </c>
    </row>
    <row r="597" spans="1:15" x14ac:dyDescent="0.3">
      <c r="A597" t="s">
        <v>1694</v>
      </c>
      <c r="B597" t="s">
        <v>1100</v>
      </c>
      <c r="C597" s="14">
        <v>3646</v>
      </c>
      <c r="D597" s="14">
        <v>364</v>
      </c>
      <c r="E597" s="14">
        <v>52990</v>
      </c>
      <c r="F597" s="14">
        <v>57000</v>
      </c>
      <c r="G597">
        <v>160447009</v>
      </c>
      <c r="H597">
        <v>1234</v>
      </c>
      <c r="I597" t="s">
        <v>1484</v>
      </c>
      <c r="J597" t="s">
        <v>1538</v>
      </c>
      <c r="K597" t="s">
        <v>1485</v>
      </c>
      <c r="L597">
        <v>2042</v>
      </c>
      <c r="M597" t="s">
        <v>1725</v>
      </c>
      <c r="N597" t="s">
        <v>1684</v>
      </c>
      <c r="O597">
        <f>VLOOKUP(M597,'ID-사업자'!$A$1:$B$291,2,0)</f>
        <v>0</v>
      </c>
    </row>
    <row r="598" spans="1:15" x14ac:dyDescent="0.3">
      <c r="A598" t="s">
        <v>1694</v>
      </c>
      <c r="B598" t="s">
        <v>654</v>
      </c>
      <c r="C598" s="14">
        <v>3646</v>
      </c>
      <c r="D598" s="14">
        <v>364</v>
      </c>
      <c r="E598" s="14">
        <v>52990</v>
      </c>
      <c r="F598" s="14">
        <v>57000</v>
      </c>
      <c r="G598">
        <v>160342839</v>
      </c>
      <c r="H598">
        <v>1234</v>
      </c>
      <c r="I598" t="s">
        <v>1484</v>
      </c>
      <c r="J598" t="s">
        <v>1538</v>
      </c>
      <c r="K598" t="s">
        <v>1485</v>
      </c>
      <c r="L598">
        <v>2117</v>
      </c>
      <c r="M598" t="s">
        <v>1625</v>
      </c>
      <c r="N598" t="s">
        <v>1693</v>
      </c>
      <c r="O598">
        <f>VLOOKUP(M598,'ID-사업자'!$A$1:$B$291,2,0)</f>
        <v>0</v>
      </c>
    </row>
    <row r="599" spans="1:15" x14ac:dyDescent="0.3">
      <c r="A599" t="s">
        <v>1719</v>
      </c>
      <c r="B599" t="s">
        <v>1501</v>
      </c>
      <c r="C599" s="14">
        <v>3636</v>
      </c>
      <c r="D599" s="14">
        <v>364</v>
      </c>
      <c r="E599" s="14">
        <v>53000</v>
      </c>
      <c r="F599" s="14">
        <v>57000</v>
      </c>
      <c r="G599">
        <v>662278</v>
      </c>
      <c r="I599" t="s">
        <v>1532</v>
      </c>
      <c r="L599">
        <v>3000000601</v>
      </c>
      <c r="M599" t="s">
        <v>1573</v>
      </c>
      <c r="N599" t="s">
        <v>1695</v>
      </c>
      <c r="O599">
        <f>VLOOKUP(M599,'ID-사업자'!$A$1:$B$291,2,0)</f>
        <v>6253501305</v>
      </c>
    </row>
    <row r="600" spans="1:15" x14ac:dyDescent="0.3">
      <c r="A600" t="s">
        <v>1694</v>
      </c>
      <c r="B600" t="s">
        <v>1036</v>
      </c>
      <c r="C600" s="14">
        <v>41919</v>
      </c>
      <c r="D600" s="14">
        <v>4191</v>
      </c>
      <c r="E600" s="14">
        <v>11090</v>
      </c>
      <c r="F600" s="14">
        <v>57200</v>
      </c>
      <c r="G600">
        <v>160452151</v>
      </c>
      <c r="H600">
        <v>1234</v>
      </c>
      <c r="I600" t="s">
        <v>1484</v>
      </c>
      <c r="J600" t="s">
        <v>1538</v>
      </c>
      <c r="K600" t="s">
        <v>1485</v>
      </c>
      <c r="L600">
        <v>3000000615</v>
      </c>
      <c r="M600" t="s">
        <v>1778</v>
      </c>
      <c r="N600" t="s">
        <v>1695</v>
      </c>
      <c r="O600">
        <f>VLOOKUP(M600,'ID-사업자'!$A$1:$B$291,2,0)</f>
        <v>1981501407</v>
      </c>
    </row>
    <row r="601" spans="1:15" x14ac:dyDescent="0.3">
      <c r="A601" t="s">
        <v>1694</v>
      </c>
      <c r="B601" t="s">
        <v>1147</v>
      </c>
      <c r="C601" s="14">
        <v>25273</v>
      </c>
      <c r="D601" s="14">
        <v>2527</v>
      </c>
      <c r="E601" s="14">
        <v>29400</v>
      </c>
      <c r="F601" s="14">
        <v>57200</v>
      </c>
      <c r="G601">
        <v>160836665</v>
      </c>
      <c r="H601">
        <v>1234</v>
      </c>
      <c r="I601" t="s">
        <v>1484</v>
      </c>
      <c r="J601" t="s">
        <v>1538</v>
      </c>
      <c r="K601" t="s">
        <v>1485</v>
      </c>
      <c r="L601">
        <v>2487</v>
      </c>
      <c r="M601" t="s">
        <v>1579</v>
      </c>
      <c r="N601" t="s">
        <v>1684</v>
      </c>
      <c r="O601">
        <f>VLOOKUP(M601,'ID-사업자'!$A$1:$B$291,2,0)</f>
        <v>0</v>
      </c>
    </row>
    <row r="602" spans="1:15" x14ac:dyDescent="0.3">
      <c r="A602" t="s">
        <v>1694</v>
      </c>
      <c r="B602" t="s">
        <v>290</v>
      </c>
      <c r="C602" s="14">
        <v>52000</v>
      </c>
      <c r="D602" s="14">
        <v>5200</v>
      </c>
      <c r="E602" s="14">
        <v>0</v>
      </c>
      <c r="F602" s="14">
        <v>57200</v>
      </c>
      <c r="G602">
        <v>160519511</v>
      </c>
      <c r="H602">
        <v>1234</v>
      </c>
      <c r="I602" t="s">
        <v>1484</v>
      </c>
      <c r="J602" t="s">
        <v>1538</v>
      </c>
      <c r="K602" t="s">
        <v>1485</v>
      </c>
      <c r="L602">
        <v>2495</v>
      </c>
      <c r="M602" t="s">
        <v>1701</v>
      </c>
      <c r="N602" t="s">
        <v>1684</v>
      </c>
      <c r="O602">
        <f>VLOOKUP(M602,'ID-사업자'!$A$1:$B$291,2,0)</f>
        <v>0</v>
      </c>
    </row>
    <row r="603" spans="1:15" x14ac:dyDescent="0.3">
      <c r="A603" t="s">
        <v>1694</v>
      </c>
      <c r="B603" t="s">
        <v>921</v>
      </c>
      <c r="C603" s="14">
        <v>33646</v>
      </c>
      <c r="D603" s="14">
        <v>3364</v>
      </c>
      <c r="E603" s="14">
        <v>20290</v>
      </c>
      <c r="F603" s="14">
        <v>57300</v>
      </c>
      <c r="G603">
        <v>160575268</v>
      </c>
      <c r="H603">
        <v>1234</v>
      </c>
      <c r="I603" t="s">
        <v>1484</v>
      </c>
      <c r="J603" t="s">
        <v>1538</v>
      </c>
      <c r="K603" t="s">
        <v>1485</v>
      </c>
      <c r="L603">
        <v>1737</v>
      </c>
      <c r="M603" t="s">
        <v>1679</v>
      </c>
      <c r="N603" t="s">
        <v>1684</v>
      </c>
      <c r="O603">
        <f>VLOOKUP(M603,'ID-사업자'!$A$1:$B$291,2,0)</f>
        <v>0</v>
      </c>
    </row>
    <row r="604" spans="1:15" x14ac:dyDescent="0.3">
      <c r="A604" t="s">
        <v>1694</v>
      </c>
      <c r="B604" t="s">
        <v>1052</v>
      </c>
      <c r="C604" s="14">
        <v>52182</v>
      </c>
      <c r="D604" s="14">
        <v>5218</v>
      </c>
      <c r="E604" s="14">
        <v>0</v>
      </c>
      <c r="F604" s="14">
        <v>57400</v>
      </c>
      <c r="G604">
        <v>160462428</v>
      </c>
      <c r="H604">
        <v>1234</v>
      </c>
      <c r="I604" t="s">
        <v>1484</v>
      </c>
      <c r="J604" t="s">
        <v>1538</v>
      </c>
      <c r="K604" t="s">
        <v>1485</v>
      </c>
      <c r="L604">
        <v>1566</v>
      </c>
      <c r="M604" t="s">
        <v>1679</v>
      </c>
      <c r="N604" t="s">
        <v>1684</v>
      </c>
      <c r="O604">
        <f>VLOOKUP(M604,'ID-사업자'!$A$1:$B$291,2,0)</f>
        <v>0</v>
      </c>
    </row>
    <row r="605" spans="1:15" x14ac:dyDescent="0.3">
      <c r="A605" t="s">
        <v>1694</v>
      </c>
      <c r="B605" t="s">
        <v>248</v>
      </c>
      <c r="C605" s="14">
        <v>25364</v>
      </c>
      <c r="D605" s="14">
        <v>2536</v>
      </c>
      <c r="E605" s="14">
        <v>29500</v>
      </c>
      <c r="F605" s="14">
        <v>57400</v>
      </c>
      <c r="G605">
        <v>160174428</v>
      </c>
      <c r="H605">
        <v>1234</v>
      </c>
      <c r="I605" t="s">
        <v>1484</v>
      </c>
      <c r="J605" t="s">
        <v>1538</v>
      </c>
      <c r="K605" t="s">
        <v>1485</v>
      </c>
      <c r="L605">
        <v>2481</v>
      </c>
      <c r="M605" t="s">
        <v>1579</v>
      </c>
      <c r="N605" t="s">
        <v>1684</v>
      </c>
      <c r="O605">
        <f>VLOOKUP(M605,'ID-사업자'!$A$1:$B$291,2,0)</f>
        <v>0</v>
      </c>
    </row>
    <row r="606" spans="1:15" x14ac:dyDescent="0.3">
      <c r="A606" t="s">
        <v>1694</v>
      </c>
      <c r="B606" t="s">
        <v>1160</v>
      </c>
      <c r="C606" s="14">
        <v>52273</v>
      </c>
      <c r="D606" s="14">
        <v>5227</v>
      </c>
      <c r="E606" s="14">
        <v>0</v>
      </c>
      <c r="F606" s="14">
        <v>57500</v>
      </c>
      <c r="G606">
        <v>160863054</v>
      </c>
      <c r="H606">
        <v>1234</v>
      </c>
      <c r="I606" t="s">
        <v>1484</v>
      </c>
      <c r="J606" t="s">
        <v>1538</v>
      </c>
      <c r="K606" t="s">
        <v>1485</v>
      </c>
      <c r="L606">
        <v>2417</v>
      </c>
      <c r="M606" t="s">
        <v>1679</v>
      </c>
      <c r="N606" t="s">
        <v>1684</v>
      </c>
      <c r="O606">
        <f>VLOOKUP(M606,'ID-사업자'!$A$1:$B$291,2,0)</f>
        <v>0</v>
      </c>
    </row>
    <row r="607" spans="1:15" x14ac:dyDescent="0.3">
      <c r="A607" t="s">
        <v>1694</v>
      </c>
      <c r="B607" t="s">
        <v>75</v>
      </c>
      <c r="C607" s="14">
        <v>29737</v>
      </c>
      <c r="D607" s="14">
        <v>2973</v>
      </c>
      <c r="E607" s="14">
        <v>24790</v>
      </c>
      <c r="F607" s="14">
        <v>57500</v>
      </c>
      <c r="G607">
        <v>160256349</v>
      </c>
      <c r="H607">
        <v>1234</v>
      </c>
      <c r="I607" t="s">
        <v>1484</v>
      </c>
      <c r="J607" t="s">
        <v>1538</v>
      </c>
      <c r="K607" t="s">
        <v>1485</v>
      </c>
      <c r="L607">
        <v>2093</v>
      </c>
      <c r="M607" t="s">
        <v>1840</v>
      </c>
      <c r="N607" t="s">
        <v>1682</v>
      </c>
      <c r="O607">
        <f>VLOOKUP(M607,'ID-사업자'!$A$1:$B$291,2,0)</f>
        <v>0</v>
      </c>
    </row>
    <row r="608" spans="1:15" x14ac:dyDescent="0.3">
      <c r="A608" t="s">
        <v>1719</v>
      </c>
      <c r="B608" t="s">
        <v>1526</v>
      </c>
      <c r="C608" s="14">
        <v>46364</v>
      </c>
      <c r="D608" s="14">
        <v>4636</v>
      </c>
      <c r="E608" s="14">
        <v>6500</v>
      </c>
      <c r="F608" s="14">
        <v>57500</v>
      </c>
      <c r="G608">
        <v>62827173</v>
      </c>
      <c r="I608" t="s">
        <v>1532</v>
      </c>
      <c r="L608">
        <v>2598</v>
      </c>
      <c r="M608" t="s">
        <v>1801</v>
      </c>
      <c r="N608" t="s">
        <v>1682</v>
      </c>
      <c r="O608">
        <f>VLOOKUP(M608,'ID-사업자'!$A$1:$B$291,2,0)</f>
        <v>3101562310</v>
      </c>
    </row>
    <row r="609" spans="1:15" x14ac:dyDescent="0.3">
      <c r="A609" t="s">
        <v>1694</v>
      </c>
      <c r="B609" t="s">
        <v>1075</v>
      </c>
      <c r="C609" s="14">
        <v>43737</v>
      </c>
      <c r="D609" s="14">
        <v>4373</v>
      </c>
      <c r="E609" s="14">
        <v>9490</v>
      </c>
      <c r="F609" s="14">
        <v>57600</v>
      </c>
      <c r="G609">
        <v>160403701</v>
      </c>
      <c r="H609">
        <v>1234</v>
      </c>
      <c r="I609" t="s">
        <v>1484</v>
      </c>
      <c r="J609" t="s">
        <v>1538</v>
      </c>
      <c r="K609" t="s">
        <v>1485</v>
      </c>
      <c r="L609">
        <v>1603</v>
      </c>
      <c r="M609" t="s">
        <v>1840</v>
      </c>
      <c r="N609" t="s">
        <v>1682</v>
      </c>
      <c r="O609">
        <f>VLOOKUP(M609,'ID-사업자'!$A$1:$B$291,2,0)</f>
        <v>0</v>
      </c>
    </row>
    <row r="610" spans="1:15" x14ac:dyDescent="0.3">
      <c r="A610" t="s">
        <v>1694</v>
      </c>
      <c r="B610" t="s">
        <v>645</v>
      </c>
      <c r="C610" s="14">
        <v>29000</v>
      </c>
      <c r="D610" s="14">
        <v>2900</v>
      </c>
      <c r="E610" s="14">
        <v>25800</v>
      </c>
      <c r="F610" s="14">
        <v>57700</v>
      </c>
      <c r="G610">
        <v>160349054</v>
      </c>
      <c r="H610">
        <v>1234</v>
      </c>
      <c r="I610" t="s">
        <v>1484</v>
      </c>
      <c r="J610" t="s">
        <v>1538</v>
      </c>
      <c r="K610" t="s">
        <v>1485</v>
      </c>
      <c r="L610">
        <v>2837</v>
      </c>
      <c r="M610" t="s">
        <v>1579</v>
      </c>
      <c r="N610" t="s">
        <v>1684</v>
      </c>
      <c r="O610">
        <f>VLOOKUP(M610,'ID-사업자'!$A$1:$B$291,2,0)</f>
        <v>0</v>
      </c>
    </row>
    <row r="611" spans="1:15" x14ac:dyDescent="0.3">
      <c r="A611" t="s">
        <v>1694</v>
      </c>
      <c r="B611" t="s">
        <v>1169</v>
      </c>
      <c r="C611" s="14">
        <v>52455</v>
      </c>
      <c r="D611" s="14">
        <v>5245</v>
      </c>
      <c r="E611" s="14">
        <v>0</v>
      </c>
      <c r="F611" s="14">
        <v>57700</v>
      </c>
      <c r="G611">
        <v>160842541</v>
      </c>
      <c r="H611">
        <v>1234</v>
      </c>
      <c r="I611" t="s">
        <v>1484</v>
      </c>
      <c r="J611" t="s">
        <v>1538</v>
      </c>
      <c r="K611" t="s">
        <v>1485</v>
      </c>
      <c r="L611">
        <v>2613</v>
      </c>
      <c r="M611" t="s">
        <v>1579</v>
      </c>
      <c r="N611" t="s">
        <v>1684</v>
      </c>
      <c r="O611">
        <f>VLOOKUP(M611,'ID-사업자'!$A$1:$B$291,2,0)</f>
        <v>0</v>
      </c>
    </row>
    <row r="612" spans="1:15" x14ac:dyDescent="0.3">
      <c r="A612" t="s">
        <v>1694</v>
      </c>
      <c r="B612" t="s">
        <v>613</v>
      </c>
      <c r="C612" s="14">
        <v>29919</v>
      </c>
      <c r="D612" s="14">
        <v>2991</v>
      </c>
      <c r="E612" s="14">
        <v>24990</v>
      </c>
      <c r="F612" s="14">
        <v>57900</v>
      </c>
      <c r="G612">
        <v>160334524</v>
      </c>
      <c r="H612">
        <v>1234</v>
      </c>
      <c r="I612" t="s">
        <v>1484</v>
      </c>
      <c r="J612" t="s">
        <v>1538</v>
      </c>
      <c r="K612" t="s">
        <v>1485</v>
      </c>
      <c r="L612">
        <v>1834</v>
      </c>
      <c r="M612" t="s">
        <v>1840</v>
      </c>
      <c r="N612" t="s">
        <v>1682</v>
      </c>
      <c r="O612">
        <f>VLOOKUP(M612,'ID-사업자'!$A$1:$B$291,2,0)</f>
        <v>0</v>
      </c>
    </row>
    <row r="613" spans="1:15" x14ac:dyDescent="0.3">
      <c r="A613" t="s">
        <v>1694</v>
      </c>
      <c r="B613" t="s">
        <v>971</v>
      </c>
      <c r="C613" s="14">
        <v>52727</v>
      </c>
      <c r="D613" s="14">
        <v>5273</v>
      </c>
      <c r="E613" s="14">
        <v>0</v>
      </c>
      <c r="F613" s="14">
        <v>58000</v>
      </c>
      <c r="G613">
        <v>160605249</v>
      </c>
      <c r="H613">
        <v>1234</v>
      </c>
      <c r="I613" t="s">
        <v>1484</v>
      </c>
      <c r="J613" t="s">
        <v>1538</v>
      </c>
      <c r="K613" t="s">
        <v>1485</v>
      </c>
      <c r="L613">
        <v>2674</v>
      </c>
      <c r="M613" t="s">
        <v>1667</v>
      </c>
      <c r="N613" t="s">
        <v>1682</v>
      </c>
      <c r="O613">
        <f>VLOOKUP(M613,'ID-사업자'!$A$1:$B$291,2,0)</f>
        <v>8340702754</v>
      </c>
    </row>
    <row r="614" spans="1:15" x14ac:dyDescent="0.3">
      <c r="A614" t="s">
        <v>1694</v>
      </c>
      <c r="B614" t="s">
        <v>625</v>
      </c>
      <c r="C614" s="14">
        <v>52727</v>
      </c>
      <c r="D614" s="14">
        <v>5273</v>
      </c>
      <c r="E614" s="14">
        <v>0</v>
      </c>
      <c r="F614" s="14">
        <v>58000</v>
      </c>
      <c r="G614">
        <v>160334287</v>
      </c>
      <c r="H614">
        <v>1234</v>
      </c>
      <c r="I614" t="s">
        <v>1484</v>
      </c>
      <c r="J614" t="s">
        <v>1538</v>
      </c>
      <c r="K614" t="s">
        <v>1485</v>
      </c>
      <c r="L614">
        <v>1959</v>
      </c>
      <c r="M614" t="s">
        <v>1647</v>
      </c>
      <c r="N614" t="s">
        <v>1682</v>
      </c>
      <c r="O614" s="7">
        <f>VLOOKUP(M614,'ID-사업자'!$A$1:$B$291,2,0)</f>
        <v>0</v>
      </c>
    </row>
    <row r="615" spans="1:15" x14ac:dyDescent="0.3">
      <c r="A615" t="s">
        <v>1694</v>
      </c>
      <c r="B615" t="s">
        <v>933</v>
      </c>
      <c r="C615" s="14">
        <v>52727</v>
      </c>
      <c r="D615" s="14">
        <v>5273</v>
      </c>
      <c r="E615" s="14">
        <v>0</v>
      </c>
      <c r="F615" s="14">
        <v>58000</v>
      </c>
      <c r="G615">
        <v>160579043</v>
      </c>
      <c r="H615">
        <v>1234</v>
      </c>
      <c r="I615" t="s">
        <v>1484</v>
      </c>
      <c r="J615" t="s">
        <v>1538</v>
      </c>
      <c r="K615" t="s">
        <v>1485</v>
      </c>
      <c r="L615">
        <v>1578</v>
      </c>
      <c r="M615" t="s">
        <v>1486</v>
      </c>
      <c r="N615" t="s">
        <v>1682</v>
      </c>
      <c r="O615">
        <f>VLOOKUP(M615,'ID-사업자'!$A$1:$B$291,2,0)</f>
        <v>0</v>
      </c>
    </row>
    <row r="616" spans="1:15" x14ac:dyDescent="0.3">
      <c r="A616" t="s">
        <v>1694</v>
      </c>
      <c r="B616" t="s">
        <v>412</v>
      </c>
      <c r="C616" s="14">
        <v>52727</v>
      </c>
      <c r="D616" s="14">
        <v>5273</v>
      </c>
      <c r="E616" s="14">
        <v>0</v>
      </c>
      <c r="F616" s="14">
        <v>58000</v>
      </c>
      <c r="G616">
        <v>160490135</v>
      </c>
      <c r="H616">
        <v>1234</v>
      </c>
      <c r="I616" t="s">
        <v>1484</v>
      </c>
      <c r="J616" t="s">
        <v>1538</v>
      </c>
      <c r="K616" t="s">
        <v>1485</v>
      </c>
      <c r="L616">
        <v>1906</v>
      </c>
      <c r="M616" t="s">
        <v>1710</v>
      </c>
      <c r="N616" t="s">
        <v>1682</v>
      </c>
      <c r="O616">
        <f>VLOOKUP(M616,'ID-사업자'!$A$1:$B$291,2,0)</f>
        <v>0</v>
      </c>
    </row>
    <row r="617" spans="1:15" x14ac:dyDescent="0.3">
      <c r="A617" t="s">
        <v>1719</v>
      </c>
      <c r="B617" t="s">
        <v>33</v>
      </c>
      <c r="C617" s="14">
        <v>52727</v>
      </c>
      <c r="D617" s="14">
        <v>5273</v>
      </c>
      <c r="E617" s="14">
        <v>0</v>
      </c>
      <c r="F617" s="14">
        <v>58000</v>
      </c>
      <c r="G617">
        <v>42976213</v>
      </c>
      <c r="I617" t="s">
        <v>1532</v>
      </c>
      <c r="L617">
        <v>3000000565</v>
      </c>
      <c r="M617" t="s">
        <v>1667</v>
      </c>
      <c r="N617" t="s">
        <v>1682</v>
      </c>
      <c r="O617">
        <f>VLOOKUP(M617,'ID-사업자'!$A$1:$B$291,2,0)</f>
        <v>8340702754</v>
      </c>
    </row>
    <row r="618" spans="1:15" x14ac:dyDescent="0.3">
      <c r="A618" t="s">
        <v>1694</v>
      </c>
      <c r="B618" t="s">
        <v>1067</v>
      </c>
      <c r="C618" s="14">
        <v>52909</v>
      </c>
      <c r="D618" s="14">
        <v>5291</v>
      </c>
      <c r="E618" s="14">
        <v>0</v>
      </c>
      <c r="F618" s="14">
        <v>58200</v>
      </c>
      <c r="G618">
        <v>160462586</v>
      </c>
      <c r="H618">
        <v>1234</v>
      </c>
      <c r="I618" t="s">
        <v>1484</v>
      </c>
      <c r="J618" t="s">
        <v>1538</v>
      </c>
      <c r="K618" t="s">
        <v>1485</v>
      </c>
      <c r="L618">
        <v>2691</v>
      </c>
      <c r="M618" t="s">
        <v>1701</v>
      </c>
      <c r="N618" t="s">
        <v>1684</v>
      </c>
      <c r="O618">
        <f>VLOOKUP(M618,'ID-사업자'!$A$1:$B$291,2,0)</f>
        <v>0</v>
      </c>
    </row>
    <row r="619" spans="1:15" x14ac:dyDescent="0.3">
      <c r="A619" t="s">
        <v>1694</v>
      </c>
      <c r="B619" t="s">
        <v>885</v>
      </c>
      <c r="C619" s="14">
        <v>52909</v>
      </c>
      <c r="D619" s="14">
        <v>5291</v>
      </c>
      <c r="E619" s="14">
        <v>0</v>
      </c>
      <c r="F619" s="14">
        <v>58200</v>
      </c>
      <c r="G619">
        <v>160632841</v>
      </c>
      <c r="H619">
        <v>1234</v>
      </c>
      <c r="I619" t="s">
        <v>1484</v>
      </c>
      <c r="J619" t="s">
        <v>1538</v>
      </c>
      <c r="K619" t="s">
        <v>1485</v>
      </c>
      <c r="L619">
        <v>1548</v>
      </c>
      <c r="M619" t="s">
        <v>1701</v>
      </c>
      <c r="N619" t="s">
        <v>1684</v>
      </c>
      <c r="O619">
        <f>VLOOKUP(M619,'ID-사업자'!$A$1:$B$291,2,0)</f>
        <v>0</v>
      </c>
    </row>
    <row r="620" spans="1:15" x14ac:dyDescent="0.3">
      <c r="A620" t="s">
        <v>1694</v>
      </c>
      <c r="B620" t="s">
        <v>660</v>
      </c>
      <c r="C620" s="14">
        <v>52955</v>
      </c>
      <c r="D620" s="14">
        <v>5295</v>
      </c>
      <c r="E620" s="14">
        <v>0</v>
      </c>
      <c r="F620" s="14">
        <v>58250</v>
      </c>
      <c r="G620">
        <v>160335932</v>
      </c>
      <c r="H620">
        <v>1234</v>
      </c>
      <c r="I620" t="s">
        <v>1484</v>
      </c>
      <c r="J620" t="s">
        <v>1538</v>
      </c>
      <c r="K620" t="s">
        <v>1485</v>
      </c>
      <c r="L620">
        <v>1671</v>
      </c>
      <c r="M620" t="s">
        <v>1840</v>
      </c>
      <c r="N620" t="s">
        <v>1682</v>
      </c>
      <c r="O620">
        <f>VLOOKUP(M620,'ID-사업자'!$A$1:$B$291,2,0)</f>
        <v>0</v>
      </c>
    </row>
    <row r="621" spans="1:15" x14ac:dyDescent="0.3">
      <c r="A621" t="s">
        <v>1694</v>
      </c>
      <c r="B621" t="s">
        <v>723</v>
      </c>
      <c r="C621" s="14">
        <v>53000</v>
      </c>
      <c r="D621" s="14">
        <v>5300</v>
      </c>
      <c r="E621" s="14">
        <v>0</v>
      </c>
      <c r="F621" s="14">
        <v>58300</v>
      </c>
      <c r="G621">
        <v>160372046</v>
      </c>
      <c r="H621">
        <v>1234</v>
      </c>
      <c r="I621" t="s">
        <v>1484</v>
      </c>
      <c r="J621" t="s">
        <v>1538</v>
      </c>
      <c r="K621" t="s">
        <v>1485</v>
      </c>
      <c r="L621">
        <v>2629</v>
      </c>
      <c r="M621" t="s">
        <v>1676</v>
      </c>
      <c r="N621" t="s">
        <v>1684</v>
      </c>
      <c r="O621">
        <f>VLOOKUP(M621,'ID-사업자'!$A$1:$B$291,2,0)</f>
        <v>4163303836</v>
      </c>
    </row>
    <row r="622" spans="1:15" x14ac:dyDescent="0.3">
      <c r="A622" t="s">
        <v>1694</v>
      </c>
      <c r="B622" t="s">
        <v>814</v>
      </c>
      <c r="C622" s="14">
        <v>14828</v>
      </c>
      <c r="D622" s="14">
        <v>1482</v>
      </c>
      <c r="E622" s="14">
        <v>41990</v>
      </c>
      <c r="F622" s="14">
        <v>58300</v>
      </c>
      <c r="G622">
        <v>160399844</v>
      </c>
      <c r="H622">
        <v>1234</v>
      </c>
      <c r="I622" t="s">
        <v>1484</v>
      </c>
      <c r="J622" t="s">
        <v>1538</v>
      </c>
      <c r="K622" t="s">
        <v>1485</v>
      </c>
      <c r="L622">
        <v>2701</v>
      </c>
      <c r="M622" t="s">
        <v>1583</v>
      </c>
      <c r="N622" t="s">
        <v>1693</v>
      </c>
      <c r="O622">
        <f>VLOOKUP(M622,'ID-사업자'!$A$1:$B$291,2,0)</f>
        <v>0</v>
      </c>
    </row>
    <row r="623" spans="1:15" x14ac:dyDescent="0.3">
      <c r="A623" t="s">
        <v>1694</v>
      </c>
      <c r="B623" t="s">
        <v>622</v>
      </c>
      <c r="C623" s="14">
        <v>53000</v>
      </c>
      <c r="D623" s="14">
        <v>5300</v>
      </c>
      <c r="E623" s="14">
        <v>0</v>
      </c>
      <c r="F623" s="14">
        <v>58300</v>
      </c>
      <c r="G623">
        <v>160328910</v>
      </c>
      <c r="H623">
        <v>1234</v>
      </c>
      <c r="I623" t="s">
        <v>1484</v>
      </c>
      <c r="J623" t="s">
        <v>1538</v>
      </c>
      <c r="K623" t="s">
        <v>1485</v>
      </c>
      <c r="L623">
        <v>1832</v>
      </c>
      <c r="M623" t="s">
        <v>1840</v>
      </c>
      <c r="N623" t="s">
        <v>1682</v>
      </c>
      <c r="O623">
        <f>VLOOKUP(M623,'ID-사업자'!$A$1:$B$291,2,0)</f>
        <v>0</v>
      </c>
    </row>
    <row r="624" spans="1:15" x14ac:dyDescent="0.3">
      <c r="A624" t="s">
        <v>1694</v>
      </c>
      <c r="B624" t="s">
        <v>152</v>
      </c>
      <c r="C624" s="14">
        <v>40000</v>
      </c>
      <c r="D624" s="14">
        <v>4000</v>
      </c>
      <c r="E624" s="14">
        <v>14400</v>
      </c>
      <c r="F624" s="14">
        <v>58400</v>
      </c>
      <c r="G624">
        <v>160127488</v>
      </c>
      <c r="H624">
        <v>1234</v>
      </c>
      <c r="I624" t="s">
        <v>1484</v>
      </c>
      <c r="J624" t="s">
        <v>1538</v>
      </c>
      <c r="K624" t="s">
        <v>1485</v>
      </c>
      <c r="L624">
        <v>2818</v>
      </c>
      <c r="M624" t="s">
        <v>1840</v>
      </c>
      <c r="N624" t="s">
        <v>1682</v>
      </c>
      <c r="O624">
        <f>VLOOKUP(M624,'ID-사업자'!$A$1:$B$291,2,0)</f>
        <v>0</v>
      </c>
    </row>
    <row r="625" spans="1:15" x14ac:dyDescent="0.3">
      <c r="A625" t="s">
        <v>1694</v>
      </c>
      <c r="B625" t="s">
        <v>103</v>
      </c>
      <c r="C625" s="14">
        <v>44455</v>
      </c>
      <c r="D625" s="14">
        <v>4445</v>
      </c>
      <c r="E625" s="14">
        <v>9600</v>
      </c>
      <c r="F625" s="14">
        <v>58500</v>
      </c>
      <c r="G625">
        <v>160261685</v>
      </c>
      <c r="H625">
        <v>1234</v>
      </c>
      <c r="I625" t="s">
        <v>1484</v>
      </c>
      <c r="J625" t="s">
        <v>1538</v>
      </c>
      <c r="K625" t="s">
        <v>1485</v>
      </c>
      <c r="L625">
        <v>2086</v>
      </c>
      <c r="M625" t="s">
        <v>1580</v>
      </c>
      <c r="N625" t="s">
        <v>1693</v>
      </c>
      <c r="O625">
        <f>VLOOKUP(M625,'ID-사업자'!$A$1:$B$291,2,0)</f>
        <v>0</v>
      </c>
    </row>
    <row r="626" spans="1:15" x14ac:dyDescent="0.3">
      <c r="A626" t="s">
        <v>1694</v>
      </c>
      <c r="B626" t="s">
        <v>90</v>
      </c>
      <c r="C626" s="14">
        <v>48919</v>
      </c>
      <c r="D626" s="14">
        <v>4891</v>
      </c>
      <c r="E626" s="14">
        <v>4690</v>
      </c>
      <c r="F626" s="14">
        <v>58500</v>
      </c>
      <c r="G626">
        <v>160253851</v>
      </c>
      <c r="H626">
        <v>1234</v>
      </c>
      <c r="I626" t="s">
        <v>1484</v>
      </c>
      <c r="J626" t="s">
        <v>1538</v>
      </c>
      <c r="K626" t="s">
        <v>1485</v>
      </c>
      <c r="L626">
        <v>1660</v>
      </c>
      <c r="M626" t="s">
        <v>1820</v>
      </c>
      <c r="N626" t="s">
        <v>1684</v>
      </c>
      <c r="O626">
        <f>VLOOKUP(M626,'ID-사업자'!$A$1:$B$291,2,0)</f>
        <v>0</v>
      </c>
    </row>
    <row r="627" spans="1:15" x14ac:dyDescent="0.3">
      <c r="A627" t="s">
        <v>1719</v>
      </c>
      <c r="B627" t="s">
        <v>1523</v>
      </c>
      <c r="C627" s="14">
        <v>40909</v>
      </c>
      <c r="D627" s="14">
        <v>4091</v>
      </c>
      <c r="E627" s="14">
        <v>13500</v>
      </c>
      <c r="F627" s="14">
        <v>58500</v>
      </c>
      <c r="G627">
        <v>21876462</v>
      </c>
      <c r="I627" t="s">
        <v>1532</v>
      </c>
      <c r="L627">
        <v>3000000813</v>
      </c>
      <c r="M627" t="s">
        <v>1778</v>
      </c>
      <c r="N627" t="s">
        <v>1695</v>
      </c>
      <c r="O627">
        <f>VLOOKUP(M627,'ID-사업자'!$A$1:$B$291,2,0)</f>
        <v>1981501407</v>
      </c>
    </row>
    <row r="628" spans="1:15" x14ac:dyDescent="0.3">
      <c r="A628" t="s">
        <v>1694</v>
      </c>
      <c r="B628" t="s">
        <v>1437</v>
      </c>
      <c r="C628" s="14">
        <v>53273</v>
      </c>
      <c r="D628" s="14">
        <v>5327</v>
      </c>
      <c r="E628" s="14">
        <v>0</v>
      </c>
      <c r="F628" s="14">
        <v>58600</v>
      </c>
      <c r="G628">
        <v>160739229</v>
      </c>
      <c r="H628">
        <v>1234</v>
      </c>
      <c r="I628" t="s">
        <v>1484</v>
      </c>
      <c r="J628" t="s">
        <v>1538</v>
      </c>
      <c r="K628" t="s">
        <v>1485</v>
      </c>
      <c r="L628">
        <v>2290</v>
      </c>
      <c r="M628" t="s">
        <v>1731</v>
      </c>
      <c r="N628" t="s">
        <v>1684</v>
      </c>
      <c r="O628">
        <f>VLOOKUP(M628,'ID-사업자'!$A$1:$B$291,2,0)</f>
        <v>0</v>
      </c>
    </row>
    <row r="629" spans="1:15" x14ac:dyDescent="0.3">
      <c r="A629" t="s">
        <v>1694</v>
      </c>
      <c r="B629" t="s">
        <v>1383</v>
      </c>
      <c r="C629" s="14">
        <v>22919</v>
      </c>
      <c r="D629" s="14">
        <v>2291</v>
      </c>
      <c r="E629" s="14">
        <v>33590</v>
      </c>
      <c r="F629" s="14">
        <v>58800</v>
      </c>
      <c r="G629">
        <v>160666411</v>
      </c>
      <c r="H629">
        <v>1234</v>
      </c>
      <c r="I629" t="s">
        <v>1484</v>
      </c>
      <c r="J629" t="s">
        <v>1538</v>
      </c>
      <c r="K629" t="s">
        <v>1485</v>
      </c>
      <c r="L629">
        <v>3000000494</v>
      </c>
      <c r="M629" t="s">
        <v>1565</v>
      </c>
      <c r="N629" t="s">
        <v>1695</v>
      </c>
      <c r="O629">
        <f>VLOOKUP(M629,'ID-사업자'!$A$1:$B$291,2,0)</f>
        <v>3063441976</v>
      </c>
    </row>
    <row r="630" spans="1:15" x14ac:dyDescent="0.3">
      <c r="A630" t="s">
        <v>1694</v>
      </c>
      <c r="B630" t="s">
        <v>1455</v>
      </c>
      <c r="C630" s="14">
        <v>27646</v>
      </c>
      <c r="D630" s="14">
        <v>2764</v>
      </c>
      <c r="E630" s="14">
        <v>28490</v>
      </c>
      <c r="F630" s="14">
        <v>58900</v>
      </c>
      <c r="G630">
        <v>160712551</v>
      </c>
      <c r="H630">
        <v>1234</v>
      </c>
      <c r="I630" t="s">
        <v>1484</v>
      </c>
      <c r="J630" t="s">
        <v>1538</v>
      </c>
      <c r="K630" t="s">
        <v>1485</v>
      </c>
      <c r="L630">
        <v>2287</v>
      </c>
      <c r="M630" t="s">
        <v>1679</v>
      </c>
      <c r="N630" t="s">
        <v>1684</v>
      </c>
      <c r="O630">
        <f>VLOOKUP(M630,'ID-사업자'!$A$1:$B$291,2,0)</f>
        <v>0</v>
      </c>
    </row>
    <row r="631" spans="1:15" x14ac:dyDescent="0.3">
      <c r="A631" t="s">
        <v>1694</v>
      </c>
      <c r="B631" t="s">
        <v>1146</v>
      </c>
      <c r="C631" s="14">
        <v>53636</v>
      </c>
      <c r="D631" s="14">
        <v>5364</v>
      </c>
      <c r="E631" s="14">
        <v>0</v>
      </c>
      <c r="F631" s="14">
        <v>59000</v>
      </c>
      <c r="G631">
        <v>160863331</v>
      </c>
      <c r="H631">
        <v>1234</v>
      </c>
      <c r="I631" t="s">
        <v>1484</v>
      </c>
      <c r="J631" t="s">
        <v>1538</v>
      </c>
      <c r="K631" t="s">
        <v>1485</v>
      </c>
      <c r="L631">
        <v>1824</v>
      </c>
      <c r="M631" t="s">
        <v>1701</v>
      </c>
      <c r="N631" t="s">
        <v>1684</v>
      </c>
      <c r="O631">
        <f>VLOOKUP(M631,'ID-사업자'!$A$1:$B$291,2,0)</f>
        <v>0</v>
      </c>
    </row>
    <row r="632" spans="1:15" x14ac:dyDescent="0.3">
      <c r="A632" t="s">
        <v>1694</v>
      </c>
      <c r="B632" t="s">
        <v>798</v>
      </c>
      <c r="C632" s="14">
        <v>44419</v>
      </c>
      <c r="D632" s="14">
        <v>4441</v>
      </c>
      <c r="E632" s="14">
        <v>10190</v>
      </c>
      <c r="F632" s="14">
        <v>59050</v>
      </c>
      <c r="G632">
        <v>160416717</v>
      </c>
      <c r="H632">
        <v>1234</v>
      </c>
      <c r="I632" t="s">
        <v>1484</v>
      </c>
      <c r="J632" t="s">
        <v>1538</v>
      </c>
      <c r="K632" t="s">
        <v>1485</v>
      </c>
      <c r="L632">
        <v>2387</v>
      </c>
      <c r="M632" t="s">
        <v>1679</v>
      </c>
      <c r="N632" t="s">
        <v>1684</v>
      </c>
      <c r="O632">
        <f>VLOOKUP(M632,'ID-사업자'!$A$1:$B$291,2,0)</f>
        <v>0</v>
      </c>
    </row>
    <row r="633" spans="1:15" x14ac:dyDescent="0.3">
      <c r="A633" t="s">
        <v>1694</v>
      </c>
      <c r="B633" t="s">
        <v>1266</v>
      </c>
      <c r="C633" s="14">
        <v>48555</v>
      </c>
      <c r="D633" s="14">
        <v>4855</v>
      </c>
      <c r="E633" s="14">
        <v>5690</v>
      </c>
      <c r="F633" s="14">
        <v>59100</v>
      </c>
      <c r="G633">
        <v>161006916</v>
      </c>
      <c r="H633">
        <v>1234</v>
      </c>
      <c r="I633" t="s">
        <v>1484</v>
      </c>
      <c r="J633" t="s">
        <v>1538</v>
      </c>
      <c r="K633" t="s">
        <v>1485</v>
      </c>
      <c r="L633">
        <v>1591</v>
      </c>
      <c r="M633" t="s">
        <v>1840</v>
      </c>
      <c r="N633" t="s">
        <v>1682</v>
      </c>
      <c r="O633">
        <f>VLOOKUP(M633,'ID-사업자'!$A$1:$B$291,2,0)</f>
        <v>0</v>
      </c>
    </row>
    <row r="634" spans="1:15" x14ac:dyDescent="0.3">
      <c r="A634" t="s">
        <v>1694</v>
      </c>
      <c r="B634" t="s">
        <v>485</v>
      </c>
      <c r="C634" s="14">
        <v>53818</v>
      </c>
      <c r="D634" s="14">
        <v>5382</v>
      </c>
      <c r="E634" s="14">
        <v>0</v>
      </c>
      <c r="F634" s="14">
        <v>59200</v>
      </c>
      <c r="G634">
        <v>160568589</v>
      </c>
      <c r="H634">
        <v>1234</v>
      </c>
      <c r="I634" t="s">
        <v>1484</v>
      </c>
      <c r="J634" t="s">
        <v>1538</v>
      </c>
      <c r="K634" t="s">
        <v>1485</v>
      </c>
      <c r="L634">
        <v>3000000627</v>
      </c>
      <c r="M634" t="s">
        <v>1626</v>
      </c>
      <c r="N634" t="s">
        <v>1695</v>
      </c>
      <c r="O634">
        <f>VLOOKUP(M634,'ID-사업자'!$A$1:$B$291,2,0)</f>
        <v>5198100371</v>
      </c>
    </row>
    <row r="635" spans="1:15" x14ac:dyDescent="0.3">
      <c r="A635" t="s">
        <v>1694</v>
      </c>
      <c r="B635" t="s">
        <v>424</v>
      </c>
      <c r="C635" s="14">
        <v>38455</v>
      </c>
      <c r="D635" s="14">
        <v>3845</v>
      </c>
      <c r="E635" s="14">
        <v>16900</v>
      </c>
      <c r="F635" s="14">
        <v>59200</v>
      </c>
      <c r="G635">
        <v>160488898</v>
      </c>
      <c r="H635">
        <v>1234</v>
      </c>
      <c r="I635" t="s">
        <v>1484</v>
      </c>
      <c r="J635" t="s">
        <v>1538</v>
      </c>
      <c r="K635" t="s">
        <v>1485</v>
      </c>
      <c r="L635">
        <v>2132</v>
      </c>
      <c r="M635" t="s">
        <v>1840</v>
      </c>
      <c r="N635" t="s">
        <v>1682</v>
      </c>
      <c r="O635">
        <f>VLOOKUP(M635,'ID-사업자'!$A$1:$B$291,2,0)</f>
        <v>0</v>
      </c>
    </row>
    <row r="636" spans="1:15" x14ac:dyDescent="0.3">
      <c r="A636" t="s">
        <v>1694</v>
      </c>
      <c r="B636" t="s">
        <v>1087</v>
      </c>
      <c r="C636" s="14">
        <v>38419</v>
      </c>
      <c r="D636" s="14">
        <v>3841</v>
      </c>
      <c r="E636" s="14">
        <v>16990</v>
      </c>
      <c r="F636" s="14">
        <v>59250</v>
      </c>
      <c r="G636">
        <v>160442071</v>
      </c>
      <c r="H636">
        <v>1234</v>
      </c>
      <c r="I636" t="s">
        <v>1484</v>
      </c>
      <c r="J636" t="s">
        <v>1538</v>
      </c>
      <c r="K636" t="s">
        <v>1485</v>
      </c>
      <c r="L636">
        <v>1980</v>
      </c>
      <c r="M636" t="s">
        <v>1840</v>
      </c>
      <c r="N636" t="s">
        <v>1682</v>
      </c>
      <c r="O636">
        <f>VLOOKUP(M636,'ID-사업자'!$A$1:$B$291,2,0)</f>
        <v>0</v>
      </c>
    </row>
    <row r="637" spans="1:15" x14ac:dyDescent="0.3">
      <c r="A637" t="s">
        <v>1694</v>
      </c>
      <c r="B637" t="s">
        <v>1094</v>
      </c>
      <c r="C637" s="14">
        <v>27737</v>
      </c>
      <c r="D637" s="14">
        <v>2773</v>
      </c>
      <c r="E637" s="14">
        <v>28990</v>
      </c>
      <c r="F637" s="14">
        <v>59500</v>
      </c>
      <c r="G637">
        <v>160444015</v>
      </c>
      <c r="H637">
        <v>1234</v>
      </c>
      <c r="I637" t="s">
        <v>1484</v>
      </c>
      <c r="J637" t="s">
        <v>1538</v>
      </c>
      <c r="K637" t="s">
        <v>1485</v>
      </c>
      <c r="L637">
        <v>1850</v>
      </c>
      <c r="M637" t="s">
        <v>1583</v>
      </c>
      <c r="N637" t="s">
        <v>1693</v>
      </c>
      <c r="O637">
        <f>VLOOKUP(M637,'ID-사업자'!$A$1:$B$291,2,0)</f>
        <v>0</v>
      </c>
    </row>
    <row r="638" spans="1:15" x14ac:dyDescent="0.3">
      <c r="A638" t="s">
        <v>1694</v>
      </c>
      <c r="B638" t="s">
        <v>1401</v>
      </c>
      <c r="C638" s="14">
        <v>49864</v>
      </c>
      <c r="D638" s="14">
        <v>4986</v>
      </c>
      <c r="E638" s="14">
        <v>4700</v>
      </c>
      <c r="F638" s="14">
        <v>59550</v>
      </c>
      <c r="G638">
        <v>160694424</v>
      </c>
      <c r="H638">
        <v>1234</v>
      </c>
      <c r="I638" t="s">
        <v>1484</v>
      </c>
      <c r="J638" t="s">
        <v>1538</v>
      </c>
      <c r="K638" t="s">
        <v>1485</v>
      </c>
      <c r="L638">
        <v>1883</v>
      </c>
      <c r="M638" t="s">
        <v>1679</v>
      </c>
      <c r="N638" t="s">
        <v>1684</v>
      </c>
      <c r="O638">
        <f>VLOOKUP(M638,'ID-사업자'!$A$1:$B$291,2,0)</f>
        <v>0</v>
      </c>
    </row>
    <row r="639" spans="1:15" x14ac:dyDescent="0.3">
      <c r="A639" t="s">
        <v>1694</v>
      </c>
      <c r="B639" t="s">
        <v>623</v>
      </c>
      <c r="C639" s="14">
        <v>28182</v>
      </c>
      <c r="D639" s="14">
        <v>2818</v>
      </c>
      <c r="E639" s="14">
        <v>28600</v>
      </c>
      <c r="F639" s="14">
        <v>59600</v>
      </c>
      <c r="G639">
        <v>160335467</v>
      </c>
      <c r="H639">
        <v>1234</v>
      </c>
      <c r="I639" t="s">
        <v>1484</v>
      </c>
      <c r="J639" t="s">
        <v>1538</v>
      </c>
      <c r="K639" t="s">
        <v>1485</v>
      </c>
      <c r="L639">
        <v>1833</v>
      </c>
      <c r="M639" t="s">
        <v>1840</v>
      </c>
      <c r="N639" t="s">
        <v>1682</v>
      </c>
      <c r="O639">
        <f>VLOOKUP(M639,'ID-사업자'!$A$1:$B$291,2,0)</f>
        <v>0</v>
      </c>
    </row>
    <row r="640" spans="1:15" x14ac:dyDescent="0.3">
      <c r="A640" t="s">
        <v>1694</v>
      </c>
      <c r="B640" t="s">
        <v>398</v>
      </c>
      <c r="C640" s="14">
        <v>54409</v>
      </c>
      <c r="D640" s="14">
        <v>5441</v>
      </c>
      <c r="E640" s="14">
        <v>0</v>
      </c>
      <c r="F640" s="14">
        <v>59850</v>
      </c>
      <c r="G640">
        <v>160478967</v>
      </c>
      <c r="H640">
        <v>1234</v>
      </c>
      <c r="I640" t="s">
        <v>1484</v>
      </c>
      <c r="J640" t="s">
        <v>1538</v>
      </c>
      <c r="K640" t="s">
        <v>1485</v>
      </c>
      <c r="L640">
        <v>1905</v>
      </c>
      <c r="M640" t="s">
        <v>1840</v>
      </c>
      <c r="N640" t="s">
        <v>1682</v>
      </c>
      <c r="O640">
        <f>VLOOKUP(M640,'ID-사업자'!$A$1:$B$291,2,0)</f>
        <v>0</v>
      </c>
    </row>
    <row r="641" spans="1:15" x14ac:dyDescent="0.3">
      <c r="A641" t="s">
        <v>1694</v>
      </c>
      <c r="B641" t="s">
        <v>1270</v>
      </c>
      <c r="C641" s="14">
        <v>51737</v>
      </c>
      <c r="D641" s="14">
        <v>5173</v>
      </c>
      <c r="E641" s="14">
        <v>2990</v>
      </c>
      <c r="F641" s="14">
        <v>59900</v>
      </c>
      <c r="G641">
        <v>161114353</v>
      </c>
      <c r="H641">
        <v>1234</v>
      </c>
      <c r="I641" t="s">
        <v>1484</v>
      </c>
      <c r="J641" t="s">
        <v>1538</v>
      </c>
      <c r="K641" t="s">
        <v>1485</v>
      </c>
      <c r="L641">
        <v>2190</v>
      </c>
      <c r="M641" t="s">
        <v>1579</v>
      </c>
      <c r="N641" t="s">
        <v>1684</v>
      </c>
      <c r="O641">
        <f>VLOOKUP(M641,'ID-사업자'!$A$1:$B$291,2,0)</f>
        <v>0</v>
      </c>
    </row>
    <row r="642" spans="1:15" x14ac:dyDescent="0.3">
      <c r="A642" t="s">
        <v>1694</v>
      </c>
      <c r="B642" t="s">
        <v>774</v>
      </c>
      <c r="C642" s="14">
        <v>7273</v>
      </c>
      <c r="D642" s="14">
        <v>727</v>
      </c>
      <c r="E642" s="14">
        <v>52000</v>
      </c>
      <c r="F642" s="14">
        <v>60000</v>
      </c>
      <c r="G642">
        <v>160433992</v>
      </c>
      <c r="H642">
        <v>1234</v>
      </c>
      <c r="I642" t="s">
        <v>1484</v>
      </c>
      <c r="J642" t="s">
        <v>1538</v>
      </c>
      <c r="K642" t="s">
        <v>1485</v>
      </c>
      <c r="L642">
        <v>2645</v>
      </c>
      <c r="M642" t="s">
        <v>1583</v>
      </c>
      <c r="N642" t="s">
        <v>1693</v>
      </c>
      <c r="O642">
        <f>VLOOKUP(M642,'ID-사업자'!$A$1:$B$291,2,0)</f>
        <v>0</v>
      </c>
    </row>
    <row r="643" spans="1:15" x14ac:dyDescent="0.3">
      <c r="A643" t="s">
        <v>1694</v>
      </c>
      <c r="B643" t="s">
        <v>935</v>
      </c>
      <c r="C643" s="14">
        <v>7000</v>
      </c>
      <c r="D643" s="14">
        <v>700</v>
      </c>
      <c r="E643" s="14">
        <v>52300</v>
      </c>
      <c r="F643" s="14">
        <v>60000</v>
      </c>
      <c r="G643">
        <v>160579602</v>
      </c>
      <c r="H643">
        <v>1234</v>
      </c>
      <c r="I643" t="s">
        <v>1484</v>
      </c>
      <c r="J643" t="s">
        <v>1538</v>
      </c>
      <c r="K643" t="s">
        <v>1485</v>
      </c>
      <c r="L643">
        <v>2154</v>
      </c>
      <c r="M643" t="s">
        <v>1840</v>
      </c>
      <c r="N643" t="s">
        <v>1682</v>
      </c>
      <c r="O643">
        <f>VLOOKUP(M643,'ID-사업자'!$A$1:$B$291,2,0)</f>
        <v>0</v>
      </c>
    </row>
    <row r="644" spans="1:15" x14ac:dyDescent="0.3">
      <c r="A644" t="s">
        <v>1694</v>
      </c>
      <c r="B644" t="s">
        <v>1348</v>
      </c>
      <c r="C644" s="14">
        <v>46500</v>
      </c>
      <c r="D644" s="14">
        <v>4650</v>
      </c>
      <c r="E644" s="14">
        <v>8900</v>
      </c>
      <c r="F644" s="14">
        <v>60050</v>
      </c>
      <c r="G644">
        <v>160646375</v>
      </c>
      <c r="H644">
        <v>1234</v>
      </c>
      <c r="I644" t="s">
        <v>1484</v>
      </c>
      <c r="J644" t="s">
        <v>1538</v>
      </c>
      <c r="K644" t="s">
        <v>1485</v>
      </c>
      <c r="L644">
        <v>1876</v>
      </c>
      <c r="M644" t="s">
        <v>1840</v>
      </c>
      <c r="N644" t="s">
        <v>1682</v>
      </c>
      <c r="O644">
        <f>VLOOKUP(M644,'ID-사업자'!$A$1:$B$291,2,0)</f>
        <v>0</v>
      </c>
    </row>
    <row r="645" spans="1:15" x14ac:dyDescent="0.3">
      <c r="A645" t="s">
        <v>1694</v>
      </c>
      <c r="B645" t="s">
        <v>193</v>
      </c>
      <c r="C645" s="14">
        <v>32646</v>
      </c>
      <c r="D645" s="14">
        <v>3264</v>
      </c>
      <c r="E645" s="14">
        <v>24190</v>
      </c>
      <c r="F645" s="14">
        <v>60100</v>
      </c>
      <c r="G645">
        <v>160199478</v>
      </c>
      <c r="H645">
        <v>1234</v>
      </c>
      <c r="I645" t="s">
        <v>1484</v>
      </c>
      <c r="J645" t="s">
        <v>1538</v>
      </c>
      <c r="K645" t="s">
        <v>1485</v>
      </c>
      <c r="L645">
        <v>2179</v>
      </c>
      <c r="M645" t="s">
        <v>1579</v>
      </c>
      <c r="N645" t="s">
        <v>1684</v>
      </c>
      <c r="O645">
        <f>VLOOKUP(M645,'ID-사업자'!$A$1:$B$291,2,0)</f>
        <v>0</v>
      </c>
    </row>
    <row r="646" spans="1:15" x14ac:dyDescent="0.3">
      <c r="A646" t="s">
        <v>1694</v>
      </c>
      <c r="B646" t="s">
        <v>249</v>
      </c>
      <c r="C646" s="14">
        <v>14000</v>
      </c>
      <c r="D646" s="14">
        <v>1400</v>
      </c>
      <c r="E646" s="14">
        <v>44700</v>
      </c>
      <c r="F646" s="14">
        <v>60100</v>
      </c>
      <c r="G646">
        <v>160231479</v>
      </c>
      <c r="H646">
        <v>1234</v>
      </c>
      <c r="I646" t="s">
        <v>1484</v>
      </c>
      <c r="J646" t="s">
        <v>1538</v>
      </c>
      <c r="K646" t="s">
        <v>1485</v>
      </c>
      <c r="L646">
        <v>2030</v>
      </c>
      <c r="M646" t="s">
        <v>1840</v>
      </c>
      <c r="N646" t="s">
        <v>1682</v>
      </c>
      <c r="O646">
        <f>VLOOKUP(M646,'ID-사업자'!$A$1:$B$291,2,0)</f>
        <v>0</v>
      </c>
    </row>
    <row r="647" spans="1:15" x14ac:dyDescent="0.3">
      <c r="A647" t="s">
        <v>1694</v>
      </c>
      <c r="B647" t="s">
        <v>1303</v>
      </c>
      <c r="C647" s="14">
        <v>54727</v>
      </c>
      <c r="D647" s="14">
        <v>5473</v>
      </c>
      <c r="E647" s="14">
        <v>0</v>
      </c>
      <c r="F647" s="14">
        <v>60200</v>
      </c>
      <c r="G647">
        <v>160636364</v>
      </c>
      <c r="H647">
        <v>1234</v>
      </c>
      <c r="I647" t="s">
        <v>1484</v>
      </c>
      <c r="J647" t="s">
        <v>1538</v>
      </c>
      <c r="K647" t="s">
        <v>1485</v>
      </c>
      <c r="L647">
        <v>3000000819</v>
      </c>
      <c r="M647" t="s">
        <v>1782</v>
      </c>
      <c r="N647" t="s">
        <v>1695</v>
      </c>
      <c r="O647">
        <f>VLOOKUP(M647,'ID-사업자'!$A$1:$B$291,2,0)</f>
        <v>8904200494</v>
      </c>
    </row>
    <row r="648" spans="1:15" x14ac:dyDescent="0.3">
      <c r="A648" t="s">
        <v>1694</v>
      </c>
      <c r="B648" t="s">
        <v>1124</v>
      </c>
      <c r="C648" s="14">
        <v>47455</v>
      </c>
      <c r="D648" s="14">
        <v>4745</v>
      </c>
      <c r="E648" s="14">
        <v>8000</v>
      </c>
      <c r="F648" s="14">
        <v>60200</v>
      </c>
      <c r="G648">
        <v>160815468</v>
      </c>
      <c r="H648">
        <v>1234</v>
      </c>
      <c r="I648" t="s">
        <v>1484</v>
      </c>
      <c r="J648" t="s">
        <v>1538</v>
      </c>
      <c r="K648" t="s">
        <v>1485</v>
      </c>
      <c r="L648">
        <v>2079</v>
      </c>
      <c r="M648" t="s">
        <v>1679</v>
      </c>
      <c r="N648" t="s">
        <v>1684</v>
      </c>
      <c r="O648">
        <f>VLOOKUP(M648,'ID-사업자'!$A$1:$B$291,2,0)</f>
        <v>0</v>
      </c>
    </row>
    <row r="649" spans="1:15" x14ac:dyDescent="0.3">
      <c r="A649" t="s">
        <v>1694</v>
      </c>
      <c r="B649" t="s">
        <v>739</v>
      </c>
      <c r="C649" s="14">
        <v>26682</v>
      </c>
      <c r="D649" s="14">
        <v>2668</v>
      </c>
      <c r="E649" s="14">
        <v>30900</v>
      </c>
      <c r="F649" s="14">
        <v>60250</v>
      </c>
      <c r="G649">
        <v>160425567</v>
      </c>
      <c r="H649">
        <v>1234</v>
      </c>
      <c r="I649" t="s">
        <v>1484</v>
      </c>
      <c r="J649" t="s">
        <v>1538</v>
      </c>
      <c r="K649" t="s">
        <v>1485</v>
      </c>
      <c r="L649">
        <v>1565</v>
      </c>
      <c r="M649" t="s">
        <v>1840</v>
      </c>
      <c r="N649" t="s">
        <v>1682</v>
      </c>
      <c r="O649">
        <f>VLOOKUP(M649,'ID-사업자'!$A$1:$B$291,2,0)</f>
        <v>0</v>
      </c>
    </row>
    <row r="650" spans="1:15" x14ac:dyDescent="0.3">
      <c r="A650" t="s">
        <v>1694</v>
      </c>
      <c r="B650" t="s">
        <v>803</v>
      </c>
      <c r="C650" s="14">
        <v>49555</v>
      </c>
      <c r="D650" s="14">
        <v>4955</v>
      </c>
      <c r="E650" s="14">
        <v>5790</v>
      </c>
      <c r="F650" s="14">
        <v>60300</v>
      </c>
      <c r="G650">
        <v>160383579</v>
      </c>
      <c r="H650">
        <v>1234</v>
      </c>
      <c r="I650" t="s">
        <v>1484</v>
      </c>
      <c r="J650" t="s">
        <v>1538</v>
      </c>
      <c r="K650" t="s">
        <v>1485</v>
      </c>
      <c r="L650">
        <v>2095</v>
      </c>
      <c r="M650" t="s">
        <v>1710</v>
      </c>
      <c r="N650" t="s">
        <v>1682</v>
      </c>
      <c r="O650">
        <f>VLOOKUP(M650,'ID-사업자'!$A$1:$B$291,2,0)</f>
        <v>0</v>
      </c>
    </row>
    <row r="651" spans="1:15" x14ac:dyDescent="0.3">
      <c r="A651" t="s">
        <v>1694</v>
      </c>
      <c r="B651" t="s">
        <v>98</v>
      </c>
      <c r="C651" s="14">
        <v>35919</v>
      </c>
      <c r="D651" s="14">
        <v>3591</v>
      </c>
      <c r="E651" s="14">
        <v>21090</v>
      </c>
      <c r="F651" s="14">
        <v>60600</v>
      </c>
      <c r="G651">
        <v>160269603</v>
      </c>
      <c r="H651">
        <v>1234</v>
      </c>
      <c r="I651" t="s">
        <v>1484</v>
      </c>
      <c r="J651" t="s">
        <v>1538</v>
      </c>
      <c r="K651" t="s">
        <v>1485</v>
      </c>
      <c r="L651">
        <v>2182</v>
      </c>
      <c r="M651" t="s">
        <v>1658</v>
      </c>
      <c r="N651" t="s">
        <v>1693</v>
      </c>
      <c r="O651">
        <f>VLOOKUP(M651,'ID-사업자'!$A$1:$B$291,2,0)</f>
        <v>5500202491</v>
      </c>
    </row>
    <row r="652" spans="1:15" x14ac:dyDescent="0.3">
      <c r="A652" t="s">
        <v>1694</v>
      </c>
      <c r="B652" t="s">
        <v>1134</v>
      </c>
      <c r="C652" s="14">
        <v>55273</v>
      </c>
      <c r="D652" s="14">
        <v>5527</v>
      </c>
      <c r="E652" s="14">
        <v>0</v>
      </c>
      <c r="F652" s="14">
        <v>60800</v>
      </c>
      <c r="G652">
        <v>160784092</v>
      </c>
      <c r="H652">
        <v>1234</v>
      </c>
      <c r="I652" t="s">
        <v>1484</v>
      </c>
      <c r="J652" t="s">
        <v>1538</v>
      </c>
      <c r="K652" t="s">
        <v>1485</v>
      </c>
      <c r="L652">
        <v>1919</v>
      </c>
      <c r="M652" t="s">
        <v>1705</v>
      </c>
      <c r="N652" t="s">
        <v>1693</v>
      </c>
      <c r="O652">
        <f>VLOOKUP(M652,'ID-사업자'!$A$1:$B$291,2,0)</f>
        <v>0</v>
      </c>
    </row>
    <row r="653" spans="1:15" x14ac:dyDescent="0.3">
      <c r="A653" t="s">
        <v>1694</v>
      </c>
      <c r="B653" t="s">
        <v>912</v>
      </c>
      <c r="C653" s="14">
        <v>55364</v>
      </c>
      <c r="D653" s="14">
        <v>5536</v>
      </c>
      <c r="E653" s="14">
        <v>0</v>
      </c>
      <c r="F653" s="14">
        <v>60900</v>
      </c>
      <c r="G653">
        <v>160571299</v>
      </c>
      <c r="H653">
        <v>1234</v>
      </c>
      <c r="I653" t="s">
        <v>1484</v>
      </c>
      <c r="J653" t="s">
        <v>1538</v>
      </c>
      <c r="K653" t="s">
        <v>1485</v>
      </c>
      <c r="L653">
        <v>1635</v>
      </c>
      <c r="M653" t="s">
        <v>1708</v>
      </c>
      <c r="N653" t="s">
        <v>1684</v>
      </c>
      <c r="O653">
        <f>VLOOKUP(M653,'ID-사업자'!$A$1:$B$291,2,0)</f>
        <v>0</v>
      </c>
    </row>
    <row r="654" spans="1:15" x14ac:dyDescent="0.3">
      <c r="A654" t="s">
        <v>1694</v>
      </c>
      <c r="B654" t="s">
        <v>1280</v>
      </c>
      <c r="C654" s="14">
        <v>51328</v>
      </c>
      <c r="D654" s="14">
        <v>5132</v>
      </c>
      <c r="E654" s="14">
        <v>4490</v>
      </c>
      <c r="F654" s="14">
        <v>60950</v>
      </c>
      <c r="G654">
        <v>161429082</v>
      </c>
      <c r="H654">
        <v>1234</v>
      </c>
      <c r="I654" t="s">
        <v>1484</v>
      </c>
      <c r="J654" t="s">
        <v>1538</v>
      </c>
      <c r="K654" t="s">
        <v>1485</v>
      </c>
      <c r="L654">
        <v>2088</v>
      </c>
      <c r="M654" t="s">
        <v>1579</v>
      </c>
      <c r="N654" t="s">
        <v>1684</v>
      </c>
      <c r="O654">
        <f>VLOOKUP(M654,'ID-사업자'!$A$1:$B$291,2,0)</f>
        <v>0</v>
      </c>
    </row>
    <row r="655" spans="1:15" x14ac:dyDescent="0.3">
      <c r="A655" t="s">
        <v>1694</v>
      </c>
      <c r="B655" t="s">
        <v>634</v>
      </c>
      <c r="C655" s="14">
        <v>55455</v>
      </c>
      <c r="D655" s="14">
        <v>5545</v>
      </c>
      <c r="E655" s="14">
        <v>0</v>
      </c>
      <c r="F655" s="14">
        <v>61000</v>
      </c>
      <c r="G655">
        <v>160326582</v>
      </c>
      <c r="H655">
        <v>1234</v>
      </c>
      <c r="I655" t="s">
        <v>1484</v>
      </c>
      <c r="J655" t="s">
        <v>1538</v>
      </c>
      <c r="K655" t="s">
        <v>1485</v>
      </c>
      <c r="L655">
        <v>2110</v>
      </c>
      <c r="M655" t="s">
        <v>1701</v>
      </c>
      <c r="N655" t="s">
        <v>1684</v>
      </c>
      <c r="O655">
        <f>VLOOKUP(M655,'ID-사업자'!$A$1:$B$291,2,0)</f>
        <v>0</v>
      </c>
    </row>
    <row r="656" spans="1:15" x14ac:dyDescent="0.3">
      <c r="A656" t="s">
        <v>1694</v>
      </c>
      <c r="B656" t="s">
        <v>390</v>
      </c>
      <c r="C656" s="14">
        <v>55818</v>
      </c>
      <c r="D656" s="14">
        <v>5582</v>
      </c>
      <c r="E656" s="14">
        <v>0</v>
      </c>
      <c r="F656" s="14">
        <v>61400</v>
      </c>
      <c r="G656">
        <v>160488185</v>
      </c>
      <c r="H656">
        <v>1234</v>
      </c>
      <c r="I656" t="s">
        <v>1484</v>
      </c>
      <c r="J656" t="s">
        <v>1538</v>
      </c>
      <c r="K656" t="s">
        <v>1485</v>
      </c>
      <c r="L656">
        <v>2485</v>
      </c>
      <c r="M656" t="s">
        <v>1583</v>
      </c>
      <c r="N656" t="s">
        <v>1693</v>
      </c>
      <c r="O656">
        <f>VLOOKUP(M656,'ID-사업자'!$A$1:$B$291,2,0)</f>
        <v>0</v>
      </c>
    </row>
    <row r="657" spans="1:15" x14ac:dyDescent="0.3">
      <c r="A657" t="s">
        <v>1694</v>
      </c>
      <c r="B657" t="s">
        <v>1278</v>
      </c>
      <c r="C657" s="14">
        <v>53146</v>
      </c>
      <c r="D657" s="14">
        <v>5314</v>
      </c>
      <c r="E657" s="14">
        <v>2990</v>
      </c>
      <c r="F657" s="14">
        <v>61450</v>
      </c>
      <c r="G657">
        <v>161127561</v>
      </c>
      <c r="H657">
        <v>1234</v>
      </c>
      <c r="I657" t="s">
        <v>1484</v>
      </c>
      <c r="J657" t="s">
        <v>1538</v>
      </c>
      <c r="K657" t="s">
        <v>1485</v>
      </c>
      <c r="L657">
        <v>2312</v>
      </c>
      <c r="M657" t="s">
        <v>1679</v>
      </c>
      <c r="N657" t="s">
        <v>1684</v>
      </c>
      <c r="O657">
        <f>VLOOKUP(M657,'ID-사업자'!$A$1:$B$291,2,0)</f>
        <v>0</v>
      </c>
    </row>
    <row r="658" spans="1:15" x14ac:dyDescent="0.3">
      <c r="A658" t="s">
        <v>1694</v>
      </c>
      <c r="B658" t="s">
        <v>465</v>
      </c>
      <c r="C658" s="14">
        <v>25000</v>
      </c>
      <c r="D658" s="14">
        <v>2500</v>
      </c>
      <c r="E658" s="14">
        <v>34100</v>
      </c>
      <c r="F658" s="14">
        <v>61600</v>
      </c>
      <c r="G658">
        <v>160560280</v>
      </c>
      <c r="H658">
        <v>1234</v>
      </c>
      <c r="I658" t="s">
        <v>1484</v>
      </c>
      <c r="J658" t="s">
        <v>1538</v>
      </c>
      <c r="K658" t="s">
        <v>1485</v>
      </c>
      <c r="L658">
        <v>1982</v>
      </c>
      <c r="M658" t="s">
        <v>1679</v>
      </c>
      <c r="N658" t="s">
        <v>1684</v>
      </c>
      <c r="O658">
        <f>VLOOKUP(M658,'ID-사업자'!$A$1:$B$291,2,0)</f>
        <v>0</v>
      </c>
    </row>
    <row r="659" spans="1:15" x14ac:dyDescent="0.3">
      <c r="A659" t="s">
        <v>1694</v>
      </c>
      <c r="B659" t="s">
        <v>1262</v>
      </c>
      <c r="C659" s="14">
        <v>25000</v>
      </c>
      <c r="D659" s="14">
        <v>2500</v>
      </c>
      <c r="E659" s="14">
        <v>34100</v>
      </c>
      <c r="F659" s="14">
        <v>61600</v>
      </c>
      <c r="G659">
        <v>161015547</v>
      </c>
      <c r="H659">
        <v>1234</v>
      </c>
      <c r="I659" t="s">
        <v>1484</v>
      </c>
      <c r="J659" t="s">
        <v>1538</v>
      </c>
      <c r="K659" t="s">
        <v>1485</v>
      </c>
      <c r="L659">
        <v>2171</v>
      </c>
      <c r="M659" t="s">
        <v>1579</v>
      </c>
      <c r="N659" t="s">
        <v>1684</v>
      </c>
      <c r="O659">
        <f>VLOOKUP(M659,'ID-사업자'!$A$1:$B$291,2,0)</f>
        <v>0</v>
      </c>
    </row>
    <row r="660" spans="1:15" x14ac:dyDescent="0.3">
      <c r="A660" t="s">
        <v>1694</v>
      </c>
      <c r="B660" t="s">
        <v>297</v>
      </c>
      <c r="C660" s="14">
        <v>56000</v>
      </c>
      <c r="D660" s="14">
        <v>5600</v>
      </c>
      <c r="E660" s="14">
        <v>0</v>
      </c>
      <c r="F660" s="14">
        <v>61600</v>
      </c>
      <c r="G660">
        <v>160510475</v>
      </c>
      <c r="H660">
        <v>1234</v>
      </c>
      <c r="I660" t="s">
        <v>1484</v>
      </c>
      <c r="J660" t="s">
        <v>1538</v>
      </c>
      <c r="K660" t="s">
        <v>1485</v>
      </c>
      <c r="L660">
        <v>1690</v>
      </c>
      <c r="M660" t="s">
        <v>1736</v>
      </c>
      <c r="N660" t="s">
        <v>1682</v>
      </c>
      <c r="O660">
        <f>VLOOKUP(M660,'ID-사업자'!$A$1:$B$291,2,0)</f>
        <v>0</v>
      </c>
    </row>
    <row r="661" spans="1:15" x14ac:dyDescent="0.3">
      <c r="A661" t="s">
        <v>1694</v>
      </c>
      <c r="B661" t="s">
        <v>1111</v>
      </c>
      <c r="C661" s="14">
        <v>50828</v>
      </c>
      <c r="D661" s="14">
        <v>5082</v>
      </c>
      <c r="E661" s="14">
        <v>5790</v>
      </c>
      <c r="F661" s="14">
        <v>61700</v>
      </c>
      <c r="G661">
        <v>160819996</v>
      </c>
      <c r="H661">
        <v>1234</v>
      </c>
      <c r="I661" t="s">
        <v>1484</v>
      </c>
      <c r="J661" t="s">
        <v>1538</v>
      </c>
      <c r="K661" t="s">
        <v>1485</v>
      </c>
      <c r="L661">
        <v>2101</v>
      </c>
      <c r="M661" t="s">
        <v>1579</v>
      </c>
      <c r="N661" t="s">
        <v>1684</v>
      </c>
      <c r="O661">
        <f>VLOOKUP(M661,'ID-사업자'!$A$1:$B$291,2,0)</f>
        <v>0</v>
      </c>
    </row>
    <row r="662" spans="1:15" x14ac:dyDescent="0.3">
      <c r="A662" t="s">
        <v>1694</v>
      </c>
      <c r="B662" t="s">
        <v>1282</v>
      </c>
      <c r="C662" s="14">
        <v>51828</v>
      </c>
      <c r="D662" s="14">
        <v>5182</v>
      </c>
      <c r="E662" s="14">
        <v>4690</v>
      </c>
      <c r="F662" s="14">
        <v>61700</v>
      </c>
      <c r="G662">
        <v>161350471</v>
      </c>
      <c r="H662">
        <v>1234</v>
      </c>
      <c r="I662" t="s">
        <v>1484</v>
      </c>
      <c r="J662" t="s">
        <v>1538</v>
      </c>
      <c r="K662" t="s">
        <v>1485</v>
      </c>
      <c r="L662">
        <v>2084</v>
      </c>
      <c r="M662" t="s">
        <v>1579</v>
      </c>
      <c r="N662" t="s">
        <v>1684</v>
      </c>
      <c r="O662">
        <f>VLOOKUP(M662,'ID-사업자'!$A$1:$B$291,2,0)</f>
        <v>0</v>
      </c>
    </row>
    <row r="663" spans="1:15" x14ac:dyDescent="0.3">
      <c r="A663" t="s">
        <v>1694</v>
      </c>
      <c r="B663" t="s">
        <v>198</v>
      </c>
      <c r="C663" s="14">
        <v>50919</v>
      </c>
      <c r="D663" s="14">
        <v>5091</v>
      </c>
      <c r="E663" s="14">
        <v>5790</v>
      </c>
      <c r="F663" s="14">
        <v>61800</v>
      </c>
      <c r="G663">
        <v>160181665</v>
      </c>
      <c r="H663">
        <v>1234</v>
      </c>
      <c r="I663" t="s">
        <v>1484</v>
      </c>
      <c r="J663" t="s">
        <v>1538</v>
      </c>
      <c r="K663" t="s">
        <v>1485</v>
      </c>
      <c r="L663">
        <v>2751</v>
      </c>
      <c r="M663" t="s">
        <v>1679</v>
      </c>
      <c r="N663" t="s">
        <v>1684</v>
      </c>
      <c r="O663">
        <f>VLOOKUP(M663,'ID-사업자'!$A$1:$B$291,2,0)</f>
        <v>0</v>
      </c>
    </row>
    <row r="664" spans="1:15" x14ac:dyDescent="0.3">
      <c r="A664" t="s">
        <v>1694</v>
      </c>
      <c r="B664" t="s">
        <v>1427</v>
      </c>
      <c r="C664" s="14">
        <v>56182</v>
      </c>
      <c r="D664" s="14">
        <v>5618</v>
      </c>
      <c r="E664" s="14">
        <v>0</v>
      </c>
      <c r="F664" s="14">
        <v>61800</v>
      </c>
      <c r="G664">
        <v>160726166</v>
      </c>
      <c r="H664">
        <v>1234</v>
      </c>
      <c r="I664" t="s">
        <v>1484</v>
      </c>
      <c r="J664" t="s">
        <v>1538</v>
      </c>
      <c r="K664" t="s">
        <v>1485</v>
      </c>
      <c r="L664">
        <v>2450</v>
      </c>
      <c r="M664" t="s">
        <v>1679</v>
      </c>
      <c r="N664" t="s">
        <v>1684</v>
      </c>
      <c r="O664">
        <f>VLOOKUP(M664,'ID-사업자'!$A$1:$B$291,2,0)</f>
        <v>0</v>
      </c>
    </row>
    <row r="665" spans="1:15" x14ac:dyDescent="0.3">
      <c r="A665" t="s">
        <v>1694</v>
      </c>
      <c r="B665" t="s">
        <v>1284</v>
      </c>
      <c r="C665" s="14">
        <v>56273</v>
      </c>
      <c r="D665" s="14">
        <v>5627</v>
      </c>
      <c r="E665" s="14">
        <v>0</v>
      </c>
      <c r="F665" s="14">
        <v>61900</v>
      </c>
      <c r="G665">
        <v>161062462</v>
      </c>
      <c r="H665">
        <v>1234</v>
      </c>
      <c r="I665" t="s">
        <v>1484</v>
      </c>
      <c r="J665" t="s">
        <v>1538</v>
      </c>
      <c r="K665" t="s">
        <v>1485</v>
      </c>
      <c r="L665">
        <v>2308</v>
      </c>
      <c r="M665" t="s">
        <v>1579</v>
      </c>
      <c r="N665" t="s">
        <v>1684</v>
      </c>
      <c r="O665">
        <f>VLOOKUP(M665,'ID-사업자'!$A$1:$B$291,2,0)</f>
        <v>0</v>
      </c>
    </row>
    <row r="666" spans="1:15" x14ac:dyDescent="0.3">
      <c r="A666" t="s">
        <v>1694</v>
      </c>
      <c r="B666" t="s">
        <v>244</v>
      </c>
      <c r="C666" s="14">
        <v>34646</v>
      </c>
      <c r="D666" s="14">
        <v>3464</v>
      </c>
      <c r="E666" s="14">
        <v>23890</v>
      </c>
      <c r="F666" s="14">
        <v>62000</v>
      </c>
      <c r="G666">
        <v>160180112</v>
      </c>
      <c r="H666">
        <v>1234</v>
      </c>
      <c r="I666" t="s">
        <v>1484</v>
      </c>
      <c r="J666" t="s">
        <v>1538</v>
      </c>
      <c r="K666" t="s">
        <v>1485</v>
      </c>
      <c r="L666">
        <v>2886</v>
      </c>
      <c r="M666" t="s">
        <v>1679</v>
      </c>
      <c r="N666" t="s">
        <v>1684</v>
      </c>
      <c r="O666">
        <f>VLOOKUP(M666,'ID-사업자'!$A$1:$B$291,2,0)</f>
        <v>0</v>
      </c>
    </row>
    <row r="667" spans="1:15" x14ac:dyDescent="0.3">
      <c r="A667" t="s">
        <v>1694</v>
      </c>
      <c r="B667" t="s">
        <v>232</v>
      </c>
      <c r="C667" s="14">
        <v>7273</v>
      </c>
      <c r="D667" s="14">
        <v>727</v>
      </c>
      <c r="E667" s="14">
        <v>54000</v>
      </c>
      <c r="F667" s="14">
        <v>62000</v>
      </c>
      <c r="G667">
        <v>160216219</v>
      </c>
      <c r="H667">
        <v>1234</v>
      </c>
      <c r="I667" t="s">
        <v>1484</v>
      </c>
      <c r="J667" t="s">
        <v>1538</v>
      </c>
      <c r="K667" t="s">
        <v>1485</v>
      </c>
      <c r="L667">
        <v>2440</v>
      </c>
      <c r="M667" t="s">
        <v>1679</v>
      </c>
      <c r="N667" t="s">
        <v>1684</v>
      </c>
      <c r="O667">
        <f>VLOOKUP(M667,'ID-사업자'!$A$1:$B$291,2,0)</f>
        <v>0</v>
      </c>
    </row>
    <row r="668" spans="1:15" x14ac:dyDescent="0.3">
      <c r="A668" t="s">
        <v>1694</v>
      </c>
      <c r="B668" t="s">
        <v>1123</v>
      </c>
      <c r="C668" s="14">
        <v>7273</v>
      </c>
      <c r="D668" s="14">
        <v>727</v>
      </c>
      <c r="E668" s="14">
        <v>54000</v>
      </c>
      <c r="F668" s="14">
        <v>62000</v>
      </c>
      <c r="G668">
        <v>160819051</v>
      </c>
      <c r="H668">
        <v>1234</v>
      </c>
      <c r="I668" t="s">
        <v>1484</v>
      </c>
      <c r="J668" t="s">
        <v>1538</v>
      </c>
      <c r="K668" t="s">
        <v>1485</v>
      </c>
      <c r="L668">
        <v>1828</v>
      </c>
      <c r="M668" t="s">
        <v>1775</v>
      </c>
      <c r="N668" t="s">
        <v>1684</v>
      </c>
      <c r="O668">
        <f>VLOOKUP(M668,'ID-사업자'!$A$1:$B$291,2,0)</f>
        <v>0</v>
      </c>
    </row>
    <row r="669" spans="1:15" x14ac:dyDescent="0.3">
      <c r="A669" t="s">
        <v>1694</v>
      </c>
      <c r="B669" t="s">
        <v>273</v>
      </c>
      <c r="C669" s="14">
        <v>0</v>
      </c>
      <c r="D669" s="14">
        <v>0</v>
      </c>
      <c r="E669" s="14">
        <v>62000</v>
      </c>
      <c r="F669" s="14">
        <v>62000</v>
      </c>
      <c r="G669">
        <v>160246980</v>
      </c>
      <c r="H669">
        <v>1234</v>
      </c>
      <c r="I669" t="s">
        <v>1484</v>
      </c>
      <c r="J669" t="s">
        <v>1538</v>
      </c>
      <c r="K669" t="s">
        <v>1485</v>
      </c>
      <c r="L669">
        <v>1643</v>
      </c>
      <c r="M669" t="s">
        <v>1583</v>
      </c>
      <c r="N669" t="s">
        <v>1693</v>
      </c>
      <c r="O669">
        <f>VLOOKUP(M669,'ID-사업자'!$A$1:$B$291,2,0)</f>
        <v>0</v>
      </c>
    </row>
    <row r="670" spans="1:15" x14ac:dyDescent="0.3">
      <c r="A670" t="s">
        <v>1694</v>
      </c>
      <c r="B670" t="s">
        <v>1410</v>
      </c>
      <c r="C670" s="14">
        <v>47828</v>
      </c>
      <c r="D670" s="14">
        <v>4782</v>
      </c>
      <c r="E670" s="14">
        <v>9390</v>
      </c>
      <c r="F670" s="14">
        <v>62000</v>
      </c>
      <c r="G670">
        <v>160679614</v>
      </c>
      <c r="H670">
        <v>1234</v>
      </c>
      <c r="I670" t="s">
        <v>1484</v>
      </c>
      <c r="J670" t="s">
        <v>1538</v>
      </c>
      <c r="K670" t="s">
        <v>1485</v>
      </c>
      <c r="L670">
        <v>2381</v>
      </c>
      <c r="M670" t="s">
        <v>1579</v>
      </c>
      <c r="N670" t="s">
        <v>1684</v>
      </c>
      <c r="O670">
        <f>VLOOKUP(M670,'ID-사업자'!$A$1:$B$291,2,0)</f>
        <v>0</v>
      </c>
    </row>
    <row r="671" spans="1:15" x14ac:dyDescent="0.3">
      <c r="A671" t="s">
        <v>1694</v>
      </c>
      <c r="B671" t="s">
        <v>278</v>
      </c>
      <c r="C671" s="14">
        <v>7273</v>
      </c>
      <c r="D671" s="14">
        <v>727</v>
      </c>
      <c r="E671" s="14">
        <v>54000</v>
      </c>
      <c r="F671" s="14">
        <v>62000</v>
      </c>
      <c r="G671">
        <v>160224223</v>
      </c>
      <c r="H671">
        <v>1234</v>
      </c>
      <c r="I671" t="s">
        <v>1484</v>
      </c>
      <c r="J671" t="s">
        <v>1538</v>
      </c>
      <c r="K671" t="s">
        <v>1485</v>
      </c>
      <c r="L671">
        <v>2427</v>
      </c>
      <c r="M671" t="s">
        <v>1579</v>
      </c>
      <c r="N671" t="s">
        <v>1684</v>
      </c>
      <c r="O671">
        <f>VLOOKUP(M671,'ID-사업자'!$A$1:$B$291,2,0)</f>
        <v>0</v>
      </c>
    </row>
    <row r="672" spans="1:15" x14ac:dyDescent="0.3">
      <c r="A672" t="s">
        <v>1694</v>
      </c>
      <c r="B672" t="s">
        <v>1025</v>
      </c>
      <c r="C672" s="14">
        <v>0</v>
      </c>
      <c r="D672" s="14">
        <v>0</v>
      </c>
      <c r="E672" s="14">
        <v>62000</v>
      </c>
      <c r="F672" s="14">
        <v>62000</v>
      </c>
      <c r="G672">
        <v>160452746</v>
      </c>
      <c r="H672">
        <v>1234</v>
      </c>
      <c r="I672" t="s">
        <v>1484</v>
      </c>
      <c r="J672" t="s">
        <v>1538</v>
      </c>
      <c r="K672" t="s">
        <v>1485</v>
      </c>
      <c r="L672">
        <v>1613</v>
      </c>
      <c r="M672" t="s">
        <v>1670</v>
      </c>
      <c r="N672" t="s">
        <v>1682</v>
      </c>
      <c r="O672">
        <f>VLOOKUP(M672,'ID-사업자'!$A$1:$B$291,2,0)</f>
        <v>0</v>
      </c>
    </row>
    <row r="673" spans="1:15" x14ac:dyDescent="0.3">
      <c r="A673" t="s">
        <v>1694</v>
      </c>
      <c r="B673" t="s">
        <v>805</v>
      </c>
      <c r="C673" s="14">
        <v>56364</v>
      </c>
      <c r="D673" s="14">
        <v>5636</v>
      </c>
      <c r="E673" s="14">
        <v>0</v>
      </c>
      <c r="F673" s="14">
        <v>62000</v>
      </c>
      <c r="G673">
        <v>160397030</v>
      </c>
      <c r="H673">
        <v>1234</v>
      </c>
      <c r="I673" t="s">
        <v>1484</v>
      </c>
      <c r="J673" t="s">
        <v>1538</v>
      </c>
      <c r="K673" t="s">
        <v>1485</v>
      </c>
      <c r="L673">
        <v>2843</v>
      </c>
      <c r="M673" t="s">
        <v>1582</v>
      </c>
      <c r="N673" t="s">
        <v>1682</v>
      </c>
      <c r="O673">
        <f>VLOOKUP(M673,'ID-사업자'!$A$1:$B$291,2,0)</f>
        <v>0</v>
      </c>
    </row>
    <row r="674" spans="1:15" x14ac:dyDescent="0.3">
      <c r="A674" t="s">
        <v>1694</v>
      </c>
      <c r="B674" t="s">
        <v>847</v>
      </c>
      <c r="C674" s="14">
        <v>9182</v>
      </c>
      <c r="D674" s="14">
        <v>918</v>
      </c>
      <c r="E674" s="14">
        <v>52100</v>
      </c>
      <c r="F674" s="14">
        <v>62200</v>
      </c>
      <c r="G674">
        <v>160610080</v>
      </c>
      <c r="H674">
        <v>1234</v>
      </c>
      <c r="I674" t="s">
        <v>1484</v>
      </c>
      <c r="J674" t="s">
        <v>1538</v>
      </c>
      <c r="K674" t="s">
        <v>1485</v>
      </c>
      <c r="L674">
        <v>2403</v>
      </c>
      <c r="M674" t="s">
        <v>1579</v>
      </c>
      <c r="N674" t="s">
        <v>1684</v>
      </c>
      <c r="O674">
        <f>VLOOKUP(M674,'ID-사업자'!$A$1:$B$291,2,0)</f>
        <v>0</v>
      </c>
    </row>
    <row r="675" spans="1:15" x14ac:dyDescent="0.3">
      <c r="A675" t="s">
        <v>1694</v>
      </c>
      <c r="B675" t="s">
        <v>685</v>
      </c>
      <c r="C675" s="14">
        <v>56545</v>
      </c>
      <c r="D675" s="14">
        <v>5655</v>
      </c>
      <c r="E675" s="14">
        <v>0</v>
      </c>
      <c r="F675" s="14">
        <v>62200</v>
      </c>
      <c r="G675">
        <v>160364539</v>
      </c>
      <c r="H675">
        <v>1234</v>
      </c>
      <c r="I675" t="s">
        <v>1484</v>
      </c>
      <c r="J675" t="s">
        <v>1538</v>
      </c>
      <c r="K675" t="s">
        <v>1485</v>
      </c>
      <c r="L675">
        <v>1720</v>
      </c>
      <c r="M675" t="s">
        <v>1638</v>
      </c>
      <c r="N675" t="s">
        <v>1684</v>
      </c>
      <c r="O675">
        <f>VLOOKUP(M675,'ID-사업자'!$A$1:$B$291,2,0)</f>
        <v>0</v>
      </c>
    </row>
    <row r="676" spans="1:15" x14ac:dyDescent="0.3">
      <c r="A676" t="s">
        <v>1719</v>
      </c>
      <c r="B676" t="s">
        <v>47</v>
      </c>
      <c r="C676" s="14">
        <v>56545</v>
      </c>
      <c r="D676" s="14">
        <v>5655</v>
      </c>
      <c r="E676" s="14">
        <v>0</v>
      </c>
      <c r="F676" s="14">
        <v>62200</v>
      </c>
      <c r="G676">
        <v>84161151</v>
      </c>
      <c r="I676" t="s">
        <v>1532</v>
      </c>
      <c r="L676">
        <v>1689</v>
      </c>
      <c r="M676" t="s">
        <v>1594</v>
      </c>
      <c r="N676" t="s">
        <v>1693</v>
      </c>
      <c r="O676">
        <f>VLOOKUP(M676,'ID-사업자'!$A$1:$B$291,2,0)</f>
        <v>2031151666</v>
      </c>
    </row>
    <row r="677" spans="1:15" x14ac:dyDescent="0.3">
      <c r="A677" t="s">
        <v>1694</v>
      </c>
      <c r="B677" t="s">
        <v>1089</v>
      </c>
      <c r="C677" s="14">
        <v>54146</v>
      </c>
      <c r="D677" s="14">
        <v>5414</v>
      </c>
      <c r="E677" s="14">
        <v>2690</v>
      </c>
      <c r="F677" s="14">
        <v>62250</v>
      </c>
      <c r="G677">
        <v>160439269</v>
      </c>
      <c r="H677">
        <v>1234</v>
      </c>
      <c r="I677" t="s">
        <v>1484</v>
      </c>
      <c r="J677" t="s">
        <v>1538</v>
      </c>
      <c r="K677" t="s">
        <v>1485</v>
      </c>
      <c r="L677">
        <v>1953</v>
      </c>
      <c r="M677" t="s">
        <v>1840</v>
      </c>
      <c r="N677" t="s">
        <v>1682</v>
      </c>
      <c r="O677">
        <f>VLOOKUP(M677,'ID-사업자'!$A$1:$B$291,2,0)</f>
        <v>0</v>
      </c>
    </row>
    <row r="678" spans="1:15" x14ac:dyDescent="0.3">
      <c r="A678" t="s">
        <v>1694</v>
      </c>
      <c r="B678" t="s">
        <v>1234</v>
      </c>
      <c r="C678" s="14">
        <v>54091</v>
      </c>
      <c r="D678" s="14">
        <v>5409</v>
      </c>
      <c r="E678" s="14">
        <v>3000</v>
      </c>
      <c r="F678" s="14">
        <v>62500</v>
      </c>
      <c r="G678">
        <v>160961920</v>
      </c>
      <c r="H678">
        <v>1234</v>
      </c>
      <c r="I678" t="s">
        <v>1484</v>
      </c>
      <c r="J678" t="s">
        <v>1538</v>
      </c>
      <c r="K678" t="s">
        <v>1485</v>
      </c>
      <c r="L678">
        <v>2682</v>
      </c>
      <c r="M678" t="s">
        <v>1579</v>
      </c>
      <c r="N678" t="s">
        <v>1684</v>
      </c>
      <c r="O678">
        <f>VLOOKUP(M678,'ID-사업자'!$A$1:$B$291,2,0)</f>
        <v>0</v>
      </c>
    </row>
    <row r="679" spans="1:15" x14ac:dyDescent="0.3">
      <c r="A679" t="s">
        <v>1694</v>
      </c>
      <c r="B679" t="s">
        <v>86</v>
      </c>
      <c r="C679" s="14">
        <v>20919</v>
      </c>
      <c r="D679" s="14">
        <v>2091</v>
      </c>
      <c r="E679" s="14">
        <v>39590</v>
      </c>
      <c r="F679" s="14">
        <v>62600</v>
      </c>
      <c r="G679">
        <v>160435247</v>
      </c>
      <c r="H679">
        <v>1234</v>
      </c>
      <c r="I679" t="s">
        <v>1484</v>
      </c>
      <c r="J679" t="s">
        <v>1538</v>
      </c>
      <c r="K679" t="s">
        <v>1485</v>
      </c>
      <c r="L679">
        <v>2644</v>
      </c>
      <c r="M679" t="s">
        <v>1583</v>
      </c>
      <c r="N679" t="s">
        <v>1693</v>
      </c>
      <c r="O679">
        <f>VLOOKUP(M679,'ID-사업자'!$A$1:$B$291,2,0)</f>
        <v>0</v>
      </c>
    </row>
    <row r="680" spans="1:15" x14ac:dyDescent="0.3">
      <c r="A680" t="s">
        <v>1694</v>
      </c>
      <c r="B680" t="s">
        <v>416</v>
      </c>
      <c r="C680" s="14">
        <v>32828</v>
      </c>
      <c r="D680" s="14">
        <v>3282</v>
      </c>
      <c r="E680" s="14">
        <v>26590</v>
      </c>
      <c r="F680" s="14">
        <v>62700</v>
      </c>
      <c r="G680">
        <v>160492665</v>
      </c>
      <c r="H680">
        <v>1234</v>
      </c>
      <c r="I680" t="s">
        <v>1484</v>
      </c>
      <c r="J680" t="s">
        <v>1538</v>
      </c>
      <c r="K680" t="s">
        <v>1485</v>
      </c>
      <c r="L680">
        <v>1924</v>
      </c>
      <c r="M680" t="s">
        <v>1679</v>
      </c>
      <c r="N680" t="s">
        <v>1684</v>
      </c>
      <c r="O680">
        <f>VLOOKUP(M680,'ID-사업자'!$A$1:$B$291,2,0)</f>
        <v>0</v>
      </c>
    </row>
    <row r="681" spans="1:15" x14ac:dyDescent="0.3">
      <c r="A681" t="s">
        <v>1694</v>
      </c>
      <c r="B681" t="s">
        <v>790</v>
      </c>
      <c r="C681" s="14">
        <v>57091</v>
      </c>
      <c r="D681" s="14">
        <v>5709</v>
      </c>
      <c r="E681" s="14">
        <v>0</v>
      </c>
      <c r="F681" s="14">
        <v>62800</v>
      </c>
      <c r="G681">
        <v>160432501</v>
      </c>
      <c r="H681">
        <v>1234</v>
      </c>
      <c r="I681" t="s">
        <v>1484</v>
      </c>
      <c r="J681" t="s">
        <v>1538</v>
      </c>
      <c r="K681" t="s">
        <v>1485</v>
      </c>
      <c r="L681">
        <v>2620</v>
      </c>
      <c r="M681" t="s">
        <v>1583</v>
      </c>
      <c r="N681" t="s">
        <v>1693</v>
      </c>
      <c r="O681">
        <f>VLOOKUP(M681,'ID-사업자'!$A$1:$B$291,2,0)</f>
        <v>0</v>
      </c>
    </row>
    <row r="682" spans="1:15" x14ac:dyDescent="0.3">
      <c r="A682" t="s">
        <v>1694</v>
      </c>
      <c r="B682" t="s">
        <v>518</v>
      </c>
      <c r="C682" s="14">
        <v>43182</v>
      </c>
      <c r="D682" s="14">
        <v>4318</v>
      </c>
      <c r="E682" s="14">
        <v>15300</v>
      </c>
      <c r="F682" s="14">
        <v>62800</v>
      </c>
      <c r="G682">
        <v>160533470</v>
      </c>
      <c r="H682">
        <v>1234</v>
      </c>
      <c r="I682" t="s">
        <v>1484</v>
      </c>
      <c r="J682" t="s">
        <v>1538</v>
      </c>
      <c r="K682" t="s">
        <v>1485</v>
      </c>
      <c r="L682">
        <v>2148</v>
      </c>
      <c r="M682" t="s">
        <v>1579</v>
      </c>
      <c r="N682" t="s">
        <v>1684</v>
      </c>
      <c r="O682">
        <f>VLOOKUP(M682,'ID-사업자'!$A$1:$B$291,2,0)</f>
        <v>0</v>
      </c>
    </row>
    <row r="683" spans="1:15" x14ac:dyDescent="0.3">
      <c r="A683" t="s">
        <v>1694</v>
      </c>
      <c r="B683" t="s">
        <v>322</v>
      </c>
      <c r="C683" s="14">
        <v>47364</v>
      </c>
      <c r="D683" s="14">
        <v>4736</v>
      </c>
      <c r="E683" s="14">
        <v>10700</v>
      </c>
      <c r="F683" s="14">
        <v>62800</v>
      </c>
      <c r="G683">
        <v>160466588</v>
      </c>
      <c r="H683">
        <v>1234</v>
      </c>
      <c r="I683" t="s">
        <v>1484</v>
      </c>
      <c r="J683" t="s">
        <v>1538</v>
      </c>
      <c r="K683" t="s">
        <v>1485</v>
      </c>
      <c r="L683">
        <v>2584</v>
      </c>
      <c r="M683" t="s">
        <v>1840</v>
      </c>
      <c r="N683" t="s">
        <v>1682</v>
      </c>
      <c r="O683">
        <f>VLOOKUP(M683,'ID-사업자'!$A$1:$B$291,2,0)</f>
        <v>0</v>
      </c>
    </row>
    <row r="684" spans="1:15" x14ac:dyDescent="0.3">
      <c r="A684" t="s">
        <v>1694</v>
      </c>
      <c r="B684" t="s">
        <v>938</v>
      </c>
      <c r="C684" s="14">
        <v>3646</v>
      </c>
      <c r="D684" s="14">
        <v>364</v>
      </c>
      <c r="E684" s="14">
        <v>58990</v>
      </c>
      <c r="F684" s="14">
        <v>63000</v>
      </c>
      <c r="G684">
        <v>160588694</v>
      </c>
      <c r="H684">
        <v>1234</v>
      </c>
      <c r="I684" t="s">
        <v>1484</v>
      </c>
      <c r="J684" t="s">
        <v>1538</v>
      </c>
      <c r="K684" t="s">
        <v>1485</v>
      </c>
      <c r="L684">
        <v>3000000772</v>
      </c>
      <c r="M684" t="s">
        <v>1661</v>
      </c>
      <c r="N684" t="s">
        <v>1695</v>
      </c>
      <c r="O684">
        <f>VLOOKUP(M684,'ID-사업자'!$A$1:$B$291,2,0)</f>
        <v>2851701461</v>
      </c>
    </row>
    <row r="685" spans="1:15" x14ac:dyDescent="0.3">
      <c r="A685" t="s">
        <v>1694</v>
      </c>
      <c r="B685" t="s">
        <v>146</v>
      </c>
      <c r="C685" s="14">
        <v>3646</v>
      </c>
      <c r="D685" s="14">
        <v>364</v>
      </c>
      <c r="E685" s="14">
        <v>58990</v>
      </c>
      <c r="F685" s="14">
        <v>63000</v>
      </c>
      <c r="G685">
        <v>160031954</v>
      </c>
      <c r="H685">
        <v>1234</v>
      </c>
      <c r="I685" t="s">
        <v>1484</v>
      </c>
      <c r="J685" t="s">
        <v>1538</v>
      </c>
      <c r="K685" t="s">
        <v>1485</v>
      </c>
      <c r="L685">
        <v>3000000775</v>
      </c>
      <c r="M685" t="s">
        <v>1593</v>
      </c>
      <c r="N685" t="s">
        <v>1695</v>
      </c>
      <c r="O685">
        <f>VLOOKUP(M685,'ID-사업자'!$A$1:$B$291,2,0)</f>
        <v>0</v>
      </c>
    </row>
    <row r="686" spans="1:15" x14ac:dyDescent="0.3">
      <c r="A686" t="s">
        <v>1719</v>
      </c>
      <c r="B686" t="s">
        <v>38</v>
      </c>
      <c r="C686" s="14">
        <v>57273</v>
      </c>
      <c r="D686" s="14">
        <v>5727</v>
      </c>
      <c r="E686" s="14">
        <v>0</v>
      </c>
      <c r="F686" s="14">
        <v>63000</v>
      </c>
      <c r="G686">
        <v>22599116</v>
      </c>
      <c r="I686" t="s">
        <v>1532</v>
      </c>
      <c r="L686">
        <v>3000000541</v>
      </c>
      <c r="M686" t="s">
        <v>1796</v>
      </c>
      <c r="N686" t="s">
        <v>1695</v>
      </c>
      <c r="O686">
        <f>VLOOKUP(M686,'ID-사업자'!$A$1:$B$291,2,0)</f>
        <v>0</v>
      </c>
    </row>
    <row r="687" spans="1:15" x14ac:dyDescent="0.3">
      <c r="A687" t="s">
        <v>1694</v>
      </c>
      <c r="B687" t="s">
        <v>631</v>
      </c>
      <c r="C687" s="14">
        <v>33000</v>
      </c>
      <c r="D687" s="14">
        <v>3300</v>
      </c>
      <c r="E687" s="14">
        <v>26800</v>
      </c>
      <c r="F687" s="14">
        <v>63100</v>
      </c>
      <c r="G687">
        <v>160328908</v>
      </c>
      <c r="H687">
        <v>1234</v>
      </c>
      <c r="I687" t="s">
        <v>1484</v>
      </c>
      <c r="J687" t="s">
        <v>1538</v>
      </c>
      <c r="K687" t="s">
        <v>1485</v>
      </c>
      <c r="L687">
        <v>1831</v>
      </c>
      <c r="M687" t="s">
        <v>1840</v>
      </c>
      <c r="N687" t="s">
        <v>1682</v>
      </c>
      <c r="O687">
        <f>VLOOKUP(M687,'ID-사업자'!$A$1:$B$291,2,0)</f>
        <v>0</v>
      </c>
    </row>
    <row r="688" spans="1:15" x14ac:dyDescent="0.3">
      <c r="A688" t="s">
        <v>1694</v>
      </c>
      <c r="B688" t="s">
        <v>1063</v>
      </c>
      <c r="C688" s="14">
        <v>57636</v>
      </c>
      <c r="D688" s="14">
        <v>5764</v>
      </c>
      <c r="E688" s="14">
        <v>0</v>
      </c>
      <c r="F688" s="14">
        <v>63400</v>
      </c>
      <c r="G688">
        <v>160407893</v>
      </c>
      <c r="H688">
        <v>1234</v>
      </c>
      <c r="I688" t="s">
        <v>1484</v>
      </c>
      <c r="J688" t="s">
        <v>1538</v>
      </c>
      <c r="K688" t="s">
        <v>1485</v>
      </c>
      <c r="L688">
        <v>1857</v>
      </c>
      <c r="M688" t="s">
        <v>1676</v>
      </c>
      <c r="N688" t="s">
        <v>1684</v>
      </c>
      <c r="O688">
        <f>VLOOKUP(M688,'ID-사업자'!$A$1:$B$291,2,0)</f>
        <v>4163303836</v>
      </c>
    </row>
    <row r="689" spans="1:15" x14ac:dyDescent="0.3">
      <c r="A689" t="s">
        <v>1719</v>
      </c>
      <c r="B689" t="s">
        <v>20</v>
      </c>
      <c r="C689" s="14">
        <v>48955</v>
      </c>
      <c r="D689" s="14">
        <v>4895</v>
      </c>
      <c r="E689" s="14">
        <v>9600</v>
      </c>
      <c r="F689" s="14">
        <v>63450</v>
      </c>
      <c r="G689">
        <v>48564344</v>
      </c>
      <c r="I689" t="s">
        <v>1532</v>
      </c>
      <c r="L689">
        <v>3000000692</v>
      </c>
      <c r="M689" t="s">
        <v>1778</v>
      </c>
      <c r="N689" t="s">
        <v>1695</v>
      </c>
      <c r="O689">
        <f>VLOOKUP(M689,'ID-사업자'!$A$1:$B$291,2,0)</f>
        <v>1981501407</v>
      </c>
    </row>
    <row r="690" spans="1:15" x14ac:dyDescent="0.3">
      <c r="A690" t="s">
        <v>1694</v>
      </c>
      <c r="B690" t="s">
        <v>766</v>
      </c>
      <c r="C690" s="14">
        <v>33273</v>
      </c>
      <c r="D690" s="14">
        <v>3327</v>
      </c>
      <c r="E690" s="14">
        <v>27200</v>
      </c>
      <c r="F690" s="14">
        <v>63800</v>
      </c>
      <c r="G690">
        <v>160406458</v>
      </c>
      <c r="H690">
        <v>1234</v>
      </c>
      <c r="I690" t="s">
        <v>1484</v>
      </c>
      <c r="J690" t="s">
        <v>1538</v>
      </c>
      <c r="K690" t="s">
        <v>1485</v>
      </c>
      <c r="L690">
        <v>2122</v>
      </c>
      <c r="M690" t="s">
        <v>1583</v>
      </c>
      <c r="N690" t="s">
        <v>1693</v>
      </c>
      <c r="O690">
        <f>VLOOKUP(M690,'ID-사업자'!$A$1:$B$291,2,0)</f>
        <v>0</v>
      </c>
    </row>
    <row r="691" spans="1:15" x14ac:dyDescent="0.3">
      <c r="A691" t="s">
        <v>1694</v>
      </c>
      <c r="B691" t="s">
        <v>282</v>
      </c>
      <c r="C691" s="14">
        <v>58182</v>
      </c>
      <c r="D691" s="14">
        <v>5818</v>
      </c>
      <c r="E691" s="14">
        <v>0</v>
      </c>
      <c r="F691" s="14">
        <v>64000</v>
      </c>
      <c r="G691">
        <v>160502405</v>
      </c>
      <c r="H691">
        <v>1234</v>
      </c>
      <c r="I691" t="s">
        <v>1484</v>
      </c>
      <c r="J691" t="s">
        <v>1538</v>
      </c>
      <c r="K691" t="s">
        <v>1485</v>
      </c>
      <c r="L691">
        <v>3000000586</v>
      </c>
      <c r="M691" t="s">
        <v>1626</v>
      </c>
      <c r="N691" t="s">
        <v>1695</v>
      </c>
      <c r="O691">
        <f>VLOOKUP(M691,'ID-사업자'!$A$1:$B$291,2,0)</f>
        <v>5198100371</v>
      </c>
    </row>
    <row r="692" spans="1:15" x14ac:dyDescent="0.3">
      <c r="A692" t="s">
        <v>1694</v>
      </c>
      <c r="B692" t="s">
        <v>164</v>
      </c>
      <c r="C692" s="14">
        <v>55737</v>
      </c>
      <c r="D692" s="14">
        <v>5573</v>
      </c>
      <c r="E692" s="14">
        <v>2690</v>
      </c>
      <c r="F692" s="14">
        <v>64000</v>
      </c>
      <c r="G692">
        <v>160140708</v>
      </c>
      <c r="H692">
        <v>1234</v>
      </c>
      <c r="I692" t="s">
        <v>1484</v>
      </c>
      <c r="J692" t="s">
        <v>1538</v>
      </c>
      <c r="K692" t="s">
        <v>1485</v>
      </c>
      <c r="L692">
        <v>2106</v>
      </c>
      <c r="M692" t="s">
        <v>1579</v>
      </c>
      <c r="N692" t="s">
        <v>1684</v>
      </c>
      <c r="O692">
        <f>VLOOKUP(M692,'ID-사업자'!$A$1:$B$291,2,0)</f>
        <v>0</v>
      </c>
    </row>
    <row r="693" spans="1:15" x14ac:dyDescent="0.3">
      <c r="A693" t="s">
        <v>1694</v>
      </c>
      <c r="B693" t="s">
        <v>1044</v>
      </c>
      <c r="C693" s="14">
        <v>50555</v>
      </c>
      <c r="D693" s="14">
        <v>5055</v>
      </c>
      <c r="E693" s="14">
        <v>8390</v>
      </c>
      <c r="F693" s="14">
        <v>64000</v>
      </c>
      <c r="G693">
        <v>160457814</v>
      </c>
      <c r="H693">
        <v>1234</v>
      </c>
      <c r="I693" t="s">
        <v>1484</v>
      </c>
      <c r="J693" t="s">
        <v>1538</v>
      </c>
      <c r="K693" t="s">
        <v>1485</v>
      </c>
      <c r="L693">
        <v>1616</v>
      </c>
      <c r="M693" t="s">
        <v>1689</v>
      </c>
      <c r="N693" t="s">
        <v>1684</v>
      </c>
      <c r="O693">
        <f>VLOOKUP(M693,'ID-사업자'!$A$1:$B$291,2,0)</f>
        <v>0</v>
      </c>
    </row>
    <row r="694" spans="1:15" x14ac:dyDescent="0.3">
      <c r="A694" t="s">
        <v>1694</v>
      </c>
      <c r="B694" t="s">
        <v>845</v>
      </c>
      <c r="C694" s="14">
        <v>58182</v>
      </c>
      <c r="D694" s="14">
        <v>5818</v>
      </c>
      <c r="E694" s="14">
        <v>0</v>
      </c>
      <c r="F694" s="14">
        <v>64000</v>
      </c>
      <c r="G694">
        <v>160617550</v>
      </c>
      <c r="H694">
        <v>1234</v>
      </c>
      <c r="I694" t="s">
        <v>1484</v>
      </c>
      <c r="J694" t="s">
        <v>1538</v>
      </c>
      <c r="K694" t="s">
        <v>1485</v>
      </c>
      <c r="L694">
        <v>2162</v>
      </c>
      <c r="M694" t="s">
        <v>1663</v>
      </c>
      <c r="N694" t="s">
        <v>1684</v>
      </c>
      <c r="O694">
        <f>VLOOKUP(M694,'ID-사업자'!$A$1:$B$291,2,0)</f>
        <v>0</v>
      </c>
    </row>
    <row r="695" spans="1:15" x14ac:dyDescent="0.3">
      <c r="A695" t="s">
        <v>1719</v>
      </c>
      <c r="B695" t="s">
        <v>1512</v>
      </c>
      <c r="C695" s="14">
        <v>58182</v>
      </c>
      <c r="D695" s="14">
        <v>5818</v>
      </c>
      <c r="E695" s="14">
        <v>0</v>
      </c>
      <c r="F695" s="14">
        <v>64000</v>
      </c>
      <c r="G695">
        <v>12296014</v>
      </c>
      <c r="I695" t="s">
        <v>1532</v>
      </c>
      <c r="L695">
        <v>3000000742</v>
      </c>
      <c r="M695" t="s">
        <v>1717</v>
      </c>
      <c r="N695" t="s">
        <v>1695</v>
      </c>
      <c r="O695">
        <f>VLOOKUP(M695,'ID-사업자'!$A$1:$B$291,2,0)</f>
        <v>0</v>
      </c>
    </row>
    <row r="696" spans="1:15" x14ac:dyDescent="0.3">
      <c r="A696" t="s">
        <v>1694</v>
      </c>
      <c r="B696" t="s">
        <v>863</v>
      </c>
      <c r="C696" s="14">
        <v>19182</v>
      </c>
      <c r="D696" s="14">
        <v>1918</v>
      </c>
      <c r="E696" s="14">
        <v>43100</v>
      </c>
      <c r="F696" s="14">
        <v>64200</v>
      </c>
      <c r="G696">
        <v>160609486</v>
      </c>
      <c r="H696">
        <v>1234</v>
      </c>
      <c r="I696" t="s">
        <v>1484</v>
      </c>
      <c r="J696" t="s">
        <v>1538</v>
      </c>
      <c r="K696" t="s">
        <v>1485</v>
      </c>
      <c r="L696">
        <v>2435</v>
      </c>
      <c r="M696" t="s">
        <v>1579</v>
      </c>
      <c r="N696" t="s">
        <v>1684</v>
      </c>
      <c r="O696">
        <f>VLOOKUP(M696,'ID-사업자'!$A$1:$B$291,2,0)</f>
        <v>0</v>
      </c>
    </row>
    <row r="697" spans="1:15" x14ac:dyDescent="0.3">
      <c r="A697" t="s">
        <v>1694</v>
      </c>
      <c r="B697" t="s">
        <v>1010</v>
      </c>
      <c r="C697" s="14">
        <v>32455</v>
      </c>
      <c r="D697" s="14">
        <v>3245</v>
      </c>
      <c r="E697" s="14">
        <v>28600</v>
      </c>
      <c r="F697" s="14">
        <v>64300</v>
      </c>
      <c r="G697">
        <v>160452147</v>
      </c>
      <c r="H697">
        <v>1234</v>
      </c>
      <c r="I697" t="s">
        <v>1484</v>
      </c>
      <c r="J697" t="s">
        <v>1538</v>
      </c>
      <c r="K697" t="s">
        <v>1485</v>
      </c>
      <c r="L697">
        <v>1773</v>
      </c>
      <c r="M697" t="s">
        <v>1840</v>
      </c>
      <c r="N697" t="s">
        <v>1682</v>
      </c>
      <c r="O697">
        <f>VLOOKUP(M697,'ID-사업자'!$A$1:$B$291,2,0)</f>
        <v>0</v>
      </c>
    </row>
    <row r="698" spans="1:15" x14ac:dyDescent="0.3">
      <c r="A698" t="s">
        <v>1694</v>
      </c>
      <c r="B698" t="s">
        <v>83</v>
      </c>
      <c r="C698" s="14">
        <v>52646</v>
      </c>
      <c r="D698" s="14">
        <v>5264</v>
      </c>
      <c r="E698" s="14">
        <v>6490</v>
      </c>
      <c r="F698" s="14">
        <v>64400</v>
      </c>
      <c r="G698">
        <v>160259065</v>
      </c>
      <c r="H698">
        <v>1234</v>
      </c>
      <c r="I698" t="s">
        <v>1484</v>
      </c>
      <c r="J698" t="s">
        <v>1538</v>
      </c>
      <c r="K698" t="s">
        <v>1485</v>
      </c>
      <c r="L698">
        <v>2103</v>
      </c>
      <c r="M698" t="s">
        <v>1840</v>
      </c>
      <c r="N698" t="s">
        <v>1682</v>
      </c>
      <c r="O698">
        <f>VLOOKUP(M698,'ID-사업자'!$A$1:$B$291,2,0)</f>
        <v>0</v>
      </c>
    </row>
    <row r="699" spans="1:15" x14ac:dyDescent="0.3">
      <c r="A699" t="s">
        <v>1694</v>
      </c>
      <c r="B699" t="s">
        <v>1248</v>
      </c>
      <c r="C699" s="14">
        <v>35773</v>
      </c>
      <c r="D699" s="14">
        <v>3577</v>
      </c>
      <c r="E699" s="14">
        <v>25100</v>
      </c>
      <c r="F699" s="14">
        <v>64450</v>
      </c>
      <c r="G699">
        <v>161035827</v>
      </c>
      <c r="H699">
        <v>1234</v>
      </c>
      <c r="I699" t="s">
        <v>1484</v>
      </c>
      <c r="J699" t="s">
        <v>1538</v>
      </c>
      <c r="K699" t="s">
        <v>1485</v>
      </c>
      <c r="L699">
        <v>2743</v>
      </c>
      <c r="M699" t="s">
        <v>1840</v>
      </c>
      <c r="N699" t="s">
        <v>1682</v>
      </c>
      <c r="O699">
        <f>VLOOKUP(M699,'ID-사업자'!$A$1:$B$291,2,0)</f>
        <v>0</v>
      </c>
    </row>
    <row r="700" spans="1:15" x14ac:dyDescent="0.3">
      <c r="A700" t="s">
        <v>1694</v>
      </c>
      <c r="B700" t="s">
        <v>1178</v>
      </c>
      <c r="C700" s="14">
        <v>47455</v>
      </c>
      <c r="D700" s="14">
        <v>4745</v>
      </c>
      <c r="E700" s="14">
        <v>12400</v>
      </c>
      <c r="F700" s="14">
        <v>64600</v>
      </c>
      <c r="G700">
        <v>160875318</v>
      </c>
      <c r="H700">
        <v>1234</v>
      </c>
      <c r="I700" t="s">
        <v>1484</v>
      </c>
      <c r="J700" t="s">
        <v>1538</v>
      </c>
      <c r="K700" t="s">
        <v>1485</v>
      </c>
      <c r="L700">
        <v>2082</v>
      </c>
      <c r="M700" t="s">
        <v>1679</v>
      </c>
      <c r="N700" t="s">
        <v>1684</v>
      </c>
      <c r="O700">
        <f>VLOOKUP(M700,'ID-사업자'!$A$1:$B$291,2,0)</f>
        <v>0</v>
      </c>
    </row>
    <row r="701" spans="1:15" x14ac:dyDescent="0.3">
      <c r="A701" t="s">
        <v>1694</v>
      </c>
      <c r="B701" t="s">
        <v>438</v>
      </c>
      <c r="C701" s="14">
        <v>58727</v>
      </c>
      <c r="D701" s="14">
        <v>5873</v>
      </c>
      <c r="E701" s="14">
        <v>0</v>
      </c>
      <c r="F701" s="14">
        <v>64600</v>
      </c>
      <c r="G701">
        <v>160490519</v>
      </c>
      <c r="H701">
        <v>1234</v>
      </c>
      <c r="I701" t="s">
        <v>1484</v>
      </c>
      <c r="J701" t="s">
        <v>1538</v>
      </c>
      <c r="K701" t="s">
        <v>1485</v>
      </c>
      <c r="L701">
        <v>2135</v>
      </c>
      <c r="M701" t="s">
        <v>1840</v>
      </c>
      <c r="N701" t="s">
        <v>1682</v>
      </c>
      <c r="O701">
        <f>VLOOKUP(M701,'ID-사업자'!$A$1:$B$291,2,0)</f>
        <v>0</v>
      </c>
    </row>
    <row r="702" spans="1:15" x14ac:dyDescent="0.3">
      <c r="A702" t="s">
        <v>1694</v>
      </c>
      <c r="B702" t="s">
        <v>1092</v>
      </c>
      <c r="C702" s="14">
        <v>15182</v>
      </c>
      <c r="D702" s="14">
        <v>1518</v>
      </c>
      <c r="E702" s="14">
        <v>48000</v>
      </c>
      <c r="F702" s="14">
        <v>64700</v>
      </c>
      <c r="G702">
        <v>160440079</v>
      </c>
      <c r="H702">
        <v>1234</v>
      </c>
      <c r="I702" t="s">
        <v>1484</v>
      </c>
      <c r="J702" t="s">
        <v>1538</v>
      </c>
      <c r="K702" t="s">
        <v>1485</v>
      </c>
      <c r="L702">
        <v>1731</v>
      </c>
      <c r="M702" t="s">
        <v>1583</v>
      </c>
      <c r="N702" t="s">
        <v>1693</v>
      </c>
      <c r="O702">
        <f>VLOOKUP(M702,'ID-사업자'!$A$1:$B$291,2,0)</f>
        <v>0</v>
      </c>
    </row>
    <row r="703" spans="1:15" x14ac:dyDescent="0.3">
      <c r="A703" t="s">
        <v>1694</v>
      </c>
      <c r="B703" t="s">
        <v>925</v>
      </c>
      <c r="C703" s="14">
        <v>49273</v>
      </c>
      <c r="D703" s="14">
        <v>4927</v>
      </c>
      <c r="E703" s="14">
        <v>10600</v>
      </c>
      <c r="F703" s="14">
        <v>64800</v>
      </c>
      <c r="G703">
        <v>160782761</v>
      </c>
      <c r="H703">
        <v>1234</v>
      </c>
      <c r="I703" t="s">
        <v>1484</v>
      </c>
      <c r="J703" t="s">
        <v>1538</v>
      </c>
      <c r="K703" t="s">
        <v>1485</v>
      </c>
      <c r="L703">
        <v>1706</v>
      </c>
      <c r="M703" t="s">
        <v>1679</v>
      </c>
      <c r="N703" t="s">
        <v>1684</v>
      </c>
      <c r="O703">
        <f>VLOOKUP(M703,'ID-사업자'!$A$1:$B$291,2,0)</f>
        <v>0</v>
      </c>
    </row>
    <row r="704" spans="1:15" x14ac:dyDescent="0.3">
      <c r="A704" t="s">
        <v>1694</v>
      </c>
      <c r="B704" t="s">
        <v>939</v>
      </c>
      <c r="C704" s="14">
        <v>58909</v>
      </c>
      <c r="D704" s="14">
        <v>5891</v>
      </c>
      <c r="E704" s="14">
        <v>0</v>
      </c>
      <c r="F704" s="14">
        <v>64800</v>
      </c>
      <c r="G704">
        <v>160580377</v>
      </c>
      <c r="H704">
        <v>1234</v>
      </c>
      <c r="I704" t="s">
        <v>1484</v>
      </c>
      <c r="J704" t="s">
        <v>1538</v>
      </c>
      <c r="K704" t="s">
        <v>1485</v>
      </c>
      <c r="L704">
        <v>2037</v>
      </c>
      <c r="M704" t="s">
        <v>1840</v>
      </c>
      <c r="N704" t="s">
        <v>1682</v>
      </c>
      <c r="O704">
        <f>VLOOKUP(M704,'ID-사업자'!$A$1:$B$291,2,0)</f>
        <v>0</v>
      </c>
    </row>
    <row r="705" spans="1:15" x14ac:dyDescent="0.3">
      <c r="A705" t="s">
        <v>1694</v>
      </c>
      <c r="B705" t="s">
        <v>823</v>
      </c>
      <c r="C705" s="14">
        <v>49055</v>
      </c>
      <c r="D705" s="14">
        <v>4905</v>
      </c>
      <c r="E705" s="14">
        <v>10990</v>
      </c>
      <c r="F705" s="14">
        <v>64950</v>
      </c>
      <c r="G705">
        <v>160437645</v>
      </c>
      <c r="H705">
        <v>1234</v>
      </c>
      <c r="I705" t="s">
        <v>1484</v>
      </c>
      <c r="J705" t="s">
        <v>1538</v>
      </c>
      <c r="K705" t="s">
        <v>1485</v>
      </c>
      <c r="L705">
        <v>1812</v>
      </c>
      <c r="M705" t="s">
        <v>1679</v>
      </c>
      <c r="N705" t="s">
        <v>1684</v>
      </c>
      <c r="O705">
        <f>VLOOKUP(M705,'ID-사업자'!$A$1:$B$291,2,0)</f>
        <v>0</v>
      </c>
    </row>
    <row r="706" spans="1:15" x14ac:dyDescent="0.3">
      <c r="A706" t="s">
        <v>1694</v>
      </c>
      <c r="B706" t="s">
        <v>891</v>
      </c>
      <c r="C706" s="14">
        <v>59091</v>
      </c>
      <c r="D706" s="14">
        <v>5909</v>
      </c>
      <c r="E706" s="14">
        <v>0</v>
      </c>
      <c r="F706" s="14">
        <v>65000</v>
      </c>
      <c r="G706">
        <v>160629959</v>
      </c>
      <c r="H706">
        <v>1234</v>
      </c>
      <c r="I706" t="s">
        <v>1484</v>
      </c>
      <c r="J706" t="s">
        <v>1538</v>
      </c>
      <c r="K706" t="s">
        <v>1485</v>
      </c>
      <c r="L706">
        <v>3000000556</v>
      </c>
      <c r="M706" t="s">
        <v>1651</v>
      </c>
      <c r="N706" t="s">
        <v>1695</v>
      </c>
      <c r="O706">
        <f>VLOOKUP(M706,'ID-사업자'!$A$1:$B$291,2,0)</f>
        <v>5261702056</v>
      </c>
    </row>
    <row r="707" spans="1:15" x14ac:dyDescent="0.3">
      <c r="A707" t="s">
        <v>1694</v>
      </c>
      <c r="B707" t="s">
        <v>604</v>
      </c>
      <c r="C707" s="14">
        <v>57555</v>
      </c>
      <c r="D707" s="14">
        <v>5755</v>
      </c>
      <c r="E707" s="14">
        <v>1790</v>
      </c>
      <c r="F707" s="14">
        <v>65100</v>
      </c>
      <c r="G707">
        <v>160333509</v>
      </c>
      <c r="H707">
        <v>1234</v>
      </c>
      <c r="I707" t="s">
        <v>1484</v>
      </c>
      <c r="J707" t="s">
        <v>1538</v>
      </c>
      <c r="K707" t="s">
        <v>1485</v>
      </c>
      <c r="L707">
        <v>1830</v>
      </c>
      <c r="M707" t="s">
        <v>1840</v>
      </c>
      <c r="N707" t="s">
        <v>1682</v>
      </c>
      <c r="O707">
        <f>VLOOKUP(M707,'ID-사업자'!$A$1:$B$291,2,0)</f>
        <v>0</v>
      </c>
    </row>
    <row r="708" spans="1:15" x14ac:dyDescent="0.3">
      <c r="A708" t="s">
        <v>1694</v>
      </c>
      <c r="B708" t="s">
        <v>730</v>
      </c>
      <c r="C708" s="14">
        <v>48591</v>
      </c>
      <c r="D708" s="14">
        <v>4859</v>
      </c>
      <c r="E708" s="14">
        <v>11800</v>
      </c>
      <c r="F708" s="14">
        <v>65250</v>
      </c>
      <c r="G708">
        <v>160375032</v>
      </c>
      <c r="H708">
        <v>1234</v>
      </c>
      <c r="I708" t="s">
        <v>1484</v>
      </c>
      <c r="J708" t="s">
        <v>1538</v>
      </c>
      <c r="K708" t="s">
        <v>1485</v>
      </c>
      <c r="L708">
        <v>2428</v>
      </c>
      <c r="M708" t="s">
        <v>1817</v>
      </c>
      <c r="N708" t="s">
        <v>1742</v>
      </c>
      <c r="O708">
        <v>0</v>
      </c>
    </row>
    <row r="709" spans="1:15" x14ac:dyDescent="0.3">
      <c r="A709" t="s">
        <v>1694</v>
      </c>
      <c r="B709" t="s">
        <v>250</v>
      </c>
      <c r="C709" s="14">
        <v>59545</v>
      </c>
      <c r="D709" s="14">
        <v>5955</v>
      </c>
      <c r="E709" s="14">
        <v>0</v>
      </c>
      <c r="F709" s="14">
        <v>65500</v>
      </c>
      <c r="G709">
        <v>160213172</v>
      </c>
      <c r="H709">
        <v>1234</v>
      </c>
      <c r="I709" t="s">
        <v>1484</v>
      </c>
      <c r="J709" t="s">
        <v>1538</v>
      </c>
      <c r="K709" t="s">
        <v>1485</v>
      </c>
      <c r="L709">
        <v>2553</v>
      </c>
      <c r="M709" t="s">
        <v>1713</v>
      </c>
      <c r="N709" t="s">
        <v>1682</v>
      </c>
      <c r="O709">
        <f>VLOOKUP(M709,'ID-사업자'!$A$1:$B$291,2,0)</f>
        <v>0</v>
      </c>
    </row>
    <row r="710" spans="1:15" x14ac:dyDescent="0.3">
      <c r="A710" t="s">
        <v>1694</v>
      </c>
      <c r="B710" t="s">
        <v>1329</v>
      </c>
      <c r="C710" s="14">
        <v>57237</v>
      </c>
      <c r="D710" s="14">
        <v>5723</v>
      </c>
      <c r="E710" s="14">
        <v>2690</v>
      </c>
      <c r="F710" s="14">
        <v>65650</v>
      </c>
      <c r="G710">
        <v>160764775</v>
      </c>
      <c r="H710">
        <v>1234</v>
      </c>
      <c r="I710" t="s">
        <v>1484</v>
      </c>
      <c r="J710" t="s">
        <v>1538</v>
      </c>
      <c r="K710" t="s">
        <v>1485</v>
      </c>
      <c r="L710">
        <v>1918</v>
      </c>
      <c r="M710" t="s">
        <v>1705</v>
      </c>
      <c r="N710" t="s">
        <v>1693</v>
      </c>
      <c r="O710">
        <f>VLOOKUP(M710,'ID-사업자'!$A$1:$B$291,2,0)</f>
        <v>0</v>
      </c>
    </row>
    <row r="711" spans="1:15" x14ac:dyDescent="0.3">
      <c r="A711" t="s">
        <v>1694</v>
      </c>
      <c r="B711" t="s">
        <v>56</v>
      </c>
      <c r="C711" s="14">
        <v>41091</v>
      </c>
      <c r="D711" s="14">
        <v>4109</v>
      </c>
      <c r="E711" s="14">
        <v>20700</v>
      </c>
      <c r="F711" s="14">
        <v>65900</v>
      </c>
      <c r="G711">
        <v>160288146</v>
      </c>
      <c r="H711">
        <v>1234</v>
      </c>
      <c r="I711" t="s">
        <v>1484</v>
      </c>
      <c r="J711" t="s">
        <v>1538</v>
      </c>
      <c r="K711" t="s">
        <v>1485</v>
      </c>
      <c r="L711">
        <v>2894</v>
      </c>
      <c r="M711" t="s">
        <v>1777</v>
      </c>
      <c r="N711" t="s">
        <v>1682</v>
      </c>
      <c r="O711">
        <f>VLOOKUP(M711,'ID-사업자'!$A$1:$B$291,2,0)</f>
        <v>0</v>
      </c>
    </row>
    <row r="712" spans="1:15" x14ac:dyDescent="0.3">
      <c r="A712" t="s">
        <v>1694</v>
      </c>
      <c r="B712" t="s">
        <v>182</v>
      </c>
      <c r="C712" s="14">
        <v>55455</v>
      </c>
      <c r="D712" s="14">
        <v>5545</v>
      </c>
      <c r="E712" s="14">
        <v>5200</v>
      </c>
      <c r="F712" s="14">
        <v>66200</v>
      </c>
      <c r="G712">
        <v>160043724</v>
      </c>
      <c r="H712">
        <v>1234</v>
      </c>
      <c r="I712" t="s">
        <v>1484</v>
      </c>
      <c r="J712" t="s">
        <v>1538</v>
      </c>
      <c r="K712" t="s">
        <v>1485</v>
      </c>
      <c r="L712">
        <v>2320</v>
      </c>
      <c r="M712" t="s">
        <v>1580</v>
      </c>
      <c r="N712" t="s">
        <v>1693</v>
      </c>
      <c r="O712">
        <f>VLOOKUP(M712,'ID-사업자'!$A$1:$B$291,2,0)</f>
        <v>0</v>
      </c>
    </row>
    <row r="713" spans="1:15" x14ac:dyDescent="0.3">
      <c r="A713" t="s">
        <v>1694</v>
      </c>
      <c r="B713" t="s">
        <v>185</v>
      </c>
      <c r="C713" s="14">
        <v>35182</v>
      </c>
      <c r="D713" s="14">
        <v>3518</v>
      </c>
      <c r="E713" s="14">
        <v>27500</v>
      </c>
      <c r="F713" s="14">
        <v>66200</v>
      </c>
      <c r="G713">
        <v>160125679</v>
      </c>
      <c r="H713">
        <v>1234</v>
      </c>
      <c r="I713" t="s">
        <v>1484</v>
      </c>
      <c r="J713" t="s">
        <v>1538</v>
      </c>
      <c r="K713" t="s">
        <v>1485</v>
      </c>
      <c r="L713">
        <v>2828</v>
      </c>
      <c r="M713" t="s">
        <v>1840</v>
      </c>
      <c r="N713" t="s">
        <v>1682</v>
      </c>
      <c r="O713">
        <f>VLOOKUP(M713,'ID-사업자'!$A$1:$B$291,2,0)</f>
        <v>0</v>
      </c>
    </row>
    <row r="714" spans="1:15" x14ac:dyDescent="0.3">
      <c r="A714" t="s">
        <v>1694</v>
      </c>
      <c r="B714" t="s">
        <v>769</v>
      </c>
      <c r="C714" s="14">
        <v>60455</v>
      </c>
      <c r="D714" s="14">
        <v>6045</v>
      </c>
      <c r="E714" s="14">
        <v>0</v>
      </c>
      <c r="F714" s="14">
        <v>66500</v>
      </c>
      <c r="G714">
        <v>160405656</v>
      </c>
      <c r="H714">
        <v>1234</v>
      </c>
      <c r="I714" t="s">
        <v>1484</v>
      </c>
      <c r="J714" t="s">
        <v>1538</v>
      </c>
      <c r="K714" t="s">
        <v>1485</v>
      </c>
      <c r="L714">
        <v>3000000533</v>
      </c>
      <c r="M714" t="s">
        <v>1680</v>
      </c>
      <c r="N714" t="s">
        <v>1695</v>
      </c>
      <c r="O714">
        <f>VLOOKUP(M714,'ID-사업자'!$A$1:$B$291,2,0)</f>
        <v>0</v>
      </c>
    </row>
    <row r="715" spans="1:15" x14ac:dyDescent="0.3">
      <c r="A715" t="s">
        <v>1719</v>
      </c>
      <c r="B715" t="s">
        <v>43</v>
      </c>
      <c r="C715" s="14">
        <v>48227</v>
      </c>
      <c r="D715" s="14">
        <v>4823</v>
      </c>
      <c r="E715" s="14">
        <v>13700</v>
      </c>
      <c r="F715" s="14">
        <v>66750</v>
      </c>
      <c r="G715">
        <v>289119</v>
      </c>
      <c r="I715" t="s">
        <v>1532</v>
      </c>
      <c r="L715">
        <v>3000000528</v>
      </c>
      <c r="M715" t="s">
        <v>1804</v>
      </c>
      <c r="N715" t="s">
        <v>1682</v>
      </c>
      <c r="O715">
        <f>VLOOKUP(M715,'ID-사업자'!$A$1:$B$291,2,0)</f>
        <v>2915000386</v>
      </c>
    </row>
    <row r="716" spans="1:15" x14ac:dyDescent="0.3">
      <c r="A716" t="s">
        <v>1694</v>
      </c>
      <c r="B716" t="s">
        <v>1162</v>
      </c>
      <c r="C716" s="14">
        <v>55555</v>
      </c>
      <c r="D716" s="14">
        <v>5555</v>
      </c>
      <c r="E716" s="14">
        <v>5790</v>
      </c>
      <c r="F716" s="14">
        <v>66900</v>
      </c>
      <c r="G716">
        <v>160850412</v>
      </c>
      <c r="H716">
        <v>1234</v>
      </c>
      <c r="I716" t="s">
        <v>1484</v>
      </c>
      <c r="J716" t="s">
        <v>1538</v>
      </c>
      <c r="K716" t="s">
        <v>1485</v>
      </c>
      <c r="L716">
        <v>1587</v>
      </c>
      <c r="M716" t="s">
        <v>1679</v>
      </c>
      <c r="N716" t="s">
        <v>1684</v>
      </c>
      <c r="O716">
        <f>VLOOKUP(M716,'ID-사업자'!$A$1:$B$291,2,0)</f>
        <v>0</v>
      </c>
    </row>
    <row r="717" spans="1:15" x14ac:dyDescent="0.3">
      <c r="A717" t="s">
        <v>1719</v>
      </c>
      <c r="B717" t="s">
        <v>21</v>
      </c>
      <c r="C717" s="14">
        <v>60909</v>
      </c>
      <c r="D717" s="14">
        <v>6091</v>
      </c>
      <c r="E717" s="14">
        <v>0</v>
      </c>
      <c r="F717" s="18">
        <v>67000</v>
      </c>
      <c r="G717">
        <v>19435708</v>
      </c>
      <c r="I717" t="s">
        <v>1532</v>
      </c>
      <c r="L717">
        <v>3000000675</v>
      </c>
      <c r="M717" t="s">
        <v>1568</v>
      </c>
      <c r="N717" t="s">
        <v>1695</v>
      </c>
      <c r="O717">
        <f>VLOOKUP(M717,'ID-사업자'!$A$1:$B$291,2,0)</f>
        <v>3254900757</v>
      </c>
    </row>
    <row r="718" spans="1:15" x14ac:dyDescent="0.3">
      <c r="A718" t="s">
        <v>1719</v>
      </c>
      <c r="B718" t="s">
        <v>1476</v>
      </c>
      <c r="C718" s="14">
        <v>60909</v>
      </c>
      <c r="D718" s="14">
        <v>6091</v>
      </c>
      <c r="E718" s="14">
        <v>0</v>
      </c>
      <c r="F718" s="14">
        <v>67000</v>
      </c>
      <c r="G718">
        <v>21690387</v>
      </c>
      <c r="I718" t="s">
        <v>1532</v>
      </c>
      <c r="L718">
        <v>3000000660</v>
      </c>
      <c r="M718" t="s">
        <v>1796</v>
      </c>
      <c r="N718" t="s">
        <v>1695</v>
      </c>
      <c r="O718">
        <f>VLOOKUP(M718,'ID-사업자'!$A$1:$B$291,2,0)</f>
        <v>0</v>
      </c>
    </row>
    <row r="719" spans="1:15" x14ac:dyDescent="0.3">
      <c r="A719" t="s">
        <v>1694</v>
      </c>
      <c r="B719" t="s">
        <v>1001</v>
      </c>
      <c r="C719" s="14">
        <v>61000</v>
      </c>
      <c r="D719" s="14">
        <v>6100</v>
      </c>
      <c r="E719" s="14">
        <v>0</v>
      </c>
      <c r="F719" s="14">
        <v>67100</v>
      </c>
      <c r="G719">
        <v>160607239</v>
      </c>
      <c r="H719">
        <v>1234</v>
      </c>
      <c r="I719" t="s">
        <v>1484</v>
      </c>
      <c r="J719" t="s">
        <v>1538</v>
      </c>
      <c r="K719" t="s">
        <v>1485</v>
      </c>
      <c r="L719">
        <v>2161</v>
      </c>
      <c r="M719" t="s">
        <v>1679</v>
      </c>
      <c r="N719" t="s">
        <v>1684</v>
      </c>
      <c r="O719">
        <f>VLOOKUP(M719,'ID-사업자'!$A$1:$B$291,2,0)</f>
        <v>0</v>
      </c>
    </row>
    <row r="720" spans="1:15" x14ac:dyDescent="0.3">
      <c r="A720" t="s">
        <v>1694</v>
      </c>
      <c r="B720" t="s">
        <v>1125</v>
      </c>
      <c r="C720" s="14">
        <v>52273</v>
      </c>
      <c r="D720" s="14">
        <v>5227</v>
      </c>
      <c r="E720" s="14">
        <v>9700</v>
      </c>
      <c r="F720" s="14">
        <v>67200</v>
      </c>
      <c r="G720">
        <v>160783374</v>
      </c>
      <c r="H720">
        <v>1234</v>
      </c>
      <c r="I720" t="s">
        <v>1484</v>
      </c>
      <c r="J720" t="s">
        <v>1538</v>
      </c>
      <c r="K720" t="s">
        <v>1485</v>
      </c>
      <c r="L720">
        <v>1922</v>
      </c>
      <c r="M720" t="s">
        <v>1705</v>
      </c>
      <c r="N720" t="s">
        <v>1693</v>
      </c>
      <c r="O720">
        <f>VLOOKUP(M720,'ID-사업자'!$A$1:$B$291,2,0)</f>
        <v>0</v>
      </c>
    </row>
    <row r="721" spans="1:15" x14ac:dyDescent="0.3">
      <c r="A721" t="s">
        <v>1694</v>
      </c>
      <c r="B721" t="s">
        <v>1187</v>
      </c>
      <c r="C721" s="14">
        <v>34919</v>
      </c>
      <c r="D721" s="14">
        <v>3491</v>
      </c>
      <c r="E721" s="14">
        <v>28790</v>
      </c>
      <c r="F721" s="14">
        <v>67200</v>
      </c>
      <c r="G721">
        <v>160863498</v>
      </c>
      <c r="H721">
        <v>1234</v>
      </c>
      <c r="I721" t="s">
        <v>1484</v>
      </c>
      <c r="J721" t="s">
        <v>1538</v>
      </c>
      <c r="K721" t="s">
        <v>1485</v>
      </c>
      <c r="L721">
        <v>2614</v>
      </c>
      <c r="M721" t="s">
        <v>1579</v>
      </c>
      <c r="N721" t="s">
        <v>1684</v>
      </c>
      <c r="O721">
        <f>VLOOKUP(M721,'ID-사업자'!$A$1:$B$291,2,0)</f>
        <v>0</v>
      </c>
    </row>
    <row r="722" spans="1:15" x14ac:dyDescent="0.3">
      <c r="A722" t="s">
        <v>1694</v>
      </c>
      <c r="B722" t="s">
        <v>611</v>
      </c>
      <c r="C722" s="14">
        <v>61091</v>
      </c>
      <c r="D722" s="14">
        <v>6109</v>
      </c>
      <c r="E722" s="14">
        <v>0</v>
      </c>
      <c r="F722" s="14">
        <v>67200</v>
      </c>
      <c r="G722">
        <v>160314880</v>
      </c>
      <c r="H722">
        <v>1234</v>
      </c>
      <c r="I722" t="s">
        <v>1484</v>
      </c>
      <c r="J722" t="s">
        <v>1538</v>
      </c>
      <c r="K722" t="s">
        <v>1485</v>
      </c>
      <c r="L722">
        <v>2373</v>
      </c>
      <c r="M722" t="s">
        <v>1579</v>
      </c>
      <c r="N722" t="s">
        <v>1684</v>
      </c>
      <c r="O722">
        <f>VLOOKUP(M722,'ID-사업자'!$A$1:$B$291,2,0)</f>
        <v>0</v>
      </c>
    </row>
    <row r="723" spans="1:15" x14ac:dyDescent="0.3">
      <c r="A723" t="s">
        <v>1694</v>
      </c>
      <c r="B723" t="s">
        <v>900</v>
      </c>
      <c r="C723" s="14">
        <v>45328</v>
      </c>
      <c r="D723" s="14">
        <v>4532</v>
      </c>
      <c r="E723" s="14">
        <v>17790</v>
      </c>
      <c r="F723" s="14">
        <v>67650</v>
      </c>
      <c r="G723">
        <v>160570970</v>
      </c>
      <c r="H723">
        <v>1234</v>
      </c>
      <c r="I723" t="s">
        <v>1484</v>
      </c>
      <c r="J723" t="s">
        <v>1538</v>
      </c>
      <c r="K723" t="s">
        <v>1485</v>
      </c>
      <c r="L723">
        <v>2006</v>
      </c>
      <c r="M723" t="s">
        <v>1658</v>
      </c>
      <c r="N723" t="s">
        <v>1693</v>
      </c>
      <c r="O723">
        <f>VLOOKUP(M723,'ID-사업자'!$A$1:$B$291,2,0)</f>
        <v>5500202491</v>
      </c>
    </row>
    <row r="724" spans="1:15" x14ac:dyDescent="0.3">
      <c r="A724" t="s">
        <v>1694</v>
      </c>
      <c r="B724" t="s">
        <v>1227</v>
      </c>
      <c r="C724" s="14">
        <v>49455</v>
      </c>
      <c r="D724" s="14">
        <v>4945</v>
      </c>
      <c r="E724" s="14">
        <v>13500</v>
      </c>
      <c r="F724" s="14">
        <v>67900</v>
      </c>
      <c r="G724">
        <v>160926273</v>
      </c>
      <c r="H724">
        <v>1234</v>
      </c>
      <c r="I724" t="s">
        <v>1484</v>
      </c>
      <c r="J724" t="s">
        <v>1538</v>
      </c>
      <c r="K724" t="s">
        <v>1485</v>
      </c>
      <c r="L724">
        <v>2643</v>
      </c>
      <c r="M724" t="s">
        <v>1579</v>
      </c>
      <c r="N724" t="s">
        <v>1684</v>
      </c>
      <c r="O724">
        <f>VLOOKUP(M724,'ID-사업자'!$A$1:$B$291,2,0)</f>
        <v>0</v>
      </c>
    </row>
    <row r="725" spans="1:15" x14ac:dyDescent="0.3">
      <c r="A725" t="s">
        <v>1694</v>
      </c>
      <c r="B725" t="s">
        <v>595</v>
      </c>
      <c r="C725" s="14">
        <v>41237</v>
      </c>
      <c r="D725" s="14">
        <v>4123</v>
      </c>
      <c r="E725" s="14">
        <v>22690</v>
      </c>
      <c r="F725" s="14">
        <v>68050</v>
      </c>
      <c r="G725">
        <v>160544455</v>
      </c>
      <c r="H725">
        <v>1234</v>
      </c>
      <c r="I725" t="s">
        <v>1484</v>
      </c>
      <c r="J725" t="s">
        <v>1538</v>
      </c>
      <c r="K725" t="s">
        <v>1485</v>
      </c>
      <c r="L725">
        <v>2201</v>
      </c>
      <c r="M725" t="s">
        <v>1679</v>
      </c>
      <c r="N725" t="s">
        <v>1684</v>
      </c>
      <c r="O725">
        <f>VLOOKUP(M725,'ID-사업자'!$A$1:$B$291,2,0)</f>
        <v>0</v>
      </c>
    </row>
    <row r="726" spans="1:15" x14ac:dyDescent="0.3">
      <c r="A726" t="s">
        <v>1694</v>
      </c>
      <c r="B726" t="s">
        <v>540</v>
      </c>
      <c r="C726" s="14">
        <v>42919</v>
      </c>
      <c r="D726" s="14">
        <v>4291</v>
      </c>
      <c r="E726" s="14">
        <v>20990</v>
      </c>
      <c r="F726" s="14">
        <v>68200</v>
      </c>
      <c r="G726">
        <v>160545393</v>
      </c>
      <c r="H726">
        <v>1234</v>
      </c>
      <c r="I726" t="s">
        <v>1484</v>
      </c>
      <c r="J726" t="s">
        <v>1538</v>
      </c>
      <c r="K726" t="s">
        <v>1485</v>
      </c>
      <c r="L726">
        <v>2432</v>
      </c>
      <c r="M726" t="s">
        <v>1579</v>
      </c>
      <c r="N726" t="s">
        <v>1684</v>
      </c>
      <c r="O726">
        <f>VLOOKUP(M726,'ID-사업자'!$A$1:$B$291,2,0)</f>
        <v>0</v>
      </c>
    </row>
    <row r="727" spans="1:15" x14ac:dyDescent="0.3">
      <c r="A727" t="s">
        <v>1694</v>
      </c>
      <c r="B727" t="s">
        <v>60</v>
      </c>
      <c r="C727" s="14">
        <v>32146</v>
      </c>
      <c r="D727" s="14">
        <v>3214</v>
      </c>
      <c r="E727" s="14">
        <v>32890</v>
      </c>
      <c r="F727" s="14">
        <v>68250</v>
      </c>
      <c r="G727">
        <v>160301327</v>
      </c>
      <c r="H727">
        <v>1234</v>
      </c>
      <c r="I727" t="s">
        <v>1484</v>
      </c>
      <c r="J727" t="s">
        <v>1538</v>
      </c>
      <c r="K727" t="s">
        <v>1485</v>
      </c>
      <c r="L727">
        <v>2311</v>
      </c>
      <c r="M727" t="s">
        <v>1580</v>
      </c>
      <c r="N727" t="s">
        <v>1693</v>
      </c>
      <c r="O727">
        <f>VLOOKUP(M727,'ID-사업자'!$A$1:$B$291,2,0)</f>
        <v>0</v>
      </c>
    </row>
    <row r="728" spans="1:15" x14ac:dyDescent="0.3">
      <c r="A728" t="s">
        <v>1694</v>
      </c>
      <c r="B728" t="s">
        <v>194</v>
      </c>
      <c r="C728" s="14">
        <v>39364</v>
      </c>
      <c r="D728" s="14">
        <v>3936</v>
      </c>
      <c r="E728" s="14">
        <v>25000</v>
      </c>
      <c r="F728" s="14">
        <v>68300</v>
      </c>
      <c r="G728">
        <v>160183781</v>
      </c>
      <c r="H728">
        <v>1234</v>
      </c>
      <c r="I728" t="s">
        <v>1484</v>
      </c>
      <c r="J728" t="s">
        <v>1538</v>
      </c>
      <c r="K728" t="s">
        <v>1485</v>
      </c>
      <c r="L728">
        <v>2324</v>
      </c>
      <c r="M728" t="s">
        <v>1679</v>
      </c>
      <c r="N728" t="s">
        <v>1684</v>
      </c>
      <c r="O728">
        <f>VLOOKUP(M728,'ID-사업자'!$A$1:$B$291,2,0)</f>
        <v>0</v>
      </c>
    </row>
    <row r="729" spans="1:15" x14ac:dyDescent="0.3">
      <c r="A729" t="s">
        <v>1694</v>
      </c>
      <c r="B729" t="s">
        <v>1167</v>
      </c>
      <c r="C729" s="14">
        <v>56864</v>
      </c>
      <c r="D729" s="14">
        <v>5686</v>
      </c>
      <c r="E729" s="14">
        <v>5800</v>
      </c>
      <c r="F729" s="14">
        <v>68350</v>
      </c>
      <c r="G729">
        <v>160833045</v>
      </c>
      <c r="H729">
        <v>1234</v>
      </c>
      <c r="I729" t="s">
        <v>1484</v>
      </c>
      <c r="J729" t="s">
        <v>1538</v>
      </c>
      <c r="K729" t="s">
        <v>1485</v>
      </c>
      <c r="L729">
        <v>2466</v>
      </c>
      <c r="M729" t="s">
        <v>1579</v>
      </c>
      <c r="N729" t="s">
        <v>1684</v>
      </c>
      <c r="O729">
        <f>VLOOKUP(M729,'ID-사업자'!$A$1:$B$291,2,0)</f>
        <v>0</v>
      </c>
    </row>
    <row r="730" spans="1:15" x14ac:dyDescent="0.3">
      <c r="A730" t="s">
        <v>1694</v>
      </c>
      <c r="B730" t="s">
        <v>1181</v>
      </c>
      <c r="C730" s="14">
        <v>38682</v>
      </c>
      <c r="D730" s="14">
        <v>3868</v>
      </c>
      <c r="E730" s="14">
        <v>25800</v>
      </c>
      <c r="F730" s="14">
        <v>68350</v>
      </c>
      <c r="G730">
        <v>160869958</v>
      </c>
      <c r="H730">
        <v>1234</v>
      </c>
      <c r="I730" t="s">
        <v>1484</v>
      </c>
      <c r="J730" t="s">
        <v>1538</v>
      </c>
      <c r="K730" t="s">
        <v>1485</v>
      </c>
      <c r="L730">
        <v>2342</v>
      </c>
      <c r="M730" t="s">
        <v>1579</v>
      </c>
      <c r="N730" t="s">
        <v>1684</v>
      </c>
      <c r="O730">
        <f>VLOOKUP(M730,'ID-사업자'!$A$1:$B$291,2,0)</f>
        <v>0</v>
      </c>
    </row>
    <row r="731" spans="1:15" x14ac:dyDescent="0.3">
      <c r="A731" t="s">
        <v>1694</v>
      </c>
      <c r="B731" t="s">
        <v>741</v>
      </c>
      <c r="C731" s="14">
        <v>48682</v>
      </c>
      <c r="D731" s="14">
        <v>4868</v>
      </c>
      <c r="E731" s="14">
        <v>15000</v>
      </c>
      <c r="F731" s="14">
        <v>68550</v>
      </c>
      <c r="G731">
        <v>160430402</v>
      </c>
      <c r="H731">
        <v>1234</v>
      </c>
      <c r="I731" t="s">
        <v>1484</v>
      </c>
      <c r="J731" t="s">
        <v>1538</v>
      </c>
      <c r="K731" t="s">
        <v>1485</v>
      </c>
      <c r="L731">
        <v>2649</v>
      </c>
      <c r="M731" t="s">
        <v>1658</v>
      </c>
      <c r="N731" t="s">
        <v>1693</v>
      </c>
      <c r="O731">
        <f>VLOOKUP(M731,'ID-사업자'!$A$1:$B$291,2,0)</f>
        <v>5500202491</v>
      </c>
    </row>
    <row r="732" spans="1:15" x14ac:dyDescent="0.3">
      <c r="A732" t="s">
        <v>1694</v>
      </c>
      <c r="B732" t="s">
        <v>1272</v>
      </c>
      <c r="C732" s="14">
        <v>57182</v>
      </c>
      <c r="D732" s="14">
        <v>5718</v>
      </c>
      <c r="E732" s="14">
        <v>5800</v>
      </c>
      <c r="F732" s="14">
        <v>68700</v>
      </c>
      <c r="G732">
        <v>160759585</v>
      </c>
      <c r="H732">
        <v>1234</v>
      </c>
      <c r="I732" t="s">
        <v>1484</v>
      </c>
      <c r="J732" t="s">
        <v>1538</v>
      </c>
      <c r="K732" t="s">
        <v>1485</v>
      </c>
      <c r="L732">
        <v>1847</v>
      </c>
      <c r="M732" t="s">
        <v>1646</v>
      </c>
      <c r="N732" t="s">
        <v>1693</v>
      </c>
      <c r="O732">
        <f>VLOOKUP(M732,'ID-사업자'!$A$1:$B$291,2,0)</f>
        <v>5990303207</v>
      </c>
    </row>
    <row r="733" spans="1:15" x14ac:dyDescent="0.3">
      <c r="A733" t="s">
        <v>1694</v>
      </c>
      <c r="B733" t="s">
        <v>1276</v>
      </c>
      <c r="C733" s="14">
        <v>54146</v>
      </c>
      <c r="D733" s="14">
        <v>5414</v>
      </c>
      <c r="E733" s="14">
        <v>9190</v>
      </c>
      <c r="F733" s="14">
        <v>68750</v>
      </c>
      <c r="G733">
        <v>161051033</v>
      </c>
      <c r="H733">
        <v>1234</v>
      </c>
      <c r="I733" t="s">
        <v>1484</v>
      </c>
      <c r="J733" t="s">
        <v>1538</v>
      </c>
      <c r="K733" t="s">
        <v>1485</v>
      </c>
      <c r="L733">
        <v>2216</v>
      </c>
      <c r="M733" t="s">
        <v>1580</v>
      </c>
      <c r="N733" t="s">
        <v>1693</v>
      </c>
      <c r="O733">
        <f>VLOOKUP(M733,'ID-사업자'!$A$1:$B$291,2,0)</f>
        <v>0</v>
      </c>
    </row>
    <row r="734" spans="1:15" x14ac:dyDescent="0.3">
      <c r="A734" t="s">
        <v>1694</v>
      </c>
      <c r="B734" t="s">
        <v>420</v>
      </c>
      <c r="C734" s="14">
        <v>62545</v>
      </c>
      <c r="D734" s="14">
        <v>6255</v>
      </c>
      <c r="E734" s="14">
        <v>0</v>
      </c>
      <c r="F734" s="14">
        <v>68800</v>
      </c>
      <c r="G734">
        <v>160498282</v>
      </c>
      <c r="H734">
        <v>1234</v>
      </c>
      <c r="I734" t="s">
        <v>1484</v>
      </c>
      <c r="J734" t="s">
        <v>1538</v>
      </c>
      <c r="K734" t="s">
        <v>1485</v>
      </c>
      <c r="L734">
        <v>3000000818</v>
      </c>
      <c r="M734" t="s">
        <v>1680</v>
      </c>
      <c r="N734" t="s">
        <v>1695</v>
      </c>
      <c r="O734">
        <f>VLOOKUP(M734,'ID-사업자'!$A$1:$B$291,2,0)</f>
        <v>0</v>
      </c>
    </row>
    <row r="735" spans="1:15" x14ac:dyDescent="0.3">
      <c r="A735" t="s">
        <v>1694</v>
      </c>
      <c r="B735" t="s">
        <v>161</v>
      </c>
      <c r="C735" s="14">
        <v>30646</v>
      </c>
      <c r="D735" s="14">
        <v>3064</v>
      </c>
      <c r="E735" s="14">
        <v>35290</v>
      </c>
      <c r="F735" s="14">
        <v>69000</v>
      </c>
      <c r="G735">
        <v>160143586</v>
      </c>
      <c r="H735">
        <v>1234</v>
      </c>
      <c r="I735" t="s">
        <v>1484</v>
      </c>
      <c r="J735" t="s">
        <v>1538</v>
      </c>
      <c r="K735" t="s">
        <v>1485</v>
      </c>
      <c r="L735">
        <v>2363</v>
      </c>
      <c r="M735" t="s">
        <v>1789</v>
      </c>
      <c r="N735" t="s">
        <v>1682</v>
      </c>
      <c r="O735">
        <f>VLOOKUP(M735,'ID-사업자'!$A$1:$B$291,2,0)</f>
        <v>0</v>
      </c>
    </row>
    <row r="736" spans="1:15" x14ac:dyDescent="0.3">
      <c r="A736" t="s">
        <v>1694</v>
      </c>
      <c r="B736" t="s">
        <v>93</v>
      </c>
      <c r="C736" s="14">
        <v>59455</v>
      </c>
      <c r="D736" s="14">
        <v>5945</v>
      </c>
      <c r="E736" s="14">
        <v>3700</v>
      </c>
      <c r="F736" s="14">
        <v>69100</v>
      </c>
      <c r="G736">
        <v>160262300</v>
      </c>
      <c r="H736">
        <v>1234</v>
      </c>
      <c r="I736" t="s">
        <v>1484</v>
      </c>
      <c r="J736" t="s">
        <v>1538</v>
      </c>
      <c r="K736" t="s">
        <v>1485</v>
      </c>
      <c r="L736">
        <v>1910</v>
      </c>
      <c r="M736" t="s">
        <v>1580</v>
      </c>
      <c r="N736" t="s">
        <v>1693</v>
      </c>
      <c r="O736">
        <f>VLOOKUP(M736,'ID-사업자'!$A$1:$B$291,2,0)</f>
        <v>0</v>
      </c>
    </row>
    <row r="737" spans="1:15" x14ac:dyDescent="0.3">
      <c r="A737" t="s">
        <v>1694</v>
      </c>
      <c r="B737" t="s">
        <v>1271</v>
      </c>
      <c r="C737" s="14">
        <v>60364</v>
      </c>
      <c r="D737" s="14">
        <v>6036</v>
      </c>
      <c r="E737" s="14">
        <v>2700</v>
      </c>
      <c r="F737" s="14">
        <v>69100</v>
      </c>
      <c r="G737">
        <v>161208586</v>
      </c>
      <c r="H737">
        <v>1234</v>
      </c>
      <c r="I737" t="s">
        <v>1484</v>
      </c>
      <c r="J737" t="s">
        <v>1538</v>
      </c>
      <c r="K737" t="s">
        <v>1485</v>
      </c>
      <c r="L737">
        <v>2259</v>
      </c>
      <c r="M737" t="s">
        <v>1579</v>
      </c>
      <c r="N737" t="s">
        <v>1684</v>
      </c>
      <c r="O737">
        <f>VLOOKUP(M737,'ID-사업자'!$A$1:$B$291,2,0)</f>
        <v>0</v>
      </c>
    </row>
    <row r="738" spans="1:15" x14ac:dyDescent="0.3">
      <c r="A738" t="s">
        <v>1694</v>
      </c>
      <c r="B738" t="s">
        <v>1164</v>
      </c>
      <c r="C738" s="14">
        <v>43737</v>
      </c>
      <c r="D738" s="14">
        <v>4373</v>
      </c>
      <c r="E738" s="14">
        <v>21190</v>
      </c>
      <c r="F738" s="14">
        <v>69300</v>
      </c>
      <c r="G738">
        <v>160841256</v>
      </c>
      <c r="H738">
        <v>1234</v>
      </c>
      <c r="I738" t="s">
        <v>1484</v>
      </c>
      <c r="J738" t="s">
        <v>1538</v>
      </c>
      <c r="K738" t="s">
        <v>1485</v>
      </c>
      <c r="L738">
        <v>1911</v>
      </c>
      <c r="M738" t="s">
        <v>1649</v>
      </c>
      <c r="N738" t="s">
        <v>1682</v>
      </c>
      <c r="O738">
        <f>VLOOKUP(M738,'ID-사업자'!$A$1:$B$291,2,0)</f>
        <v>0</v>
      </c>
    </row>
    <row r="739" spans="1:15" x14ac:dyDescent="0.3">
      <c r="A739" t="s">
        <v>1694</v>
      </c>
      <c r="B739" t="s">
        <v>1095</v>
      </c>
      <c r="C739" s="14">
        <v>24919</v>
      </c>
      <c r="D739" s="14">
        <v>2491</v>
      </c>
      <c r="E739" s="14">
        <v>41990</v>
      </c>
      <c r="F739" s="14">
        <v>69400</v>
      </c>
      <c r="G739">
        <v>160446307</v>
      </c>
      <c r="H739">
        <v>1234</v>
      </c>
      <c r="I739" t="s">
        <v>1484</v>
      </c>
      <c r="J739" t="s">
        <v>1538</v>
      </c>
      <c r="K739" t="s">
        <v>1485</v>
      </c>
      <c r="L739">
        <v>1733</v>
      </c>
      <c r="M739" t="s">
        <v>1583</v>
      </c>
      <c r="N739" t="s">
        <v>1693</v>
      </c>
      <c r="O739">
        <f>VLOOKUP(M739,'ID-사업자'!$A$1:$B$291,2,0)</f>
        <v>0</v>
      </c>
    </row>
    <row r="740" spans="1:15" x14ac:dyDescent="0.3">
      <c r="A740" t="s">
        <v>1694</v>
      </c>
      <c r="B740" t="s">
        <v>480</v>
      </c>
      <c r="C740" s="14">
        <v>28182</v>
      </c>
      <c r="D740" s="14">
        <v>2818</v>
      </c>
      <c r="E740" s="14">
        <v>38400</v>
      </c>
      <c r="F740" s="14">
        <v>69400</v>
      </c>
      <c r="G740">
        <v>160568004</v>
      </c>
      <c r="H740">
        <v>1234</v>
      </c>
      <c r="I740" t="s">
        <v>1484</v>
      </c>
      <c r="J740" t="s">
        <v>1538</v>
      </c>
      <c r="K740" t="s">
        <v>1485</v>
      </c>
      <c r="L740">
        <v>1806</v>
      </c>
      <c r="M740" t="s">
        <v>1639</v>
      </c>
      <c r="N740" t="s">
        <v>1693</v>
      </c>
      <c r="O740">
        <f>VLOOKUP(M740,'ID-사업자'!$A$1:$B$291,2,0)</f>
        <v>0</v>
      </c>
    </row>
    <row r="741" spans="1:15" x14ac:dyDescent="0.3">
      <c r="A741" t="s">
        <v>1694</v>
      </c>
      <c r="B741" t="s">
        <v>241</v>
      </c>
      <c r="C741" s="14">
        <v>38737</v>
      </c>
      <c r="D741" s="14">
        <v>3873</v>
      </c>
      <c r="E741" s="14">
        <v>27290</v>
      </c>
      <c r="F741" s="14">
        <v>69900</v>
      </c>
      <c r="G741">
        <v>160208798</v>
      </c>
      <c r="H741">
        <v>1234</v>
      </c>
      <c r="I741" t="s">
        <v>1484</v>
      </c>
      <c r="J741" t="s">
        <v>1538</v>
      </c>
      <c r="K741" t="s">
        <v>1485</v>
      </c>
      <c r="L741">
        <v>1952</v>
      </c>
      <c r="M741" t="s">
        <v>1579</v>
      </c>
      <c r="N741" t="s">
        <v>1684</v>
      </c>
      <c r="O741">
        <f>VLOOKUP(M741,'ID-사업자'!$A$1:$B$291,2,0)</f>
        <v>0</v>
      </c>
    </row>
    <row r="742" spans="1:15" x14ac:dyDescent="0.3">
      <c r="A742" t="s">
        <v>1694</v>
      </c>
      <c r="B742" t="s">
        <v>786</v>
      </c>
      <c r="C742" s="14">
        <v>63636</v>
      </c>
      <c r="D742" s="14">
        <v>6364</v>
      </c>
      <c r="E742" s="14">
        <v>0</v>
      </c>
      <c r="F742" s="14">
        <v>70000</v>
      </c>
      <c r="G742">
        <v>160417569</v>
      </c>
      <c r="H742">
        <v>1234</v>
      </c>
      <c r="I742" t="s">
        <v>1484</v>
      </c>
      <c r="J742" t="s">
        <v>1538</v>
      </c>
      <c r="K742" t="s">
        <v>1485</v>
      </c>
      <c r="L742">
        <v>3000000587</v>
      </c>
      <c r="M742" t="s">
        <v>1778</v>
      </c>
      <c r="N742" t="s">
        <v>1695</v>
      </c>
      <c r="O742">
        <f>VLOOKUP(M742,'ID-사업자'!$A$1:$B$291,2,0)</f>
        <v>1981501407</v>
      </c>
    </row>
    <row r="743" spans="1:15" x14ac:dyDescent="0.3">
      <c r="A743" t="s">
        <v>1694</v>
      </c>
      <c r="B743" t="s">
        <v>104</v>
      </c>
      <c r="C743" s="14">
        <v>53455</v>
      </c>
      <c r="D743" s="14">
        <v>5345</v>
      </c>
      <c r="E743" s="14">
        <v>11200</v>
      </c>
      <c r="F743" s="14">
        <v>70000</v>
      </c>
      <c r="G743">
        <v>160273466</v>
      </c>
      <c r="H743">
        <v>1234</v>
      </c>
      <c r="I743" t="s">
        <v>1484</v>
      </c>
      <c r="J743" t="s">
        <v>1538</v>
      </c>
      <c r="K743" t="s">
        <v>1485</v>
      </c>
      <c r="L743">
        <v>2371</v>
      </c>
      <c r="M743" t="s">
        <v>1834</v>
      </c>
      <c r="N743" t="s">
        <v>1684</v>
      </c>
      <c r="O743">
        <f>VLOOKUP(M743,'ID-사업자'!$A$1:$B$291,2,0)</f>
        <v>0</v>
      </c>
    </row>
    <row r="744" spans="1:15" x14ac:dyDescent="0.3">
      <c r="A744" t="s">
        <v>1719</v>
      </c>
      <c r="B744" t="s">
        <v>7</v>
      </c>
      <c r="C744" s="14">
        <v>63636</v>
      </c>
      <c r="D744" s="14">
        <v>6364</v>
      </c>
      <c r="E744" s="14">
        <v>0</v>
      </c>
      <c r="F744" s="14">
        <v>70000</v>
      </c>
      <c r="G744">
        <v>53641899</v>
      </c>
      <c r="I744" t="s">
        <v>1532</v>
      </c>
      <c r="L744">
        <v>3000000765</v>
      </c>
      <c r="M744" t="s">
        <v>1542</v>
      </c>
      <c r="N744" t="s">
        <v>1695</v>
      </c>
      <c r="O744">
        <f>VLOOKUP(M744,'ID-사업자'!$A$1:$B$291,2,0)</f>
        <v>6181179089</v>
      </c>
    </row>
    <row r="745" spans="1:15" x14ac:dyDescent="0.3">
      <c r="A745" t="s">
        <v>1694</v>
      </c>
      <c r="B745" t="s">
        <v>1113</v>
      </c>
      <c r="C745" s="14">
        <v>47500</v>
      </c>
      <c r="D745" s="14">
        <v>4750</v>
      </c>
      <c r="E745" s="14">
        <v>18100</v>
      </c>
      <c r="F745" s="14">
        <v>70350</v>
      </c>
      <c r="G745">
        <v>160819515</v>
      </c>
      <c r="H745">
        <v>1234</v>
      </c>
      <c r="I745" t="s">
        <v>1484</v>
      </c>
      <c r="J745" t="s">
        <v>1538</v>
      </c>
      <c r="K745" t="s">
        <v>1485</v>
      </c>
      <c r="L745">
        <v>2020</v>
      </c>
      <c r="M745" t="s">
        <v>1679</v>
      </c>
      <c r="N745" t="s">
        <v>1684</v>
      </c>
      <c r="O745">
        <f>VLOOKUP(M745,'ID-사업자'!$A$1:$B$291,2,0)</f>
        <v>0</v>
      </c>
    </row>
    <row r="746" spans="1:15" x14ac:dyDescent="0.3">
      <c r="A746" t="s">
        <v>1694</v>
      </c>
      <c r="B746" t="s">
        <v>1460</v>
      </c>
      <c r="C746" s="14">
        <v>54828</v>
      </c>
      <c r="D746" s="14">
        <v>5482</v>
      </c>
      <c r="E746" s="14">
        <v>10290</v>
      </c>
      <c r="F746" s="14">
        <v>70600</v>
      </c>
      <c r="G746">
        <v>160743453</v>
      </c>
      <c r="H746">
        <v>1234</v>
      </c>
      <c r="I746" t="s">
        <v>1484</v>
      </c>
      <c r="J746" t="s">
        <v>1538</v>
      </c>
      <c r="K746" t="s">
        <v>1485</v>
      </c>
      <c r="L746">
        <v>2438</v>
      </c>
      <c r="M746" t="s">
        <v>1579</v>
      </c>
      <c r="N746" t="s">
        <v>1684</v>
      </c>
      <c r="O746">
        <f>VLOOKUP(M746,'ID-사업자'!$A$1:$B$291,2,0)</f>
        <v>0</v>
      </c>
    </row>
    <row r="747" spans="1:15" x14ac:dyDescent="0.3">
      <c r="A747" t="s">
        <v>1694</v>
      </c>
      <c r="B747" t="s">
        <v>157</v>
      </c>
      <c r="C747" s="14">
        <v>43919</v>
      </c>
      <c r="D747" s="14">
        <v>4391</v>
      </c>
      <c r="E747" s="14">
        <v>22490</v>
      </c>
      <c r="F747" s="14">
        <v>70800</v>
      </c>
      <c r="G747">
        <v>160132238</v>
      </c>
      <c r="H747">
        <v>1234</v>
      </c>
      <c r="I747" t="s">
        <v>1484</v>
      </c>
      <c r="J747" t="s">
        <v>1538</v>
      </c>
      <c r="K747" t="s">
        <v>1485</v>
      </c>
      <c r="L747">
        <v>2361</v>
      </c>
      <c r="M747" t="s">
        <v>1722</v>
      </c>
      <c r="N747" t="s">
        <v>1693</v>
      </c>
      <c r="O747">
        <f>VLOOKUP(M747,'ID-사업자'!$A$1:$B$291,2,0)</f>
        <v>0</v>
      </c>
    </row>
    <row r="748" spans="1:15" x14ac:dyDescent="0.3">
      <c r="A748" t="s">
        <v>1694</v>
      </c>
      <c r="B748" t="s">
        <v>526</v>
      </c>
      <c r="C748" s="14">
        <v>51737</v>
      </c>
      <c r="D748" s="14">
        <v>5173</v>
      </c>
      <c r="E748" s="14">
        <v>13990</v>
      </c>
      <c r="F748" s="14">
        <v>70900</v>
      </c>
      <c r="G748">
        <v>160529279</v>
      </c>
      <c r="H748">
        <v>1234</v>
      </c>
      <c r="I748" t="s">
        <v>1484</v>
      </c>
      <c r="J748" t="s">
        <v>1538</v>
      </c>
      <c r="K748" t="s">
        <v>1485</v>
      </c>
      <c r="L748">
        <v>1907</v>
      </c>
      <c r="M748" t="s">
        <v>1579</v>
      </c>
      <c r="N748" t="s">
        <v>1684</v>
      </c>
      <c r="O748">
        <f>VLOOKUP(M748,'ID-사업자'!$A$1:$B$291,2,0)</f>
        <v>0</v>
      </c>
    </row>
    <row r="749" spans="1:15" x14ac:dyDescent="0.3">
      <c r="A749" t="s">
        <v>1694</v>
      </c>
      <c r="B749" t="s">
        <v>1150</v>
      </c>
      <c r="C749" s="14">
        <v>64591</v>
      </c>
      <c r="D749" s="14">
        <v>6459</v>
      </c>
      <c r="E749" s="14">
        <v>0</v>
      </c>
      <c r="F749" s="14">
        <v>71050</v>
      </c>
      <c r="G749">
        <v>160854964</v>
      </c>
      <c r="H749">
        <v>1234</v>
      </c>
      <c r="I749" t="s">
        <v>1484</v>
      </c>
      <c r="J749" t="s">
        <v>1538</v>
      </c>
      <c r="K749" t="s">
        <v>1485</v>
      </c>
      <c r="L749">
        <v>2449</v>
      </c>
      <c r="M749" t="s">
        <v>1580</v>
      </c>
      <c r="N749" t="s">
        <v>1693</v>
      </c>
      <c r="O749">
        <f>VLOOKUP(M749,'ID-사업자'!$A$1:$B$291,2,0)</f>
        <v>0</v>
      </c>
    </row>
    <row r="750" spans="1:15" x14ac:dyDescent="0.3">
      <c r="A750" t="s">
        <v>1694</v>
      </c>
      <c r="B750" t="s">
        <v>82</v>
      </c>
      <c r="C750" s="14">
        <v>56091</v>
      </c>
      <c r="D750" s="14">
        <v>5609</v>
      </c>
      <c r="E750" s="14">
        <v>9400</v>
      </c>
      <c r="F750" s="14">
        <v>71100</v>
      </c>
      <c r="G750">
        <v>160258113</v>
      </c>
      <c r="H750">
        <v>1234</v>
      </c>
      <c r="I750" t="s">
        <v>1484</v>
      </c>
      <c r="J750" t="s">
        <v>1538</v>
      </c>
      <c r="K750" t="s">
        <v>1485</v>
      </c>
      <c r="L750">
        <v>2097</v>
      </c>
      <c r="M750" t="s">
        <v>1840</v>
      </c>
      <c r="N750" t="s">
        <v>1682</v>
      </c>
      <c r="O750">
        <f>VLOOKUP(M750,'ID-사업자'!$A$1:$B$291,2,0)</f>
        <v>0</v>
      </c>
    </row>
    <row r="751" spans="1:15" x14ac:dyDescent="0.3">
      <c r="A751" t="s">
        <v>1694</v>
      </c>
      <c r="B751" t="s">
        <v>206</v>
      </c>
      <c r="C751" s="14">
        <v>64727</v>
      </c>
      <c r="D751" s="14">
        <v>6473</v>
      </c>
      <c r="E751" s="14">
        <v>0</v>
      </c>
      <c r="F751" s="14">
        <v>71200</v>
      </c>
      <c r="G751">
        <v>160219814</v>
      </c>
      <c r="H751">
        <v>1234</v>
      </c>
      <c r="I751" t="s">
        <v>1484</v>
      </c>
      <c r="J751" t="s">
        <v>1538</v>
      </c>
      <c r="K751" t="s">
        <v>1485</v>
      </c>
      <c r="L751">
        <v>2379</v>
      </c>
      <c r="M751" t="s">
        <v>1591</v>
      </c>
      <c r="N751" t="s">
        <v>1684</v>
      </c>
      <c r="O751">
        <f>VLOOKUP(M751,'ID-사업자'!$A$1:$B$291,2,0)</f>
        <v>5311602084</v>
      </c>
    </row>
    <row r="752" spans="1:15" x14ac:dyDescent="0.3">
      <c r="A752" t="s">
        <v>1694</v>
      </c>
      <c r="B752" t="s">
        <v>1332</v>
      </c>
      <c r="C752" s="14">
        <v>36364</v>
      </c>
      <c r="D752" s="14">
        <v>3636</v>
      </c>
      <c r="E752" s="14">
        <v>31200</v>
      </c>
      <c r="F752" s="14">
        <v>71200</v>
      </c>
      <c r="G752">
        <v>160669407</v>
      </c>
      <c r="H752">
        <v>1234</v>
      </c>
      <c r="I752" t="s">
        <v>1484</v>
      </c>
      <c r="J752" t="s">
        <v>1538</v>
      </c>
      <c r="K752" t="s">
        <v>1485</v>
      </c>
      <c r="L752">
        <v>2456</v>
      </c>
      <c r="M752" t="s">
        <v>1579</v>
      </c>
      <c r="N752" t="s">
        <v>1684</v>
      </c>
      <c r="O752">
        <f>VLOOKUP(M752,'ID-사업자'!$A$1:$B$291,2,0)</f>
        <v>0</v>
      </c>
    </row>
    <row r="753" spans="1:15" x14ac:dyDescent="0.3">
      <c r="A753" t="s">
        <v>1694</v>
      </c>
      <c r="B753" t="s">
        <v>840</v>
      </c>
      <c r="C753" s="14">
        <v>50591</v>
      </c>
      <c r="D753" s="14">
        <v>5059</v>
      </c>
      <c r="E753" s="14">
        <v>15800</v>
      </c>
      <c r="F753" s="14">
        <v>71450</v>
      </c>
      <c r="G753">
        <v>160401848</v>
      </c>
      <c r="H753">
        <v>1234</v>
      </c>
      <c r="I753" t="s">
        <v>1484</v>
      </c>
      <c r="J753" t="s">
        <v>1538</v>
      </c>
      <c r="K753" t="s">
        <v>1485</v>
      </c>
      <c r="L753">
        <v>1978</v>
      </c>
      <c r="M753" t="s">
        <v>1658</v>
      </c>
      <c r="N753" t="s">
        <v>1693</v>
      </c>
      <c r="O753">
        <f>VLOOKUP(M753,'ID-사업자'!$A$1:$B$291,2,0)</f>
        <v>5500202491</v>
      </c>
    </row>
    <row r="754" spans="1:15" x14ac:dyDescent="0.3">
      <c r="A754" t="s">
        <v>1694</v>
      </c>
      <c r="B754" t="s">
        <v>733</v>
      </c>
      <c r="C754" s="14">
        <v>39919</v>
      </c>
      <c r="D754" s="14">
        <v>3991</v>
      </c>
      <c r="E754" s="14">
        <v>27690</v>
      </c>
      <c r="F754" s="14">
        <v>71600</v>
      </c>
      <c r="G754">
        <v>160396258</v>
      </c>
      <c r="H754">
        <v>1234</v>
      </c>
      <c r="I754" t="s">
        <v>1484</v>
      </c>
      <c r="J754" t="s">
        <v>1538</v>
      </c>
      <c r="K754" t="s">
        <v>1485</v>
      </c>
      <c r="L754">
        <v>2329</v>
      </c>
      <c r="M754" t="s">
        <v>1679</v>
      </c>
      <c r="N754" t="s">
        <v>1684</v>
      </c>
      <c r="O754">
        <f>VLOOKUP(M754,'ID-사업자'!$A$1:$B$291,2,0)</f>
        <v>0</v>
      </c>
    </row>
    <row r="755" spans="1:15" x14ac:dyDescent="0.3">
      <c r="A755" t="s">
        <v>1694</v>
      </c>
      <c r="B755" t="s">
        <v>545</v>
      </c>
      <c r="C755" s="14">
        <v>60000</v>
      </c>
      <c r="D755" s="14">
        <v>6000</v>
      </c>
      <c r="E755" s="14">
        <v>5800</v>
      </c>
      <c r="F755" s="14">
        <v>71800</v>
      </c>
      <c r="G755">
        <v>160544242</v>
      </c>
      <c r="H755">
        <v>1234</v>
      </c>
      <c r="I755" t="s">
        <v>1484</v>
      </c>
      <c r="J755" t="s">
        <v>1538</v>
      </c>
      <c r="K755" t="s">
        <v>1485</v>
      </c>
      <c r="L755">
        <v>2451</v>
      </c>
      <c r="M755" t="s">
        <v>1579</v>
      </c>
      <c r="N755" t="s">
        <v>1684</v>
      </c>
      <c r="O755">
        <f>VLOOKUP(M755,'ID-사업자'!$A$1:$B$291,2,0)</f>
        <v>0</v>
      </c>
    </row>
    <row r="756" spans="1:15" x14ac:dyDescent="0.3">
      <c r="A756" t="s">
        <v>1694</v>
      </c>
      <c r="B756" t="s">
        <v>221</v>
      </c>
      <c r="C756" s="14">
        <v>56273</v>
      </c>
      <c r="D756" s="14">
        <v>5627</v>
      </c>
      <c r="E756" s="14">
        <v>10000</v>
      </c>
      <c r="F756" s="14">
        <v>71900</v>
      </c>
      <c r="G756">
        <v>160230750</v>
      </c>
      <c r="H756">
        <v>1234</v>
      </c>
      <c r="I756" t="s">
        <v>1484</v>
      </c>
      <c r="J756" t="s">
        <v>1538</v>
      </c>
      <c r="K756" t="s">
        <v>1485</v>
      </c>
      <c r="L756">
        <v>2029</v>
      </c>
      <c r="M756" t="s">
        <v>1840</v>
      </c>
      <c r="N756" t="s">
        <v>1682</v>
      </c>
      <c r="O756">
        <f>VLOOKUP(M756,'ID-사업자'!$A$1:$B$291,2,0)</f>
        <v>0</v>
      </c>
    </row>
    <row r="757" spans="1:15" x14ac:dyDescent="0.3">
      <c r="A757" t="s">
        <v>1694</v>
      </c>
      <c r="B757" t="s">
        <v>72</v>
      </c>
      <c r="C757" s="14">
        <v>32364</v>
      </c>
      <c r="D757" s="14">
        <v>3236</v>
      </c>
      <c r="E757" s="14">
        <v>36400</v>
      </c>
      <c r="F757" s="14">
        <v>72000</v>
      </c>
      <c r="G757">
        <v>160282580</v>
      </c>
      <c r="H757">
        <v>1234</v>
      </c>
      <c r="I757" t="s">
        <v>1484</v>
      </c>
      <c r="J757" t="s">
        <v>1538</v>
      </c>
      <c r="K757" t="s">
        <v>1485</v>
      </c>
      <c r="L757">
        <v>1838</v>
      </c>
      <c r="M757" t="s">
        <v>1598</v>
      </c>
      <c r="N757" t="s">
        <v>1693</v>
      </c>
      <c r="O757">
        <f>VLOOKUP(M757,'ID-사업자'!$A$1:$B$291,2,0)</f>
        <v>0</v>
      </c>
    </row>
    <row r="758" spans="1:15" x14ac:dyDescent="0.3">
      <c r="A758" t="s">
        <v>1694</v>
      </c>
      <c r="B758" t="s">
        <v>1220</v>
      </c>
      <c r="C758" s="14">
        <v>38828</v>
      </c>
      <c r="D758" s="14">
        <v>3882</v>
      </c>
      <c r="E758" s="14">
        <v>29490</v>
      </c>
      <c r="F758" s="14">
        <v>72200</v>
      </c>
      <c r="G758">
        <v>160925045</v>
      </c>
      <c r="H758">
        <v>1234</v>
      </c>
      <c r="I758" t="s">
        <v>1484</v>
      </c>
      <c r="J758" t="s">
        <v>1538</v>
      </c>
      <c r="K758" t="s">
        <v>1485</v>
      </c>
      <c r="L758">
        <v>2679</v>
      </c>
      <c r="M758" t="s">
        <v>1579</v>
      </c>
      <c r="N758" t="s">
        <v>1684</v>
      </c>
      <c r="O758">
        <f>VLOOKUP(M758,'ID-사업자'!$A$1:$B$291,2,0)</f>
        <v>0</v>
      </c>
    </row>
    <row r="759" spans="1:15" x14ac:dyDescent="0.3">
      <c r="A759" t="s">
        <v>1694</v>
      </c>
      <c r="B759" t="s">
        <v>114</v>
      </c>
      <c r="C759" s="14">
        <v>65818</v>
      </c>
      <c r="D759" s="14">
        <v>6582</v>
      </c>
      <c r="E759" s="14">
        <v>0</v>
      </c>
      <c r="F759" s="14">
        <v>72400</v>
      </c>
      <c r="G759">
        <v>160263885</v>
      </c>
      <c r="H759">
        <v>1234</v>
      </c>
      <c r="I759" t="s">
        <v>1484</v>
      </c>
      <c r="J759" t="s">
        <v>1538</v>
      </c>
      <c r="K759" t="s">
        <v>1485</v>
      </c>
      <c r="L759">
        <v>2089</v>
      </c>
      <c r="M759" t="s">
        <v>1580</v>
      </c>
      <c r="N759" t="s">
        <v>1693</v>
      </c>
      <c r="O759">
        <f>VLOOKUP(M759,'ID-사업자'!$A$1:$B$291,2,0)</f>
        <v>0</v>
      </c>
    </row>
    <row r="760" spans="1:15" x14ac:dyDescent="0.3">
      <c r="A760" t="s">
        <v>1694</v>
      </c>
      <c r="B760" t="s">
        <v>909</v>
      </c>
      <c r="C760" s="14">
        <v>29555</v>
      </c>
      <c r="D760" s="14">
        <v>2955</v>
      </c>
      <c r="E760" s="14">
        <v>39990</v>
      </c>
      <c r="F760" s="14">
        <v>72500</v>
      </c>
      <c r="G760">
        <v>160575975</v>
      </c>
      <c r="H760">
        <v>1234</v>
      </c>
      <c r="I760" t="s">
        <v>1484</v>
      </c>
      <c r="J760" t="s">
        <v>1538</v>
      </c>
      <c r="K760" t="s">
        <v>1485</v>
      </c>
      <c r="L760">
        <v>2385</v>
      </c>
      <c r="M760" t="s">
        <v>1667</v>
      </c>
      <c r="N760" t="s">
        <v>1682</v>
      </c>
      <c r="O760">
        <f>VLOOKUP(M760,'ID-사업자'!$A$1:$B$291,2,0)</f>
        <v>8340702754</v>
      </c>
    </row>
    <row r="761" spans="1:15" x14ac:dyDescent="0.3">
      <c r="A761" t="s">
        <v>1694</v>
      </c>
      <c r="B761" t="s">
        <v>138</v>
      </c>
      <c r="C761" s="14">
        <v>57455</v>
      </c>
      <c r="D761" s="14">
        <v>5745</v>
      </c>
      <c r="E761" s="14">
        <v>9500</v>
      </c>
      <c r="F761" s="14">
        <v>72700</v>
      </c>
      <c r="G761">
        <v>160044977</v>
      </c>
      <c r="H761">
        <v>1234</v>
      </c>
      <c r="I761" t="s">
        <v>1484</v>
      </c>
      <c r="J761" t="s">
        <v>1538</v>
      </c>
      <c r="K761" t="s">
        <v>1485</v>
      </c>
      <c r="L761">
        <v>1709</v>
      </c>
      <c r="M761" t="s">
        <v>1580</v>
      </c>
      <c r="N761" t="s">
        <v>1693</v>
      </c>
      <c r="O761">
        <f>VLOOKUP(M761,'ID-사업자'!$A$1:$B$291,2,0)</f>
        <v>0</v>
      </c>
    </row>
    <row r="762" spans="1:15" x14ac:dyDescent="0.3">
      <c r="A762" t="s">
        <v>1719</v>
      </c>
      <c r="B762" t="s">
        <v>1472</v>
      </c>
      <c r="C762" s="14">
        <v>30182</v>
      </c>
      <c r="D762" s="14">
        <v>3018</v>
      </c>
      <c r="E762" s="14">
        <v>39500</v>
      </c>
      <c r="F762" s="14">
        <v>72700</v>
      </c>
      <c r="G762">
        <v>30047636</v>
      </c>
      <c r="I762" t="s">
        <v>1532</v>
      </c>
      <c r="L762">
        <v>3000000621</v>
      </c>
      <c r="M762" t="s">
        <v>1565</v>
      </c>
      <c r="N762" t="s">
        <v>1695</v>
      </c>
      <c r="O762">
        <f>VLOOKUP(M762,'ID-사업자'!$A$1:$B$291,2,0)</f>
        <v>3063441976</v>
      </c>
    </row>
    <row r="763" spans="1:15" x14ac:dyDescent="0.3">
      <c r="A763" t="s">
        <v>1694</v>
      </c>
      <c r="B763" t="s">
        <v>209</v>
      </c>
      <c r="C763" s="14">
        <v>43737</v>
      </c>
      <c r="D763" s="14">
        <v>4373</v>
      </c>
      <c r="E763" s="14">
        <v>24690</v>
      </c>
      <c r="F763" s="14">
        <v>72800</v>
      </c>
      <c r="G763">
        <v>160210994</v>
      </c>
      <c r="H763">
        <v>1234</v>
      </c>
      <c r="I763" t="s">
        <v>1484</v>
      </c>
      <c r="J763" t="s">
        <v>1538</v>
      </c>
      <c r="K763" t="s">
        <v>1485</v>
      </c>
      <c r="L763">
        <v>1915</v>
      </c>
      <c r="M763" t="s">
        <v>1579</v>
      </c>
      <c r="N763" t="s">
        <v>1684</v>
      </c>
      <c r="O763">
        <f>VLOOKUP(M763,'ID-사업자'!$A$1:$B$291,2,0)</f>
        <v>0</v>
      </c>
    </row>
    <row r="764" spans="1:15" x14ac:dyDescent="0.3">
      <c r="A764" t="s">
        <v>1719</v>
      </c>
      <c r="B764" t="s">
        <v>1490</v>
      </c>
      <c r="C764" s="14">
        <v>66182</v>
      </c>
      <c r="D764" s="14">
        <v>6618</v>
      </c>
      <c r="E764" s="14">
        <v>0</v>
      </c>
      <c r="F764" s="14">
        <v>72800</v>
      </c>
      <c r="G764">
        <v>545117</v>
      </c>
      <c r="I764" t="s">
        <v>1532</v>
      </c>
      <c r="L764">
        <v>3000000495</v>
      </c>
      <c r="M764" t="s">
        <v>1573</v>
      </c>
      <c r="N764" t="s">
        <v>1695</v>
      </c>
      <c r="O764">
        <f>VLOOKUP(M764,'ID-사업자'!$A$1:$B$291,2,0)</f>
        <v>6253501305</v>
      </c>
    </row>
    <row r="765" spans="1:15" x14ac:dyDescent="0.3">
      <c r="A765" t="s">
        <v>1719</v>
      </c>
      <c r="B765" t="s">
        <v>1465</v>
      </c>
      <c r="C765" s="14">
        <v>66182</v>
      </c>
      <c r="D765" s="14">
        <v>6618</v>
      </c>
      <c r="E765" s="14">
        <v>0</v>
      </c>
      <c r="F765" s="14">
        <v>72800</v>
      </c>
      <c r="G765">
        <v>43729222</v>
      </c>
      <c r="I765" t="s">
        <v>1532</v>
      </c>
      <c r="L765">
        <v>3000000575</v>
      </c>
      <c r="M765" t="s">
        <v>1542</v>
      </c>
      <c r="N765" t="s">
        <v>1695</v>
      </c>
      <c r="O765">
        <f>VLOOKUP(M765,'ID-사업자'!$A$1:$B$291,2,0)</f>
        <v>6181179089</v>
      </c>
    </row>
    <row r="766" spans="1:15" x14ac:dyDescent="0.3">
      <c r="A766" t="s">
        <v>1694</v>
      </c>
      <c r="B766" t="s">
        <v>1377</v>
      </c>
      <c r="C766" s="14">
        <v>63737</v>
      </c>
      <c r="D766" s="14">
        <v>6373</v>
      </c>
      <c r="E766" s="14">
        <v>2990</v>
      </c>
      <c r="F766" s="14">
        <v>73100</v>
      </c>
      <c r="G766">
        <v>160650869</v>
      </c>
      <c r="H766">
        <v>1234</v>
      </c>
      <c r="I766" t="s">
        <v>1484</v>
      </c>
      <c r="J766" t="s">
        <v>1538</v>
      </c>
      <c r="K766" t="s">
        <v>1485</v>
      </c>
      <c r="L766">
        <v>2356</v>
      </c>
      <c r="M766" t="s">
        <v>1697</v>
      </c>
      <c r="N766" t="s">
        <v>1695</v>
      </c>
      <c r="O766">
        <f>VLOOKUP(M766,'ID-사업자'!$A$1:$B$291,2,0)</f>
        <v>0</v>
      </c>
    </row>
    <row r="767" spans="1:15" x14ac:dyDescent="0.3">
      <c r="A767" t="s">
        <v>1694</v>
      </c>
      <c r="B767" t="s">
        <v>252</v>
      </c>
      <c r="C767" s="14">
        <v>39555</v>
      </c>
      <c r="D767" s="14">
        <v>3955</v>
      </c>
      <c r="E767" s="14">
        <v>29990</v>
      </c>
      <c r="F767" s="14">
        <v>73500</v>
      </c>
      <c r="G767">
        <v>160508030</v>
      </c>
      <c r="H767">
        <v>1234</v>
      </c>
      <c r="I767" t="s">
        <v>1484</v>
      </c>
      <c r="J767" t="s">
        <v>1538</v>
      </c>
      <c r="K767" t="s">
        <v>1485</v>
      </c>
      <c r="L767">
        <v>1734</v>
      </c>
      <c r="M767" t="s">
        <v>1580</v>
      </c>
      <c r="N767" t="s">
        <v>1693</v>
      </c>
      <c r="O767">
        <f>VLOOKUP(M767,'ID-사업자'!$A$1:$B$291,2,0)</f>
        <v>0</v>
      </c>
    </row>
    <row r="768" spans="1:15" x14ac:dyDescent="0.3">
      <c r="A768" t="s">
        <v>1694</v>
      </c>
      <c r="B768" t="s">
        <v>144</v>
      </c>
      <c r="C768" s="14">
        <v>66818</v>
      </c>
      <c r="D768" s="14">
        <v>6682</v>
      </c>
      <c r="E768" s="14">
        <v>0</v>
      </c>
      <c r="F768" s="14">
        <v>73500</v>
      </c>
      <c r="G768">
        <v>160047031</v>
      </c>
      <c r="H768">
        <v>1234</v>
      </c>
      <c r="I768" t="s">
        <v>1484</v>
      </c>
      <c r="J768" t="s">
        <v>1538</v>
      </c>
      <c r="K768" t="s">
        <v>1485</v>
      </c>
      <c r="L768">
        <v>1707</v>
      </c>
      <c r="M768" t="s">
        <v>1580</v>
      </c>
      <c r="N768" t="s">
        <v>1693</v>
      </c>
      <c r="O768">
        <f>VLOOKUP(M768,'ID-사업자'!$A$1:$B$291,2,0)</f>
        <v>0</v>
      </c>
    </row>
    <row r="769" spans="1:15" x14ac:dyDescent="0.3">
      <c r="A769" t="s">
        <v>1694</v>
      </c>
      <c r="B769" t="s">
        <v>1243</v>
      </c>
      <c r="C769" s="14">
        <v>45555</v>
      </c>
      <c r="D769" s="14">
        <v>4555</v>
      </c>
      <c r="E769" s="14">
        <v>23690</v>
      </c>
      <c r="F769" s="14">
        <v>73800</v>
      </c>
      <c r="G769">
        <v>161007687</v>
      </c>
      <c r="H769">
        <v>1234</v>
      </c>
      <c r="I769" t="s">
        <v>1484</v>
      </c>
      <c r="J769" t="s">
        <v>1538</v>
      </c>
      <c r="K769" t="s">
        <v>1485</v>
      </c>
      <c r="L769">
        <v>1590</v>
      </c>
      <c r="M769" t="s">
        <v>1840</v>
      </c>
      <c r="N769" t="s">
        <v>1682</v>
      </c>
      <c r="O769">
        <f>VLOOKUP(M769,'ID-사업자'!$A$1:$B$291,2,0)</f>
        <v>0</v>
      </c>
    </row>
    <row r="770" spans="1:15" x14ac:dyDescent="0.3">
      <c r="A770" t="s">
        <v>1694</v>
      </c>
      <c r="B770" t="s">
        <v>976</v>
      </c>
      <c r="C770" s="14">
        <v>38555</v>
      </c>
      <c r="D770" s="14">
        <v>3855</v>
      </c>
      <c r="E770" s="14">
        <v>31590</v>
      </c>
      <c r="F770" s="14">
        <v>74000</v>
      </c>
      <c r="G770">
        <v>160602780</v>
      </c>
      <c r="H770">
        <v>1234</v>
      </c>
      <c r="I770" t="s">
        <v>1484</v>
      </c>
      <c r="J770" t="s">
        <v>1538</v>
      </c>
      <c r="K770" t="s">
        <v>1485</v>
      </c>
      <c r="L770">
        <v>2815</v>
      </c>
      <c r="M770" t="s">
        <v>1579</v>
      </c>
      <c r="N770" t="s">
        <v>1684</v>
      </c>
      <c r="O770">
        <f>VLOOKUP(M770,'ID-사업자'!$A$1:$B$291,2,0)</f>
        <v>0</v>
      </c>
    </row>
    <row r="771" spans="1:15" x14ac:dyDescent="0.3">
      <c r="A771" t="s">
        <v>1694</v>
      </c>
      <c r="B771" t="s">
        <v>910</v>
      </c>
      <c r="C771" s="14">
        <v>67273</v>
      </c>
      <c r="D771" s="14">
        <v>6727</v>
      </c>
      <c r="E771" s="14">
        <v>0</v>
      </c>
      <c r="F771" s="14">
        <v>74000</v>
      </c>
      <c r="G771">
        <v>160573880</v>
      </c>
      <c r="H771">
        <v>1234</v>
      </c>
      <c r="I771" t="s">
        <v>1484</v>
      </c>
      <c r="J771" t="s">
        <v>1538</v>
      </c>
      <c r="K771" t="s">
        <v>1485</v>
      </c>
      <c r="L771">
        <v>2067</v>
      </c>
      <c r="M771" t="s">
        <v>1706</v>
      </c>
      <c r="N771" t="s">
        <v>1684</v>
      </c>
      <c r="O771">
        <f>VLOOKUP(M771,'ID-사업자'!$A$1:$B$291,2,0)</f>
        <v>0</v>
      </c>
    </row>
    <row r="772" spans="1:15" x14ac:dyDescent="0.3">
      <c r="A772" t="s">
        <v>1694</v>
      </c>
      <c r="B772" t="s">
        <v>343</v>
      </c>
      <c r="C772" s="14">
        <v>49737</v>
      </c>
      <c r="D772" s="14">
        <v>4973</v>
      </c>
      <c r="E772" s="14">
        <v>19490</v>
      </c>
      <c r="F772" s="14">
        <v>74200</v>
      </c>
      <c r="G772">
        <v>160519449</v>
      </c>
      <c r="H772">
        <v>1234</v>
      </c>
      <c r="I772" t="s">
        <v>1484</v>
      </c>
      <c r="J772" t="s">
        <v>1538</v>
      </c>
      <c r="K772" t="s">
        <v>1485</v>
      </c>
      <c r="L772">
        <v>3000000771</v>
      </c>
      <c r="M772" t="s">
        <v>1697</v>
      </c>
      <c r="N772" t="s">
        <v>1695</v>
      </c>
      <c r="O772">
        <f>VLOOKUP(M772,'ID-사업자'!$A$1:$B$291,2,0)</f>
        <v>0</v>
      </c>
    </row>
    <row r="773" spans="1:15" x14ac:dyDescent="0.3">
      <c r="A773" t="s">
        <v>1694</v>
      </c>
      <c r="B773" t="s">
        <v>163</v>
      </c>
      <c r="C773" s="14">
        <v>65091</v>
      </c>
      <c r="D773" s="14">
        <v>6509</v>
      </c>
      <c r="E773" s="14">
        <v>2700</v>
      </c>
      <c r="F773" s="14">
        <v>74300</v>
      </c>
      <c r="G773">
        <v>160138122</v>
      </c>
      <c r="H773">
        <v>1234</v>
      </c>
      <c r="I773" t="s">
        <v>1484</v>
      </c>
      <c r="J773" t="s">
        <v>1538</v>
      </c>
      <c r="K773" t="s">
        <v>1485</v>
      </c>
      <c r="L773">
        <v>1596</v>
      </c>
      <c r="M773" t="s">
        <v>1580</v>
      </c>
      <c r="N773" t="s">
        <v>1693</v>
      </c>
      <c r="O773">
        <f>VLOOKUP(M773,'ID-사업자'!$A$1:$B$291,2,0)</f>
        <v>0</v>
      </c>
    </row>
    <row r="774" spans="1:15" x14ac:dyDescent="0.3">
      <c r="A774" t="s">
        <v>1694</v>
      </c>
      <c r="B774" t="s">
        <v>584</v>
      </c>
      <c r="C774" s="14">
        <v>52419</v>
      </c>
      <c r="D774" s="14">
        <v>5241</v>
      </c>
      <c r="E774" s="14">
        <v>17090</v>
      </c>
      <c r="F774" s="14">
        <v>74750</v>
      </c>
      <c r="G774">
        <v>160547350</v>
      </c>
      <c r="H774">
        <v>1234</v>
      </c>
      <c r="I774" t="s">
        <v>1484</v>
      </c>
      <c r="J774" t="s">
        <v>1538</v>
      </c>
      <c r="K774" t="s">
        <v>1485</v>
      </c>
      <c r="L774">
        <v>2714</v>
      </c>
      <c r="M774" t="s">
        <v>1840</v>
      </c>
      <c r="N774" t="s">
        <v>1682</v>
      </c>
      <c r="O774">
        <f>VLOOKUP(M774,'ID-사업자'!$A$1:$B$291,2,0)</f>
        <v>0</v>
      </c>
    </row>
    <row r="775" spans="1:15" x14ac:dyDescent="0.3">
      <c r="A775" t="s">
        <v>1694</v>
      </c>
      <c r="B775" t="s">
        <v>165</v>
      </c>
      <c r="C775" s="14">
        <v>41646</v>
      </c>
      <c r="D775" s="14">
        <v>4164</v>
      </c>
      <c r="E775" s="14">
        <v>28990</v>
      </c>
      <c r="F775" s="14">
        <v>74800</v>
      </c>
      <c r="G775">
        <v>160130215</v>
      </c>
      <c r="H775">
        <v>1234</v>
      </c>
      <c r="I775" t="s">
        <v>1484</v>
      </c>
      <c r="J775" t="s">
        <v>1538</v>
      </c>
      <c r="K775" t="s">
        <v>1485</v>
      </c>
      <c r="L775">
        <v>2464</v>
      </c>
      <c r="M775" t="s">
        <v>1789</v>
      </c>
      <c r="N775" t="s">
        <v>1682</v>
      </c>
      <c r="O775">
        <f>VLOOKUP(M775,'ID-사업자'!$A$1:$B$291,2,0)</f>
        <v>0</v>
      </c>
    </row>
    <row r="776" spans="1:15" x14ac:dyDescent="0.3">
      <c r="A776" t="s">
        <v>1694</v>
      </c>
      <c r="B776" t="s">
        <v>1430</v>
      </c>
      <c r="C776" s="14">
        <v>54364</v>
      </c>
      <c r="D776" s="14">
        <v>5436</v>
      </c>
      <c r="E776" s="14">
        <v>15200</v>
      </c>
      <c r="F776" s="14">
        <v>75000</v>
      </c>
      <c r="G776">
        <v>160710434</v>
      </c>
      <c r="H776">
        <v>1234</v>
      </c>
      <c r="I776" t="s">
        <v>1484</v>
      </c>
      <c r="J776" t="s">
        <v>1538</v>
      </c>
      <c r="K776" t="s">
        <v>1485</v>
      </c>
      <c r="L776">
        <v>2359</v>
      </c>
      <c r="M776" t="s">
        <v>1679</v>
      </c>
      <c r="N776" t="s">
        <v>1684</v>
      </c>
      <c r="O776">
        <f>VLOOKUP(M776,'ID-사업자'!$A$1:$B$291,2,0)</f>
        <v>0</v>
      </c>
    </row>
    <row r="777" spans="1:15" x14ac:dyDescent="0.3">
      <c r="A777" t="s">
        <v>1694</v>
      </c>
      <c r="B777" t="s">
        <v>981</v>
      </c>
      <c r="C777" s="14">
        <v>68364</v>
      </c>
      <c r="D777" s="14">
        <v>6836</v>
      </c>
      <c r="E777" s="14">
        <v>0</v>
      </c>
      <c r="F777" s="14">
        <v>75200</v>
      </c>
      <c r="G777">
        <v>160604978</v>
      </c>
      <c r="H777">
        <v>1234</v>
      </c>
      <c r="I777" t="s">
        <v>1484</v>
      </c>
      <c r="J777" t="s">
        <v>1538</v>
      </c>
      <c r="K777" t="s">
        <v>1485</v>
      </c>
      <c r="L777">
        <v>3000000644</v>
      </c>
      <c r="M777" t="s">
        <v>1587</v>
      </c>
      <c r="N777" t="s">
        <v>1695</v>
      </c>
      <c r="O777">
        <f>VLOOKUP(M777,'ID-사업자'!$A$1:$B$291,2,0)</f>
        <v>4021589132</v>
      </c>
    </row>
    <row r="778" spans="1:15" x14ac:dyDescent="0.3">
      <c r="A778" t="s">
        <v>1694</v>
      </c>
      <c r="B778" t="s">
        <v>1159</v>
      </c>
      <c r="C778" s="14">
        <v>44828</v>
      </c>
      <c r="D778" s="14">
        <v>4482</v>
      </c>
      <c r="E778" s="14">
        <v>25890</v>
      </c>
      <c r="F778" s="14">
        <v>75200</v>
      </c>
      <c r="G778">
        <v>160850874</v>
      </c>
      <c r="H778">
        <v>1234</v>
      </c>
      <c r="I778" t="s">
        <v>1484</v>
      </c>
      <c r="J778" t="s">
        <v>1538</v>
      </c>
      <c r="K778" t="s">
        <v>1485</v>
      </c>
      <c r="L778">
        <v>2434</v>
      </c>
      <c r="M778" t="s">
        <v>1580</v>
      </c>
      <c r="N778" t="s">
        <v>1693</v>
      </c>
      <c r="O778">
        <f>VLOOKUP(M778,'ID-사업자'!$A$1:$B$291,2,0)</f>
        <v>0</v>
      </c>
    </row>
    <row r="779" spans="1:15" x14ac:dyDescent="0.3">
      <c r="A779" t="s">
        <v>1694</v>
      </c>
      <c r="B779" t="s">
        <v>186</v>
      </c>
      <c r="C779" s="14">
        <v>68500</v>
      </c>
      <c r="D779" s="14">
        <v>6850</v>
      </c>
      <c r="E779" s="14">
        <v>0</v>
      </c>
      <c r="F779" s="14">
        <v>75350</v>
      </c>
      <c r="G779">
        <v>160036920</v>
      </c>
      <c r="H779">
        <v>1234</v>
      </c>
      <c r="I779" t="s">
        <v>1484</v>
      </c>
      <c r="J779" t="s">
        <v>1538</v>
      </c>
      <c r="K779" t="s">
        <v>1485</v>
      </c>
      <c r="L779">
        <v>1641</v>
      </c>
      <c r="M779" t="s">
        <v>1580</v>
      </c>
      <c r="N779" t="s">
        <v>1693</v>
      </c>
      <c r="O779">
        <f>VLOOKUP(M779,'ID-사업자'!$A$1:$B$291,2,0)</f>
        <v>0</v>
      </c>
    </row>
    <row r="780" spans="1:15" x14ac:dyDescent="0.3">
      <c r="A780" t="s">
        <v>1694</v>
      </c>
      <c r="B780" t="s">
        <v>652</v>
      </c>
      <c r="C780" s="14">
        <v>60646</v>
      </c>
      <c r="D780" s="14">
        <v>6064</v>
      </c>
      <c r="E780" s="14">
        <v>8790</v>
      </c>
      <c r="F780" s="14">
        <v>75500</v>
      </c>
      <c r="G780">
        <v>160350194</v>
      </c>
      <c r="H780">
        <v>1234</v>
      </c>
      <c r="I780" t="s">
        <v>1484</v>
      </c>
      <c r="J780" t="s">
        <v>1538</v>
      </c>
      <c r="K780" t="s">
        <v>1485</v>
      </c>
      <c r="L780">
        <v>2187</v>
      </c>
      <c r="M780" t="s">
        <v>1658</v>
      </c>
      <c r="N780" t="s">
        <v>1693</v>
      </c>
      <c r="O780">
        <f>VLOOKUP(M780,'ID-사업자'!$A$1:$B$291,2,0)</f>
        <v>5500202491</v>
      </c>
    </row>
    <row r="781" spans="1:15" x14ac:dyDescent="0.3">
      <c r="A781" t="s">
        <v>1694</v>
      </c>
      <c r="B781" t="s">
        <v>510</v>
      </c>
      <c r="C781" s="14">
        <v>60555</v>
      </c>
      <c r="D781" s="14">
        <v>6055</v>
      </c>
      <c r="E781" s="14">
        <v>8990</v>
      </c>
      <c r="F781" s="14">
        <v>75600</v>
      </c>
      <c r="G781">
        <v>160532835</v>
      </c>
      <c r="H781">
        <v>1234</v>
      </c>
      <c r="I781" t="s">
        <v>1484</v>
      </c>
      <c r="J781" t="s">
        <v>1538</v>
      </c>
      <c r="K781" t="s">
        <v>1485</v>
      </c>
      <c r="L781">
        <v>2655</v>
      </c>
      <c r="M781" t="s">
        <v>1580</v>
      </c>
      <c r="N781" t="s">
        <v>1693</v>
      </c>
      <c r="O781">
        <f>VLOOKUP(M781,'ID-사업자'!$A$1:$B$291,2,0)</f>
        <v>0</v>
      </c>
    </row>
    <row r="782" spans="1:15" x14ac:dyDescent="0.3">
      <c r="A782" t="s">
        <v>1694</v>
      </c>
      <c r="B782" t="s">
        <v>949</v>
      </c>
      <c r="C782" s="14">
        <v>68727</v>
      </c>
      <c r="D782" s="14">
        <v>6873</v>
      </c>
      <c r="E782" s="14">
        <v>0</v>
      </c>
      <c r="F782" s="14">
        <v>75600</v>
      </c>
      <c r="G782">
        <v>160578783</v>
      </c>
      <c r="H782">
        <v>1234</v>
      </c>
      <c r="I782" t="s">
        <v>1484</v>
      </c>
      <c r="J782" t="s">
        <v>1538</v>
      </c>
      <c r="K782" t="s">
        <v>1485</v>
      </c>
      <c r="L782">
        <v>2871</v>
      </c>
      <c r="M782" t="s">
        <v>1586</v>
      </c>
      <c r="N782" t="s">
        <v>1684</v>
      </c>
      <c r="O782">
        <v>0</v>
      </c>
    </row>
    <row r="783" spans="1:15" x14ac:dyDescent="0.3">
      <c r="A783" t="s">
        <v>1694</v>
      </c>
      <c r="B783" t="s">
        <v>63</v>
      </c>
      <c r="C783" s="14">
        <v>69091</v>
      </c>
      <c r="D783" s="14">
        <v>6909</v>
      </c>
      <c r="E783" s="14">
        <v>0</v>
      </c>
      <c r="F783" s="14">
        <v>76000</v>
      </c>
      <c r="G783">
        <v>160291600</v>
      </c>
      <c r="H783">
        <v>1234</v>
      </c>
      <c r="I783" t="s">
        <v>1484</v>
      </c>
      <c r="J783" t="s">
        <v>1538</v>
      </c>
      <c r="K783" t="s">
        <v>1485</v>
      </c>
      <c r="L783">
        <v>1842</v>
      </c>
      <c r="M783" t="s">
        <v>1732</v>
      </c>
      <c r="N783" t="s">
        <v>1684</v>
      </c>
      <c r="O783">
        <f>VLOOKUP(M783,'ID-사업자'!$A$1:$B$291,2,0)</f>
        <v>0</v>
      </c>
    </row>
    <row r="784" spans="1:15" x14ac:dyDescent="0.3">
      <c r="A784" t="s">
        <v>1694</v>
      </c>
      <c r="B784" t="s">
        <v>690</v>
      </c>
      <c r="C784" s="14">
        <v>69091</v>
      </c>
      <c r="D784" s="14">
        <v>6909</v>
      </c>
      <c r="E784" s="14">
        <v>0</v>
      </c>
      <c r="F784" s="14">
        <v>76000</v>
      </c>
      <c r="G784">
        <v>160366807</v>
      </c>
      <c r="H784">
        <v>1234</v>
      </c>
      <c r="I784" t="s">
        <v>1484</v>
      </c>
      <c r="J784" t="s">
        <v>1538</v>
      </c>
      <c r="K784" t="s">
        <v>1485</v>
      </c>
      <c r="L784">
        <v>1564</v>
      </c>
      <c r="M784" t="s">
        <v>1732</v>
      </c>
      <c r="N784" t="s">
        <v>1684</v>
      </c>
      <c r="O784">
        <f>VLOOKUP(M784,'ID-사업자'!$A$1:$B$291,2,0)</f>
        <v>0</v>
      </c>
    </row>
    <row r="785" spans="1:15" x14ac:dyDescent="0.3">
      <c r="A785" t="s">
        <v>1694</v>
      </c>
      <c r="B785" t="s">
        <v>1032</v>
      </c>
      <c r="C785" s="14">
        <v>69091</v>
      </c>
      <c r="D785" s="14">
        <v>6909</v>
      </c>
      <c r="E785" s="14">
        <v>0</v>
      </c>
      <c r="F785" s="14">
        <v>76000</v>
      </c>
      <c r="G785">
        <v>160449587</v>
      </c>
      <c r="H785">
        <v>1234</v>
      </c>
      <c r="I785" t="s">
        <v>1484</v>
      </c>
      <c r="J785" t="s">
        <v>1538</v>
      </c>
      <c r="K785" t="s">
        <v>1485</v>
      </c>
      <c r="L785">
        <v>2376</v>
      </c>
      <c r="M785" t="s">
        <v>1706</v>
      </c>
      <c r="N785" t="s">
        <v>1684</v>
      </c>
      <c r="O785">
        <f>VLOOKUP(M785,'ID-사업자'!$A$1:$B$291,2,0)</f>
        <v>0</v>
      </c>
    </row>
    <row r="786" spans="1:15" x14ac:dyDescent="0.3">
      <c r="A786" t="s">
        <v>1694</v>
      </c>
      <c r="B786" t="s">
        <v>1083</v>
      </c>
      <c r="C786" s="14">
        <v>58328</v>
      </c>
      <c r="D786" s="14">
        <v>5832</v>
      </c>
      <c r="E786" s="14">
        <v>11890</v>
      </c>
      <c r="F786" s="14">
        <v>76050</v>
      </c>
      <c r="G786">
        <v>160446089</v>
      </c>
      <c r="H786">
        <v>1234</v>
      </c>
      <c r="I786" t="s">
        <v>1484</v>
      </c>
      <c r="J786" t="s">
        <v>1538</v>
      </c>
      <c r="K786" t="s">
        <v>1485</v>
      </c>
      <c r="L786">
        <v>2362</v>
      </c>
      <c r="M786" t="s">
        <v>1840</v>
      </c>
      <c r="N786" t="s">
        <v>1682</v>
      </c>
      <c r="O786">
        <f>VLOOKUP(M786,'ID-사업자'!$A$1:$B$291,2,0)</f>
        <v>0</v>
      </c>
    </row>
    <row r="787" spans="1:15" x14ac:dyDescent="0.3">
      <c r="A787" t="s">
        <v>1694</v>
      </c>
      <c r="B787" t="s">
        <v>96</v>
      </c>
      <c r="C787" s="14">
        <v>69364</v>
      </c>
      <c r="D787" s="14">
        <v>6936</v>
      </c>
      <c r="E787" s="14">
        <v>0</v>
      </c>
      <c r="F787" s="14">
        <v>76300</v>
      </c>
      <c r="G787">
        <v>160263385</v>
      </c>
      <c r="H787">
        <v>1234</v>
      </c>
      <c r="I787" t="s">
        <v>1484</v>
      </c>
      <c r="J787" t="s">
        <v>1538</v>
      </c>
      <c r="K787" t="s">
        <v>1485</v>
      </c>
      <c r="L787">
        <v>2085</v>
      </c>
      <c r="M787" t="s">
        <v>1580</v>
      </c>
      <c r="N787" t="s">
        <v>1693</v>
      </c>
      <c r="O787">
        <f>VLOOKUP(M787,'ID-사업자'!$A$1:$B$291,2,0)</f>
        <v>0</v>
      </c>
    </row>
    <row r="788" spans="1:15" x14ac:dyDescent="0.3">
      <c r="A788" t="s">
        <v>1694</v>
      </c>
      <c r="B788" t="s">
        <v>145</v>
      </c>
      <c r="C788" s="14">
        <v>60000</v>
      </c>
      <c r="D788" s="14">
        <v>6000</v>
      </c>
      <c r="E788" s="14">
        <v>10300</v>
      </c>
      <c r="F788" s="14">
        <v>76300</v>
      </c>
      <c r="G788">
        <v>160127038</v>
      </c>
      <c r="H788">
        <v>1234</v>
      </c>
      <c r="I788" t="s">
        <v>1484</v>
      </c>
      <c r="J788" t="s">
        <v>1538</v>
      </c>
      <c r="K788" t="s">
        <v>1485</v>
      </c>
      <c r="L788">
        <v>2549</v>
      </c>
      <c r="M788" t="s">
        <v>1579</v>
      </c>
      <c r="N788" t="s">
        <v>1684</v>
      </c>
      <c r="O788">
        <f>VLOOKUP(M788,'ID-사업자'!$A$1:$B$291,2,0)</f>
        <v>0</v>
      </c>
    </row>
    <row r="789" spans="1:15" x14ac:dyDescent="0.3">
      <c r="A789" t="s">
        <v>1694</v>
      </c>
      <c r="B789" t="s">
        <v>716</v>
      </c>
      <c r="C789" s="14">
        <v>61000</v>
      </c>
      <c r="D789" s="14">
        <v>6100</v>
      </c>
      <c r="E789" s="14">
        <v>9400</v>
      </c>
      <c r="F789" s="14">
        <v>76500</v>
      </c>
      <c r="G789">
        <v>160373253</v>
      </c>
      <c r="H789">
        <v>1234</v>
      </c>
      <c r="I789" t="s">
        <v>1484</v>
      </c>
      <c r="J789" t="s">
        <v>1538</v>
      </c>
      <c r="K789" t="s">
        <v>1485</v>
      </c>
      <c r="L789">
        <v>2038</v>
      </c>
      <c r="M789" t="s">
        <v>1583</v>
      </c>
      <c r="N789" t="s">
        <v>1693</v>
      </c>
      <c r="O789">
        <f>VLOOKUP(M789,'ID-사업자'!$A$1:$B$291,2,0)</f>
        <v>0</v>
      </c>
    </row>
    <row r="790" spans="1:15" x14ac:dyDescent="0.3">
      <c r="A790" t="s">
        <v>1694</v>
      </c>
      <c r="B790" t="s">
        <v>52</v>
      </c>
      <c r="C790" s="14">
        <v>66364</v>
      </c>
      <c r="D790" s="14">
        <v>6636</v>
      </c>
      <c r="E790" s="14">
        <v>3700</v>
      </c>
      <c r="F790" s="14">
        <v>76700</v>
      </c>
      <c r="G790">
        <v>160288260</v>
      </c>
      <c r="H790">
        <v>1234</v>
      </c>
      <c r="I790" t="s">
        <v>1484</v>
      </c>
      <c r="J790" t="s">
        <v>1538</v>
      </c>
      <c r="K790" t="s">
        <v>1485</v>
      </c>
      <c r="L790">
        <v>1841</v>
      </c>
      <c r="M790" t="s">
        <v>1679</v>
      </c>
      <c r="N790" t="s">
        <v>1684</v>
      </c>
      <c r="O790">
        <f>VLOOKUP(M790,'ID-사업자'!$A$1:$B$291,2,0)</f>
        <v>0</v>
      </c>
    </row>
    <row r="791" spans="1:15" x14ac:dyDescent="0.3">
      <c r="A791" t="s">
        <v>1694</v>
      </c>
      <c r="B791" t="s">
        <v>1080</v>
      </c>
      <c r="C791" s="14">
        <v>24555</v>
      </c>
      <c r="D791" s="14">
        <v>2455</v>
      </c>
      <c r="E791" s="14">
        <v>49990</v>
      </c>
      <c r="F791" s="14">
        <v>77000</v>
      </c>
      <c r="G791">
        <v>160432119</v>
      </c>
      <c r="H791">
        <v>1234</v>
      </c>
      <c r="I791" t="s">
        <v>1484</v>
      </c>
      <c r="J791" t="s">
        <v>1538</v>
      </c>
      <c r="K791" t="s">
        <v>1485</v>
      </c>
      <c r="L791">
        <v>1675</v>
      </c>
      <c r="M791" t="s">
        <v>1577</v>
      </c>
      <c r="N791" t="s">
        <v>1693</v>
      </c>
      <c r="O791">
        <f>VLOOKUP(M791,'ID-사업자'!$A$1:$B$291,2,0)</f>
        <v>0</v>
      </c>
    </row>
    <row r="792" spans="1:15" x14ac:dyDescent="0.3">
      <c r="A792" t="s">
        <v>1694</v>
      </c>
      <c r="B792" t="s">
        <v>1114</v>
      </c>
      <c r="C792" s="14">
        <v>53646</v>
      </c>
      <c r="D792" s="14">
        <v>5364</v>
      </c>
      <c r="E792" s="14">
        <v>18790</v>
      </c>
      <c r="F792" s="14">
        <v>77800</v>
      </c>
      <c r="G792">
        <v>160828725</v>
      </c>
      <c r="H792">
        <v>1234</v>
      </c>
      <c r="I792" t="s">
        <v>1484</v>
      </c>
      <c r="J792" t="s">
        <v>1538</v>
      </c>
      <c r="K792" t="s">
        <v>1485</v>
      </c>
      <c r="L792">
        <v>2289</v>
      </c>
      <c r="M792" t="s">
        <v>1639</v>
      </c>
      <c r="N792" t="s">
        <v>1693</v>
      </c>
      <c r="O792">
        <f>VLOOKUP(M792,'ID-사업자'!$A$1:$B$291,2,0)</f>
        <v>0</v>
      </c>
    </row>
    <row r="793" spans="1:15" x14ac:dyDescent="0.3">
      <c r="A793" t="s">
        <v>1694</v>
      </c>
      <c r="B793" t="s">
        <v>496</v>
      </c>
      <c r="C793" s="14">
        <v>56000</v>
      </c>
      <c r="D793" s="14">
        <v>5600</v>
      </c>
      <c r="E793" s="14">
        <v>16300</v>
      </c>
      <c r="F793" s="14">
        <v>77900</v>
      </c>
      <c r="G793">
        <v>160567089</v>
      </c>
      <c r="H793">
        <v>1234</v>
      </c>
      <c r="I793" t="s">
        <v>1484</v>
      </c>
      <c r="J793" t="s">
        <v>1538</v>
      </c>
      <c r="K793" t="s">
        <v>1485</v>
      </c>
      <c r="L793">
        <v>2849</v>
      </c>
      <c r="M793" t="s">
        <v>1840</v>
      </c>
      <c r="N793" t="s">
        <v>1682</v>
      </c>
      <c r="O793">
        <f>VLOOKUP(M793,'ID-사업자'!$A$1:$B$291,2,0)</f>
        <v>0</v>
      </c>
    </row>
    <row r="794" spans="1:15" x14ac:dyDescent="0.3">
      <c r="A794" t="s">
        <v>1694</v>
      </c>
      <c r="B794" t="s">
        <v>240</v>
      </c>
      <c r="C794" s="14">
        <v>65555</v>
      </c>
      <c r="D794" s="14">
        <v>6555</v>
      </c>
      <c r="E794" s="14">
        <v>5790</v>
      </c>
      <c r="F794" s="14">
        <v>77900</v>
      </c>
      <c r="G794">
        <v>160198425</v>
      </c>
      <c r="H794">
        <v>1234</v>
      </c>
      <c r="I794" t="s">
        <v>1484</v>
      </c>
      <c r="J794" t="s">
        <v>1538</v>
      </c>
      <c r="K794" t="s">
        <v>1485</v>
      </c>
      <c r="L794">
        <v>1655</v>
      </c>
      <c r="M794" t="s">
        <v>1798</v>
      </c>
      <c r="N794" t="s">
        <v>1684</v>
      </c>
      <c r="O794">
        <f>VLOOKUP(M794,'ID-사업자'!$A$1:$B$291,2,0)</f>
        <v>0</v>
      </c>
    </row>
    <row r="795" spans="1:15" x14ac:dyDescent="0.3">
      <c r="A795" t="s">
        <v>1694</v>
      </c>
      <c r="B795" t="s">
        <v>1137</v>
      </c>
      <c r="C795" s="14">
        <v>7273</v>
      </c>
      <c r="D795" s="14">
        <v>727</v>
      </c>
      <c r="E795" s="14">
        <v>70000</v>
      </c>
      <c r="F795" s="14">
        <v>78000</v>
      </c>
      <c r="G795">
        <v>160796347</v>
      </c>
      <c r="H795">
        <v>1234</v>
      </c>
      <c r="I795" t="s">
        <v>1484</v>
      </c>
      <c r="J795" t="s">
        <v>1538</v>
      </c>
      <c r="K795" t="s">
        <v>1485</v>
      </c>
      <c r="L795">
        <v>3000000657</v>
      </c>
      <c r="M795" t="s">
        <v>1818</v>
      </c>
      <c r="N795" t="s">
        <v>1682</v>
      </c>
      <c r="O795">
        <f>VLOOKUP(M795,'ID-사업자'!$A$1:$B$291,2,0)</f>
        <v>3100978994</v>
      </c>
    </row>
    <row r="796" spans="1:15" x14ac:dyDescent="0.3">
      <c r="A796" t="s">
        <v>1694</v>
      </c>
      <c r="B796" t="s">
        <v>208</v>
      </c>
      <c r="C796" s="14">
        <v>70909</v>
      </c>
      <c r="D796" s="14">
        <v>7091</v>
      </c>
      <c r="E796" s="14">
        <v>0</v>
      </c>
      <c r="F796" s="14">
        <v>78000</v>
      </c>
      <c r="G796">
        <v>160143937</v>
      </c>
      <c r="H796">
        <v>1234</v>
      </c>
      <c r="I796" t="s">
        <v>1484</v>
      </c>
      <c r="J796" t="s">
        <v>1538</v>
      </c>
      <c r="K796" t="s">
        <v>1485</v>
      </c>
      <c r="L796">
        <v>2749</v>
      </c>
      <c r="M796" t="s">
        <v>1579</v>
      </c>
      <c r="N796" t="s">
        <v>1684</v>
      </c>
      <c r="O796">
        <f>VLOOKUP(M796,'ID-사업자'!$A$1:$B$291,2,0)</f>
        <v>0</v>
      </c>
    </row>
    <row r="797" spans="1:15" x14ac:dyDescent="0.3">
      <c r="A797" t="s">
        <v>1719</v>
      </c>
      <c r="B797" t="s">
        <v>41</v>
      </c>
      <c r="C797" s="14">
        <v>16727</v>
      </c>
      <c r="D797" s="14">
        <v>1673</v>
      </c>
      <c r="E797" s="14">
        <v>60000</v>
      </c>
      <c r="F797" s="14">
        <v>78400</v>
      </c>
      <c r="G797">
        <v>82441225</v>
      </c>
      <c r="I797" t="s">
        <v>1532</v>
      </c>
      <c r="L797">
        <v>1869</v>
      </c>
      <c r="M797" t="s">
        <v>1594</v>
      </c>
      <c r="N797" t="s">
        <v>1693</v>
      </c>
      <c r="O797">
        <f>VLOOKUP(M797,'ID-사업자'!$A$1:$B$291,2,0)</f>
        <v>2031151666</v>
      </c>
    </row>
    <row r="798" spans="1:15" x14ac:dyDescent="0.3">
      <c r="A798" t="s">
        <v>1694</v>
      </c>
      <c r="B798" t="s">
        <v>1196</v>
      </c>
      <c r="C798" s="14">
        <v>64555</v>
      </c>
      <c r="D798" s="14">
        <v>6455</v>
      </c>
      <c r="E798" s="14">
        <v>7490</v>
      </c>
      <c r="F798" s="14">
        <v>78500</v>
      </c>
      <c r="G798">
        <v>160909627</v>
      </c>
      <c r="H798">
        <v>1234</v>
      </c>
      <c r="I798" t="s">
        <v>1484</v>
      </c>
      <c r="J798" t="s">
        <v>1538</v>
      </c>
      <c r="K798" t="s">
        <v>1485</v>
      </c>
      <c r="L798">
        <v>2543</v>
      </c>
      <c r="M798" t="s">
        <v>1579</v>
      </c>
      <c r="N798" t="s">
        <v>1684</v>
      </c>
      <c r="O798">
        <f>VLOOKUP(M798,'ID-사업자'!$A$1:$B$291,2,0)</f>
        <v>0</v>
      </c>
    </row>
    <row r="799" spans="1:15" x14ac:dyDescent="0.3">
      <c r="A799" t="s">
        <v>1694</v>
      </c>
      <c r="B799" t="s">
        <v>784</v>
      </c>
      <c r="C799" s="14">
        <v>49091</v>
      </c>
      <c r="D799" s="14">
        <v>4909</v>
      </c>
      <c r="E799" s="14">
        <v>24700</v>
      </c>
      <c r="F799" s="14">
        <v>78700</v>
      </c>
      <c r="G799">
        <v>160422899</v>
      </c>
      <c r="H799">
        <v>1234</v>
      </c>
      <c r="I799" t="s">
        <v>1484</v>
      </c>
      <c r="J799" t="s">
        <v>1538</v>
      </c>
      <c r="K799" t="s">
        <v>1485</v>
      </c>
      <c r="L799">
        <v>2446</v>
      </c>
      <c r="M799" t="s">
        <v>1579</v>
      </c>
      <c r="N799" t="s">
        <v>1684</v>
      </c>
      <c r="O799">
        <f>VLOOKUP(M799,'ID-사업자'!$A$1:$B$291,2,0)</f>
        <v>0</v>
      </c>
    </row>
    <row r="800" spans="1:15" x14ac:dyDescent="0.3">
      <c r="A800" t="s">
        <v>1694</v>
      </c>
      <c r="B800" t="s">
        <v>763</v>
      </c>
      <c r="C800" s="14">
        <v>71682</v>
      </c>
      <c r="D800" s="14">
        <v>7168</v>
      </c>
      <c r="E800" s="14">
        <v>0</v>
      </c>
      <c r="F800" s="14">
        <v>78850</v>
      </c>
      <c r="G800">
        <v>160403699</v>
      </c>
      <c r="H800">
        <v>1234</v>
      </c>
      <c r="I800" t="s">
        <v>1484</v>
      </c>
      <c r="J800" t="s">
        <v>1538</v>
      </c>
      <c r="K800" t="s">
        <v>1485</v>
      </c>
      <c r="L800">
        <v>1602</v>
      </c>
      <c r="M800" t="s">
        <v>1840</v>
      </c>
      <c r="N800" t="s">
        <v>1682</v>
      </c>
      <c r="O800">
        <f>VLOOKUP(M800,'ID-사업자'!$A$1:$B$291,2,0)</f>
        <v>0</v>
      </c>
    </row>
    <row r="801" spans="1:15" x14ac:dyDescent="0.3">
      <c r="A801" t="s">
        <v>1694</v>
      </c>
      <c r="B801" t="s">
        <v>874</v>
      </c>
      <c r="C801" s="14">
        <v>13646</v>
      </c>
      <c r="D801" s="14">
        <v>1364</v>
      </c>
      <c r="E801" s="14">
        <v>63990</v>
      </c>
      <c r="F801" s="14">
        <v>79000</v>
      </c>
      <c r="G801">
        <v>160621568</v>
      </c>
      <c r="H801">
        <v>1234</v>
      </c>
      <c r="I801" t="s">
        <v>1484</v>
      </c>
      <c r="J801" t="s">
        <v>1538</v>
      </c>
      <c r="K801" t="s">
        <v>1485</v>
      </c>
      <c r="L801">
        <v>3000000633</v>
      </c>
      <c r="M801" t="s">
        <v>1584</v>
      </c>
      <c r="N801" t="s">
        <v>1695</v>
      </c>
      <c r="O801">
        <f>VLOOKUP(M801,'ID-사업자'!$A$1:$B$291,2,0)</f>
        <v>7576400506</v>
      </c>
    </row>
    <row r="802" spans="1:15" x14ac:dyDescent="0.3">
      <c r="A802" t="s">
        <v>1694</v>
      </c>
      <c r="B802" t="s">
        <v>294</v>
      </c>
      <c r="C802" s="14">
        <v>3646</v>
      </c>
      <c r="D802" s="14">
        <v>364</v>
      </c>
      <c r="E802" s="14">
        <v>74990</v>
      </c>
      <c r="F802" s="14">
        <v>79000</v>
      </c>
      <c r="G802">
        <v>160525308</v>
      </c>
      <c r="H802">
        <v>1234</v>
      </c>
      <c r="I802" t="s">
        <v>1484</v>
      </c>
      <c r="J802" t="s">
        <v>1538</v>
      </c>
      <c r="K802" t="s">
        <v>1485</v>
      </c>
      <c r="L802">
        <v>1573</v>
      </c>
      <c r="M802" t="s">
        <v>1788</v>
      </c>
      <c r="N802" t="s">
        <v>1682</v>
      </c>
      <c r="O802">
        <f>VLOOKUP(M802,'ID-사업자'!$A$1:$B$291,2,0)</f>
        <v>6021497313</v>
      </c>
    </row>
    <row r="803" spans="1:15" x14ac:dyDescent="0.3">
      <c r="A803" t="s">
        <v>1694</v>
      </c>
      <c r="B803" t="s">
        <v>239</v>
      </c>
      <c r="C803" s="14">
        <v>56182</v>
      </c>
      <c r="D803" s="14">
        <v>5618</v>
      </c>
      <c r="E803" s="14">
        <v>17200</v>
      </c>
      <c r="F803" s="14">
        <v>79000</v>
      </c>
      <c r="G803">
        <v>160247101</v>
      </c>
      <c r="H803">
        <v>1234</v>
      </c>
      <c r="I803" t="s">
        <v>1484</v>
      </c>
      <c r="J803" t="s">
        <v>1538</v>
      </c>
      <c r="K803" t="s">
        <v>1485</v>
      </c>
      <c r="L803">
        <v>1836</v>
      </c>
      <c r="M803" t="s">
        <v>1580</v>
      </c>
      <c r="N803" t="s">
        <v>1693</v>
      </c>
      <c r="O803">
        <f>VLOOKUP(M803,'ID-사업자'!$A$1:$B$291,2,0)</f>
        <v>0</v>
      </c>
    </row>
    <row r="804" spans="1:15" x14ac:dyDescent="0.3">
      <c r="A804" t="s">
        <v>1694</v>
      </c>
      <c r="B804" t="s">
        <v>1354</v>
      </c>
      <c r="C804" s="14">
        <v>63828</v>
      </c>
      <c r="D804" s="14">
        <v>6382</v>
      </c>
      <c r="E804" s="14">
        <v>9090</v>
      </c>
      <c r="F804" s="14">
        <v>79300</v>
      </c>
      <c r="G804">
        <v>160637766</v>
      </c>
      <c r="H804">
        <v>1234</v>
      </c>
      <c r="I804" t="s">
        <v>1484</v>
      </c>
      <c r="J804" t="s">
        <v>1538</v>
      </c>
      <c r="K804" t="s">
        <v>1485</v>
      </c>
      <c r="L804">
        <v>1750</v>
      </c>
      <c r="M804" t="s">
        <v>1679</v>
      </c>
      <c r="N804" t="s">
        <v>1684</v>
      </c>
      <c r="O804">
        <f>VLOOKUP(M804,'ID-사업자'!$A$1:$B$291,2,0)</f>
        <v>0</v>
      </c>
    </row>
    <row r="805" spans="1:15" x14ac:dyDescent="0.3">
      <c r="A805" t="s">
        <v>1694</v>
      </c>
      <c r="B805" t="s">
        <v>1072</v>
      </c>
      <c r="C805" s="14">
        <v>40364</v>
      </c>
      <c r="D805" s="14">
        <v>4036</v>
      </c>
      <c r="E805" s="14">
        <v>35000</v>
      </c>
      <c r="F805" s="14">
        <v>79400</v>
      </c>
      <c r="G805">
        <v>160402932</v>
      </c>
      <c r="H805">
        <v>1234</v>
      </c>
      <c r="I805" t="s">
        <v>1484</v>
      </c>
      <c r="J805" t="s">
        <v>1538</v>
      </c>
      <c r="K805" t="s">
        <v>1485</v>
      </c>
      <c r="L805">
        <v>2638</v>
      </c>
      <c r="M805" t="s">
        <v>1588</v>
      </c>
      <c r="N805" t="s">
        <v>1682</v>
      </c>
      <c r="O805">
        <f>VLOOKUP(M805,'ID-사업자'!$A$1:$B$291,2,0)</f>
        <v>0</v>
      </c>
    </row>
    <row r="806" spans="1:15" x14ac:dyDescent="0.3">
      <c r="A806" t="s">
        <v>1694</v>
      </c>
      <c r="B806" t="s">
        <v>115</v>
      </c>
      <c r="C806" s="14">
        <v>47773</v>
      </c>
      <c r="D806" s="14">
        <v>4777</v>
      </c>
      <c r="E806" s="14">
        <v>26900</v>
      </c>
      <c r="F806" s="14">
        <v>79450</v>
      </c>
      <c r="G806">
        <v>160034368</v>
      </c>
      <c r="H806">
        <v>1234</v>
      </c>
      <c r="I806" t="s">
        <v>1484</v>
      </c>
      <c r="J806" t="s">
        <v>1538</v>
      </c>
      <c r="K806" t="s">
        <v>1485</v>
      </c>
      <c r="L806">
        <v>3000000696</v>
      </c>
      <c r="M806" t="s">
        <v>1592</v>
      </c>
      <c r="N806" t="s">
        <v>1695</v>
      </c>
      <c r="O806">
        <f>VLOOKUP(M806,'ID-사업자'!$A$1:$B$291,2,0)</f>
        <v>1121114477</v>
      </c>
    </row>
    <row r="807" spans="1:15" x14ac:dyDescent="0.3">
      <c r="A807" t="s">
        <v>1694</v>
      </c>
      <c r="B807" t="s">
        <v>1311</v>
      </c>
      <c r="C807" s="14">
        <v>56182</v>
      </c>
      <c r="D807" s="14">
        <v>5618</v>
      </c>
      <c r="E807" s="14">
        <v>18000</v>
      </c>
      <c r="F807" s="14">
        <v>79800</v>
      </c>
      <c r="G807">
        <v>160749769</v>
      </c>
      <c r="H807">
        <v>1234</v>
      </c>
      <c r="I807" t="s">
        <v>1484</v>
      </c>
      <c r="J807" t="s">
        <v>1538</v>
      </c>
      <c r="K807" t="s">
        <v>1485</v>
      </c>
      <c r="L807">
        <v>1747</v>
      </c>
      <c r="M807" t="s">
        <v>1726</v>
      </c>
      <c r="N807" t="s">
        <v>1682</v>
      </c>
      <c r="O807">
        <f>VLOOKUP(M807,'ID-사업자'!$A$1:$B$291,2,0)</f>
        <v>0</v>
      </c>
    </row>
    <row r="808" spans="1:15" x14ac:dyDescent="0.3">
      <c r="A808" t="s">
        <v>1694</v>
      </c>
      <c r="B808" t="s">
        <v>1431</v>
      </c>
      <c r="C808" s="14">
        <v>67919</v>
      </c>
      <c r="D808" s="14">
        <v>6791</v>
      </c>
      <c r="E808" s="14">
        <v>5190</v>
      </c>
      <c r="F808" s="14">
        <v>79900</v>
      </c>
      <c r="G808">
        <v>160726002</v>
      </c>
      <c r="H808">
        <v>1234</v>
      </c>
      <c r="I808" t="s">
        <v>1484</v>
      </c>
      <c r="J808" t="s">
        <v>1538</v>
      </c>
      <c r="K808" t="s">
        <v>1485</v>
      </c>
      <c r="L808">
        <v>2459</v>
      </c>
      <c r="M808" t="s">
        <v>1679</v>
      </c>
      <c r="N808" t="s">
        <v>1684</v>
      </c>
      <c r="O808">
        <f>VLOOKUP(M808,'ID-사업자'!$A$1:$B$291,2,0)</f>
        <v>0</v>
      </c>
    </row>
    <row r="809" spans="1:15" x14ac:dyDescent="0.3">
      <c r="A809" t="s">
        <v>1694</v>
      </c>
      <c r="B809" t="s">
        <v>452</v>
      </c>
      <c r="C809" s="14">
        <v>72727</v>
      </c>
      <c r="D809" s="14">
        <v>7273</v>
      </c>
      <c r="E809" s="14">
        <v>0</v>
      </c>
      <c r="F809" s="14">
        <v>80000</v>
      </c>
      <c r="G809">
        <v>160563822</v>
      </c>
      <c r="H809">
        <v>1234</v>
      </c>
      <c r="I809" t="s">
        <v>1484</v>
      </c>
      <c r="J809" t="s">
        <v>1538</v>
      </c>
      <c r="K809" t="s">
        <v>1485</v>
      </c>
      <c r="L809">
        <v>3000000572</v>
      </c>
      <c r="M809" t="s">
        <v>1668</v>
      </c>
      <c r="N809" t="s">
        <v>1695</v>
      </c>
      <c r="O809">
        <f>VLOOKUP(M809,'ID-사업자'!$A$1:$B$291,2,0)</f>
        <v>3768800472</v>
      </c>
    </row>
    <row r="810" spans="1:15" x14ac:dyDescent="0.3">
      <c r="A810" t="s">
        <v>1694</v>
      </c>
      <c r="B810" t="s">
        <v>1423</v>
      </c>
      <c r="C810" s="14">
        <v>39737</v>
      </c>
      <c r="D810" s="14">
        <v>3973</v>
      </c>
      <c r="E810" s="14">
        <v>36290</v>
      </c>
      <c r="F810" s="14">
        <v>80000</v>
      </c>
      <c r="G810">
        <v>160686030</v>
      </c>
      <c r="H810">
        <v>1234</v>
      </c>
      <c r="I810" t="s">
        <v>1484</v>
      </c>
      <c r="J810" t="s">
        <v>1538</v>
      </c>
      <c r="K810" t="s">
        <v>1485</v>
      </c>
      <c r="L810">
        <v>2016</v>
      </c>
      <c r="M810" t="s">
        <v>1697</v>
      </c>
      <c r="N810" t="s">
        <v>1695</v>
      </c>
      <c r="O810">
        <f>VLOOKUP(M810,'ID-사업자'!$A$1:$B$291,2,0)</f>
        <v>0</v>
      </c>
    </row>
    <row r="811" spans="1:15" x14ac:dyDescent="0.3">
      <c r="A811" t="s">
        <v>1694</v>
      </c>
      <c r="B811" t="s">
        <v>1268</v>
      </c>
      <c r="C811" s="14">
        <v>66055</v>
      </c>
      <c r="D811" s="14">
        <v>6605</v>
      </c>
      <c r="E811" s="14">
        <v>7390</v>
      </c>
      <c r="F811" s="14">
        <v>80050</v>
      </c>
      <c r="G811">
        <v>161178707</v>
      </c>
      <c r="H811">
        <v>1234</v>
      </c>
      <c r="I811" t="s">
        <v>1484</v>
      </c>
      <c r="J811" t="s">
        <v>1538</v>
      </c>
      <c r="K811" t="s">
        <v>1485</v>
      </c>
      <c r="L811">
        <v>2258</v>
      </c>
      <c r="M811" t="s">
        <v>1579</v>
      </c>
      <c r="N811" t="s">
        <v>1684</v>
      </c>
      <c r="O811">
        <f>VLOOKUP(M811,'ID-사업자'!$A$1:$B$291,2,0)</f>
        <v>0</v>
      </c>
    </row>
    <row r="812" spans="1:15" x14ac:dyDescent="0.3">
      <c r="A812" t="s">
        <v>1694</v>
      </c>
      <c r="B812" t="s">
        <v>1453</v>
      </c>
      <c r="C812" s="14">
        <v>33828</v>
      </c>
      <c r="D812" s="14">
        <v>3382</v>
      </c>
      <c r="E812" s="14">
        <v>42890</v>
      </c>
      <c r="F812" s="14">
        <v>80100</v>
      </c>
      <c r="G812">
        <v>160708043</v>
      </c>
      <c r="H812">
        <v>1234</v>
      </c>
      <c r="I812" t="s">
        <v>1484</v>
      </c>
      <c r="J812" t="s">
        <v>1538</v>
      </c>
      <c r="K812" t="s">
        <v>1485</v>
      </c>
      <c r="L812">
        <v>1927</v>
      </c>
      <c r="M812" t="s">
        <v>1579</v>
      </c>
      <c r="N812" t="s">
        <v>1684</v>
      </c>
      <c r="O812">
        <f>VLOOKUP(M812,'ID-사업자'!$A$1:$B$291,2,0)</f>
        <v>0</v>
      </c>
    </row>
    <row r="813" spans="1:15" x14ac:dyDescent="0.3">
      <c r="A813" t="s">
        <v>1694</v>
      </c>
      <c r="B813" t="s">
        <v>170</v>
      </c>
      <c r="C813" s="14">
        <v>66555</v>
      </c>
      <c r="D813" s="14">
        <v>6655</v>
      </c>
      <c r="E813" s="14">
        <v>7390</v>
      </c>
      <c r="F813" s="14">
        <v>80600</v>
      </c>
      <c r="G813">
        <v>160036756</v>
      </c>
      <c r="H813">
        <v>1234</v>
      </c>
      <c r="I813" t="s">
        <v>1484</v>
      </c>
      <c r="J813" t="s">
        <v>1538</v>
      </c>
      <c r="K813" t="s">
        <v>1485</v>
      </c>
      <c r="L813">
        <v>1651</v>
      </c>
      <c r="M813" t="s">
        <v>1580</v>
      </c>
      <c r="N813" t="s">
        <v>1693</v>
      </c>
      <c r="O813">
        <f>VLOOKUP(M813,'ID-사업자'!$A$1:$B$291,2,0)</f>
        <v>0</v>
      </c>
    </row>
    <row r="814" spans="1:15" x14ac:dyDescent="0.3">
      <c r="A814" t="s">
        <v>1694</v>
      </c>
      <c r="B814" t="s">
        <v>815</v>
      </c>
      <c r="C814" s="14">
        <v>73636</v>
      </c>
      <c r="D814" s="14">
        <v>7364</v>
      </c>
      <c r="E814" s="14">
        <v>0</v>
      </c>
      <c r="F814" s="14">
        <v>81000</v>
      </c>
      <c r="G814">
        <v>160391170</v>
      </c>
      <c r="H814">
        <v>1234</v>
      </c>
      <c r="I814" t="s">
        <v>1484</v>
      </c>
      <c r="J814" t="s">
        <v>1538</v>
      </c>
      <c r="K814" t="s">
        <v>1485</v>
      </c>
      <c r="L814">
        <v>2634</v>
      </c>
      <c r="M814" t="s">
        <v>1831</v>
      </c>
      <c r="N814" t="s">
        <v>1682</v>
      </c>
      <c r="O814">
        <f>VLOOKUP(M814,'ID-사업자'!$A$1:$B$291,2,0)</f>
        <v>6254800679</v>
      </c>
    </row>
    <row r="815" spans="1:15" x14ac:dyDescent="0.3">
      <c r="A815" t="s">
        <v>1694</v>
      </c>
      <c r="B815" t="s">
        <v>177</v>
      </c>
      <c r="C815" s="14">
        <v>54828</v>
      </c>
      <c r="D815" s="14">
        <v>5482</v>
      </c>
      <c r="E815" s="14">
        <v>20990</v>
      </c>
      <c r="F815" s="14">
        <v>81300</v>
      </c>
      <c r="G815">
        <v>160137285</v>
      </c>
      <c r="H815">
        <v>1234</v>
      </c>
      <c r="I815" t="s">
        <v>1484</v>
      </c>
      <c r="J815" t="s">
        <v>1538</v>
      </c>
      <c r="K815" t="s">
        <v>1485</v>
      </c>
      <c r="L815">
        <v>1567</v>
      </c>
      <c r="M815" t="s">
        <v>1580</v>
      </c>
      <c r="N815" t="s">
        <v>1693</v>
      </c>
      <c r="O815">
        <f>VLOOKUP(M815,'ID-사업자'!$A$1:$B$291,2,0)</f>
        <v>0</v>
      </c>
    </row>
    <row r="816" spans="1:15" x14ac:dyDescent="0.3">
      <c r="A816" t="s">
        <v>1694</v>
      </c>
      <c r="B816" t="s">
        <v>143</v>
      </c>
      <c r="C816" s="14">
        <v>73909</v>
      </c>
      <c r="D816" s="14">
        <v>7391</v>
      </c>
      <c r="E816" s="14">
        <v>0</v>
      </c>
      <c r="F816" s="14">
        <v>81300</v>
      </c>
      <c r="G816">
        <v>160006784</v>
      </c>
      <c r="H816">
        <v>1234</v>
      </c>
      <c r="I816" t="s">
        <v>1484</v>
      </c>
      <c r="J816" t="s">
        <v>1538</v>
      </c>
      <c r="K816" t="s">
        <v>1485</v>
      </c>
      <c r="L816">
        <v>3000000788</v>
      </c>
      <c r="M816" t="s">
        <v>1593</v>
      </c>
      <c r="N816" t="s">
        <v>1695</v>
      </c>
      <c r="O816">
        <f>VLOOKUP(M816,'ID-사업자'!$A$1:$B$291,2,0)</f>
        <v>0</v>
      </c>
    </row>
    <row r="817" spans="1:15" x14ac:dyDescent="0.3">
      <c r="A817" t="s">
        <v>1694</v>
      </c>
      <c r="B817" t="s">
        <v>649</v>
      </c>
      <c r="C817" s="14">
        <v>33646</v>
      </c>
      <c r="D817" s="14">
        <v>3364</v>
      </c>
      <c r="E817" s="14">
        <v>44390</v>
      </c>
      <c r="F817" s="14">
        <v>81400</v>
      </c>
      <c r="G817">
        <v>160336398</v>
      </c>
      <c r="H817">
        <v>1234</v>
      </c>
      <c r="I817" t="s">
        <v>1484</v>
      </c>
      <c r="J817" t="s">
        <v>1538</v>
      </c>
      <c r="K817" t="s">
        <v>1485</v>
      </c>
      <c r="L817">
        <v>1650</v>
      </c>
      <c r="M817" t="s">
        <v>1840</v>
      </c>
      <c r="N817" t="s">
        <v>1682</v>
      </c>
      <c r="O817">
        <f>VLOOKUP(M817,'ID-사업자'!$A$1:$B$291,2,0)</f>
        <v>0</v>
      </c>
    </row>
    <row r="818" spans="1:15" x14ac:dyDescent="0.3">
      <c r="A818" t="s">
        <v>1694</v>
      </c>
      <c r="B818" t="s">
        <v>1210</v>
      </c>
      <c r="C818" s="14">
        <v>44864</v>
      </c>
      <c r="D818" s="14">
        <v>4486</v>
      </c>
      <c r="E818" s="14">
        <v>32100</v>
      </c>
      <c r="F818" s="14">
        <v>81450</v>
      </c>
      <c r="G818">
        <v>160940436</v>
      </c>
      <c r="H818">
        <v>1234</v>
      </c>
      <c r="I818" t="s">
        <v>1484</v>
      </c>
      <c r="J818" t="s">
        <v>1538</v>
      </c>
      <c r="K818" t="s">
        <v>1485</v>
      </c>
      <c r="L818">
        <v>2420</v>
      </c>
      <c r="M818" t="s">
        <v>1579</v>
      </c>
      <c r="N818" t="s">
        <v>1684</v>
      </c>
      <c r="O818">
        <f>VLOOKUP(M818,'ID-사업자'!$A$1:$B$291,2,0)</f>
        <v>0</v>
      </c>
    </row>
    <row r="819" spans="1:15" x14ac:dyDescent="0.3">
      <c r="A819" t="s">
        <v>1694</v>
      </c>
      <c r="B819" t="s">
        <v>795</v>
      </c>
      <c r="C819" s="14">
        <v>74091</v>
      </c>
      <c r="D819" s="14">
        <v>7409</v>
      </c>
      <c r="E819" s="14">
        <v>0</v>
      </c>
      <c r="F819" s="14">
        <v>81500</v>
      </c>
      <c r="G819">
        <v>160443055</v>
      </c>
      <c r="H819">
        <v>1234</v>
      </c>
      <c r="I819" t="s">
        <v>1484</v>
      </c>
      <c r="J819" t="s">
        <v>1538</v>
      </c>
      <c r="K819" t="s">
        <v>1485</v>
      </c>
      <c r="L819">
        <v>2051</v>
      </c>
      <c r="M819" t="s">
        <v>1698</v>
      </c>
      <c r="N819" t="s">
        <v>1682</v>
      </c>
      <c r="O819">
        <f>VLOOKUP(M819,'ID-사업자'!$A$1:$B$291,2,0)</f>
        <v>0</v>
      </c>
    </row>
    <row r="820" spans="1:15" x14ac:dyDescent="0.3">
      <c r="A820" t="s">
        <v>1694</v>
      </c>
      <c r="B820" t="s">
        <v>133</v>
      </c>
      <c r="C820" s="14">
        <v>74273</v>
      </c>
      <c r="D820" s="14">
        <v>7427</v>
      </c>
      <c r="E820" s="14">
        <v>0</v>
      </c>
      <c r="F820" s="14">
        <v>81700</v>
      </c>
      <c r="G820">
        <v>160033928</v>
      </c>
      <c r="H820">
        <v>1234</v>
      </c>
      <c r="I820" t="s">
        <v>1484</v>
      </c>
      <c r="J820" t="s">
        <v>1538</v>
      </c>
      <c r="K820" t="s">
        <v>1485</v>
      </c>
      <c r="L820">
        <v>1642</v>
      </c>
      <c r="M820" t="s">
        <v>1580</v>
      </c>
      <c r="N820" t="s">
        <v>1693</v>
      </c>
      <c r="O820">
        <f>VLOOKUP(M820,'ID-사업자'!$A$1:$B$291,2,0)</f>
        <v>0</v>
      </c>
    </row>
    <row r="821" spans="1:15" x14ac:dyDescent="0.3">
      <c r="A821" t="s">
        <v>1694</v>
      </c>
      <c r="B821" t="s">
        <v>1459</v>
      </c>
      <c r="C821" s="14">
        <v>36737</v>
      </c>
      <c r="D821" s="14">
        <v>3673</v>
      </c>
      <c r="E821" s="14">
        <v>41290</v>
      </c>
      <c r="F821" s="14">
        <v>81700</v>
      </c>
      <c r="G821">
        <v>160743383</v>
      </c>
      <c r="H821">
        <v>1234</v>
      </c>
      <c r="I821" t="s">
        <v>1484</v>
      </c>
      <c r="J821" t="s">
        <v>1538</v>
      </c>
      <c r="K821" t="s">
        <v>1485</v>
      </c>
      <c r="L821">
        <v>2461</v>
      </c>
      <c r="M821" t="s">
        <v>1579</v>
      </c>
      <c r="N821" t="s">
        <v>1684</v>
      </c>
      <c r="O821">
        <f>VLOOKUP(M821,'ID-사업자'!$A$1:$B$291,2,0)</f>
        <v>0</v>
      </c>
    </row>
    <row r="822" spans="1:15" x14ac:dyDescent="0.3">
      <c r="A822" t="s">
        <v>1694</v>
      </c>
      <c r="B822" t="s">
        <v>1182</v>
      </c>
      <c r="C822" s="14">
        <v>74455</v>
      </c>
      <c r="D822" s="14">
        <v>7445</v>
      </c>
      <c r="E822" s="14">
        <v>0</v>
      </c>
      <c r="F822" s="14">
        <v>81900</v>
      </c>
      <c r="G822">
        <v>160864037</v>
      </c>
      <c r="H822">
        <v>1234</v>
      </c>
      <c r="I822" t="s">
        <v>1484</v>
      </c>
      <c r="J822" t="s">
        <v>1538</v>
      </c>
      <c r="K822" t="s">
        <v>1485</v>
      </c>
      <c r="L822">
        <v>2419</v>
      </c>
      <c r="M822" t="s">
        <v>1679</v>
      </c>
      <c r="N822" t="s">
        <v>1684</v>
      </c>
      <c r="O822">
        <f>VLOOKUP(M822,'ID-사업자'!$A$1:$B$291,2,0)</f>
        <v>0</v>
      </c>
    </row>
    <row r="823" spans="1:15" x14ac:dyDescent="0.3">
      <c r="A823" t="s">
        <v>1694</v>
      </c>
      <c r="B823" t="s">
        <v>100</v>
      </c>
      <c r="C823" s="14">
        <v>48828</v>
      </c>
      <c r="D823" s="14">
        <v>4882</v>
      </c>
      <c r="E823" s="14">
        <v>28490</v>
      </c>
      <c r="F823" s="14">
        <v>82200</v>
      </c>
      <c r="G823">
        <v>160261527</v>
      </c>
      <c r="H823">
        <v>1234</v>
      </c>
      <c r="I823" t="s">
        <v>1484</v>
      </c>
      <c r="J823" t="s">
        <v>1538</v>
      </c>
      <c r="K823" t="s">
        <v>1485</v>
      </c>
      <c r="L823">
        <v>2032</v>
      </c>
      <c r="M823" t="s">
        <v>1580</v>
      </c>
      <c r="N823" t="s">
        <v>1693</v>
      </c>
      <c r="O823">
        <f>VLOOKUP(M823,'ID-사업자'!$A$1:$B$291,2,0)</f>
        <v>0</v>
      </c>
    </row>
    <row r="824" spans="1:15" x14ac:dyDescent="0.3">
      <c r="A824" t="s">
        <v>1694</v>
      </c>
      <c r="B824" t="s">
        <v>1204</v>
      </c>
      <c r="C824" s="14">
        <v>62237</v>
      </c>
      <c r="D824" s="14">
        <v>6223</v>
      </c>
      <c r="E824" s="14">
        <v>13890</v>
      </c>
      <c r="F824" s="14">
        <v>82350</v>
      </c>
      <c r="G824">
        <v>160923773</v>
      </c>
      <c r="H824">
        <v>1234</v>
      </c>
      <c r="I824" t="s">
        <v>1484</v>
      </c>
      <c r="J824" t="s">
        <v>1538</v>
      </c>
      <c r="K824" t="s">
        <v>1485</v>
      </c>
      <c r="L824">
        <v>2884</v>
      </c>
      <c r="M824" t="s">
        <v>1679</v>
      </c>
      <c r="N824" t="s">
        <v>1684</v>
      </c>
      <c r="O824">
        <f>VLOOKUP(M824,'ID-사업자'!$A$1:$B$291,2,0)</f>
        <v>0</v>
      </c>
    </row>
    <row r="825" spans="1:15" x14ac:dyDescent="0.3">
      <c r="A825" t="s">
        <v>1694</v>
      </c>
      <c r="B825" t="s">
        <v>624</v>
      </c>
      <c r="C825" s="14">
        <v>72364</v>
      </c>
      <c r="D825" s="14">
        <v>7236</v>
      </c>
      <c r="E825" s="14">
        <v>3800</v>
      </c>
      <c r="F825" s="14">
        <v>83400</v>
      </c>
      <c r="G825">
        <v>160323608</v>
      </c>
      <c r="H825">
        <v>1234</v>
      </c>
      <c r="I825" t="s">
        <v>1484</v>
      </c>
      <c r="J825" t="s">
        <v>1538</v>
      </c>
      <c r="K825" t="s">
        <v>1485</v>
      </c>
      <c r="L825">
        <v>1955</v>
      </c>
      <c r="M825" t="s">
        <v>1580</v>
      </c>
      <c r="N825" t="s">
        <v>1693</v>
      </c>
      <c r="O825">
        <f>VLOOKUP(M825,'ID-사업자'!$A$1:$B$291,2,0)</f>
        <v>0</v>
      </c>
    </row>
    <row r="826" spans="1:15" x14ac:dyDescent="0.3">
      <c r="A826" t="s">
        <v>1694</v>
      </c>
      <c r="B826" t="s">
        <v>1193</v>
      </c>
      <c r="C826" s="14">
        <v>20000</v>
      </c>
      <c r="D826" s="14">
        <v>2000</v>
      </c>
      <c r="E826" s="14">
        <v>61400</v>
      </c>
      <c r="F826" s="14">
        <v>83400</v>
      </c>
      <c r="G826">
        <v>160869394</v>
      </c>
      <c r="H826">
        <v>1234</v>
      </c>
      <c r="I826" t="s">
        <v>1484</v>
      </c>
      <c r="J826" t="s">
        <v>1538</v>
      </c>
      <c r="K826" t="s">
        <v>1485</v>
      </c>
      <c r="L826">
        <v>2863</v>
      </c>
      <c r="M826" t="s">
        <v>1579</v>
      </c>
      <c r="N826" t="s">
        <v>1684</v>
      </c>
      <c r="O826">
        <f>VLOOKUP(M826,'ID-사업자'!$A$1:$B$291,2,0)</f>
        <v>0</v>
      </c>
    </row>
    <row r="827" spans="1:15" x14ac:dyDescent="0.3">
      <c r="A827" t="s">
        <v>1694</v>
      </c>
      <c r="B827" t="s">
        <v>1168</v>
      </c>
      <c r="C827" s="14">
        <v>75909</v>
      </c>
      <c r="D827" s="14">
        <v>7591</v>
      </c>
      <c r="E827" s="14">
        <v>0</v>
      </c>
      <c r="F827" s="14">
        <v>83500</v>
      </c>
      <c r="G827">
        <v>160822280</v>
      </c>
      <c r="H827">
        <v>1234</v>
      </c>
      <c r="I827" t="s">
        <v>1484</v>
      </c>
      <c r="J827" t="s">
        <v>1538</v>
      </c>
      <c r="K827" t="s">
        <v>1485</v>
      </c>
      <c r="L827">
        <v>2238</v>
      </c>
      <c r="M827" s="7" t="s">
        <v>1758</v>
      </c>
      <c r="N827" t="s">
        <v>1684</v>
      </c>
      <c r="O827">
        <f>VLOOKUP(M827,'ID-사업자'!$A$1:$B$291,2,0)</f>
        <v>0</v>
      </c>
    </row>
    <row r="828" spans="1:15" x14ac:dyDescent="0.3">
      <c r="A828" t="s">
        <v>1694</v>
      </c>
      <c r="B828" t="s">
        <v>262</v>
      </c>
      <c r="C828" s="14">
        <v>67328</v>
      </c>
      <c r="D828" s="14">
        <v>6732</v>
      </c>
      <c r="E828" s="14">
        <v>9490</v>
      </c>
      <c r="F828" s="14">
        <v>83550</v>
      </c>
      <c r="G828">
        <v>160235179</v>
      </c>
      <c r="H828">
        <v>1234</v>
      </c>
      <c r="I828" t="s">
        <v>1484</v>
      </c>
      <c r="J828" t="s">
        <v>1538</v>
      </c>
      <c r="K828" t="s">
        <v>1485</v>
      </c>
      <c r="L828">
        <v>1712</v>
      </c>
      <c r="M828" t="s">
        <v>1840</v>
      </c>
      <c r="N828" t="s">
        <v>1682</v>
      </c>
      <c r="O828">
        <f>VLOOKUP(M828,'ID-사업자'!$A$1:$B$291,2,0)</f>
        <v>0</v>
      </c>
    </row>
    <row r="829" spans="1:15" x14ac:dyDescent="0.3">
      <c r="A829" t="s">
        <v>1694</v>
      </c>
      <c r="B829" t="s">
        <v>1463</v>
      </c>
      <c r="C829" s="14">
        <v>58364</v>
      </c>
      <c r="D829" s="14">
        <v>5836</v>
      </c>
      <c r="E829" s="14">
        <v>19500</v>
      </c>
      <c r="F829" s="14">
        <v>83700</v>
      </c>
      <c r="G829">
        <v>160745830</v>
      </c>
      <c r="H829">
        <v>1234</v>
      </c>
      <c r="I829" t="s">
        <v>1484</v>
      </c>
      <c r="J829" t="s">
        <v>1538</v>
      </c>
      <c r="K829" t="s">
        <v>1485</v>
      </c>
      <c r="L829">
        <v>1819</v>
      </c>
      <c r="M829" t="s">
        <v>1579</v>
      </c>
      <c r="N829" t="s">
        <v>1684</v>
      </c>
      <c r="O829">
        <f>VLOOKUP(M829,'ID-사업자'!$A$1:$B$291,2,0)</f>
        <v>0</v>
      </c>
    </row>
    <row r="830" spans="1:15" x14ac:dyDescent="0.3">
      <c r="A830" t="s">
        <v>1694</v>
      </c>
      <c r="B830" t="s">
        <v>79</v>
      </c>
      <c r="C830" s="14">
        <v>65646</v>
      </c>
      <c r="D830" s="14">
        <v>6564</v>
      </c>
      <c r="E830" s="14">
        <v>11590</v>
      </c>
      <c r="F830" s="14">
        <v>83800</v>
      </c>
      <c r="G830">
        <v>160249337</v>
      </c>
      <c r="H830">
        <v>1234</v>
      </c>
      <c r="I830" t="s">
        <v>1484</v>
      </c>
      <c r="J830" t="s">
        <v>1538</v>
      </c>
      <c r="K830" t="s">
        <v>1485</v>
      </c>
      <c r="L830">
        <v>1817</v>
      </c>
      <c r="M830" t="s">
        <v>1580</v>
      </c>
      <c r="N830" t="s">
        <v>1693</v>
      </c>
      <c r="O830">
        <f>VLOOKUP(M830,'ID-사업자'!$A$1:$B$291,2,0)</f>
        <v>0</v>
      </c>
    </row>
    <row r="831" spans="1:15" x14ac:dyDescent="0.3">
      <c r="A831" t="s">
        <v>1694</v>
      </c>
      <c r="B831" t="s">
        <v>1264</v>
      </c>
      <c r="C831" s="14">
        <v>64182</v>
      </c>
      <c r="D831" s="14">
        <v>6418</v>
      </c>
      <c r="E831" s="14">
        <v>13300</v>
      </c>
      <c r="F831" s="14">
        <v>83900</v>
      </c>
      <c r="G831">
        <v>161010992</v>
      </c>
      <c r="H831">
        <v>1234</v>
      </c>
      <c r="I831" t="s">
        <v>1484</v>
      </c>
      <c r="J831" t="s">
        <v>1538</v>
      </c>
      <c r="K831" t="s">
        <v>1485</v>
      </c>
      <c r="L831">
        <v>2742</v>
      </c>
      <c r="M831" t="s">
        <v>1579</v>
      </c>
      <c r="N831" t="s">
        <v>1684</v>
      </c>
      <c r="O831">
        <f>VLOOKUP(M831,'ID-사업자'!$A$1:$B$291,2,0)</f>
        <v>0</v>
      </c>
    </row>
    <row r="832" spans="1:15" x14ac:dyDescent="0.3">
      <c r="A832" t="s">
        <v>1694</v>
      </c>
      <c r="B832" t="s">
        <v>1422</v>
      </c>
      <c r="C832" s="14">
        <v>67500</v>
      </c>
      <c r="D832" s="14">
        <v>6750</v>
      </c>
      <c r="E832" s="14">
        <v>9700</v>
      </c>
      <c r="F832" s="14">
        <v>83950</v>
      </c>
      <c r="G832">
        <v>160689988</v>
      </c>
      <c r="H832">
        <v>1234</v>
      </c>
      <c r="I832" t="s">
        <v>1484</v>
      </c>
      <c r="J832" t="s">
        <v>1538</v>
      </c>
      <c r="K832" t="s">
        <v>1485</v>
      </c>
      <c r="L832">
        <v>2457</v>
      </c>
      <c r="M832" t="s">
        <v>1579</v>
      </c>
      <c r="N832" t="s">
        <v>1684</v>
      </c>
      <c r="O832">
        <f>VLOOKUP(M832,'ID-사업자'!$A$1:$B$291,2,0)</f>
        <v>0</v>
      </c>
    </row>
    <row r="833" spans="1:15" x14ac:dyDescent="0.3">
      <c r="A833" t="s">
        <v>1694</v>
      </c>
      <c r="B833" t="s">
        <v>479</v>
      </c>
      <c r="C833" s="14">
        <v>76364</v>
      </c>
      <c r="D833" s="14">
        <v>7636</v>
      </c>
      <c r="E833" s="14">
        <v>0</v>
      </c>
      <c r="F833" s="14">
        <v>84000</v>
      </c>
      <c r="G833">
        <v>160526989</v>
      </c>
      <c r="H833">
        <v>1234</v>
      </c>
      <c r="I833" t="s">
        <v>1484</v>
      </c>
      <c r="J833" t="s">
        <v>1538</v>
      </c>
      <c r="K833" t="s">
        <v>1485</v>
      </c>
      <c r="L833">
        <v>3000000713</v>
      </c>
      <c r="M833" t="s">
        <v>1668</v>
      </c>
      <c r="N833" t="s">
        <v>1695</v>
      </c>
      <c r="O833">
        <f>VLOOKUP(M833,'ID-사업자'!$A$1:$B$291,2,0)</f>
        <v>3768800472</v>
      </c>
    </row>
    <row r="834" spans="1:15" x14ac:dyDescent="0.3">
      <c r="A834" t="s">
        <v>1694</v>
      </c>
      <c r="B834" t="s">
        <v>687</v>
      </c>
      <c r="C834" s="14">
        <v>76364</v>
      </c>
      <c r="D834" s="14">
        <v>7636</v>
      </c>
      <c r="E834" s="14">
        <v>0</v>
      </c>
      <c r="F834" s="14">
        <v>84000</v>
      </c>
      <c r="G834">
        <v>160360498</v>
      </c>
      <c r="H834">
        <v>1234</v>
      </c>
      <c r="I834" t="s">
        <v>1484</v>
      </c>
      <c r="J834" t="s">
        <v>1538</v>
      </c>
      <c r="K834" t="s">
        <v>1485</v>
      </c>
      <c r="L834">
        <v>1553</v>
      </c>
      <c r="M834" t="s">
        <v>1647</v>
      </c>
      <c r="N834" t="s">
        <v>1682</v>
      </c>
      <c r="O834">
        <f>VLOOKUP(M834,'ID-사업자'!$A$1:$B$291,2,0)</f>
        <v>0</v>
      </c>
    </row>
    <row r="835" spans="1:15" x14ac:dyDescent="0.3">
      <c r="A835" t="s">
        <v>1694</v>
      </c>
      <c r="B835" t="s">
        <v>1236</v>
      </c>
      <c r="C835" s="14">
        <v>76364</v>
      </c>
      <c r="D835" s="14">
        <v>7636</v>
      </c>
      <c r="E835" s="14">
        <v>0</v>
      </c>
      <c r="F835" s="14">
        <v>84000</v>
      </c>
      <c r="G835">
        <v>161015007</v>
      </c>
      <c r="H835">
        <v>1234</v>
      </c>
      <c r="I835" t="s">
        <v>1484</v>
      </c>
      <c r="J835" t="s">
        <v>1538</v>
      </c>
      <c r="K835" t="s">
        <v>1485</v>
      </c>
      <c r="L835">
        <v>2684</v>
      </c>
      <c r="M835" t="s">
        <v>1703</v>
      </c>
      <c r="N835" t="s">
        <v>1684</v>
      </c>
      <c r="O835">
        <f>VLOOKUP(M835,'ID-사업자'!$A$1:$B$291,2,0)</f>
        <v>0</v>
      </c>
    </row>
    <row r="836" spans="1:15" x14ac:dyDescent="0.3">
      <c r="A836" t="s">
        <v>1694</v>
      </c>
      <c r="B836" t="s">
        <v>191</v>
      </c>
      <c r="C836" s="14">
        <v>69000</v>
      </c>
      <c r="D836" s="14">
        <v>6900</v>
      </c>
      <c r="E836" s="14">
        <v>8450</v>
      </c>
      <c r="F836" s="14">
        <v>84350</v>
      </c>
      <c r="G836">
        <v>160153807</v>
      </c>
      <c r="H836">
        <v>1234</v>
      </c>
      <c r="I836" t="s">
        <v>1484</v>
      </c>
      <c r="J836" t="s">
        <v>1538</v>
      </c>
      <c r="K836" t="s">
        <v>1485</v>
      </c>
      <c r="L836">
        <v>1597</v>
      </c>
      <c r="M836" t="s">
        <v>1679</v>
      </c>
      <c r="N836" t="s">
        <v>1684</v>
      </c>
      <c r="O836">
        <f>VLOOKUP(M836,'ID-사업자'!$A$1:$B$291,2,0)</f>
        <v>0</v>
      </c>
    </row>
    <row r="837" spans="1:15" x14ac:dyDescent="0.3">
      <c r="A837" t="s">
        <v>1694</v>
      </c>
      <c r="B837" t="s">
        <v>1296</v>
      </c>
      <c r="C837" s="14">
        <v>29455</v>
      </c>
      <c r="D837" s="14">
        <v>2945</v>
      </c>
      <c r="E837" s="14">
        <v>52000</v>
      </c>
      <c r="F837" s="14">
        <v>84400</v>
      </c>
      <c r="G837">
        <v>161133447</v>
      </c>
      <c r="H837">
        <v>1234</v>
      </c>
      <c r="I837" t="s">
        <v>1484</v>
      </c>
      <c r="J837" t="s">
        <v>1538</v>
      </c>
      <c r="K837" t="s">
        <v>1485</v>
      </c>
      <c r="L837">
        <v>2313</v>
      </c>
      <c r="M837" t="s">
        <v>1579</v>
      </c>
      <c r="N837" t="s">
        <v>1684</v>
      </c>
      <c r="O837">
        <f>VLOOKUP(M837,'ID-사업자'!$A$1:$B$291,2,0)</f>
        <v>0</v>
      </c>
    </row>
    <row r="838" spans="1:15" x14ac:dyDescent="0.3">
      <c r="A838" t="s">
        <v>1694</v>
      </c>
      <c r="B838" t="s">
        <v>1462</v>
      </c>
      <c r="C838" s="14">
        <v>76909</v>
      </c>
      <c r="D838" s="14">
        <v>7691</v>
      </c>
      <c r="E838" s="14">
        <v>0</v>
      </c>
      <c r="F838" s="14">
        <v>84600</v>
      </c>
      <c r="G838">
        <v>160743219</v>
      </c>
      <c r="H838">
        <v>1234</v>
      </c>
      <c r="I838" t="s">
        <v>1484</v>
      </c>
      <c r="J838" t="s">
        <v>1538</v>
      </c>
      <c r="K838" t="s">
        <v>1485</v>
      </c>
      <c r="L838">
        <v>3000000661</v>
      </c>
      <c r="M838" t="s">
        <v>1474</v>
      </c>
      <c r="N838" t="s">
        <v>1695</v>
      </c>
      <c r="O838">
        <f>VLOOKUP(M838,'ID-사업자'!$A$1:$B$291,2,0)</f>
        <v>8403401120</v>
      </c>
    </row>
    <row r="839" spans="1:15" x14ac:dyDescent="0.3">
      <c r="A839" t="s">
        <v>1694</v>
      </c>
      <c r="B839" t="s">
        <v>746</v>
      </c>
      <c r="C839" s="14">
        <v>24091</v>
      </c>
      <c r="D839" s="14">
        <v>2409</v>
      </c>
      <c r="E839" s="14">
        <v>59000</v>
      </c>
      <c r="F839" s="14">
        <v>85500</v>
      </c>
      <c r="G839">
        <v>160414470</v>
      </c>
      <c r="H839">
        <v>1234</v>
      </c>
      <c r="I839" t="s">
        <v>1484</v>
      </c>
      <c r="J839" t="s">
        <v>1538</v>
      </c>
      <c r="K839" t="s">
        <v>1485</v>
      </c>
      <c r="L839">
        <v>1558</v>
      </c>
      <c r="M839" t="s">
        <v>1583</v>
      </c>
      <c r="N839" t="s">
        <v>1693</v>
      </c>
      <c r="O839">
        <f>VLOOKUP(M839,'ID-사업자'!$A$1:$B$291,2,0)</f>
        <v>0</v>
      </c>
    </row>
    <row r="840" spans="1:15" x14ac:dyDescent="0.3">
      <c r="A840" t="s">
        <v>1694</v>
      </c>
      <c r="B840" t="s">
        <v>1389</v>
      </c>
      <c r="C840" s="14">
        <v>7273</v>
      </c>
      <c r="D840" s="14">
        <v>727</v>
      </c>
      <c r="E840" s="14">
        <v>77500</v>
      </c>
      <c r="F840" s="14">
        <v>85500</v>
      </c>
      <c r="G840">
        <v>160655618</v>
      </c>
      <c r="H840">
        <v>1234</v>
      </c>
      <c r="I840" t="s">
        <v>1484</v>
      </c>
      <c r="J840" t="s">
        <v>1538</v>
      </c>
      <c r="K840" t="s">
        <v>1485</v>
      </c>
      <c r="L840">
        <v>1584</v>
      </c>
      <c r="M840" t="s">
        <v>1486</v>
      </c>
      <c r="N840" t="s">
        <v>1682</v>
      </c>
      <c r="O840">
        <f>VLOOKUP(M840,'ID-사업자'!$A$1:$B$291,2,0)</f>
        <v>0</v>
      </c>
    </row>
    <row r="841" spans="1:15" x14ac:dyDescent="0.3">
      <c r="A841" t="s">
        <v>1694</v>
      </c>
      <c r="B841" t="s">
        <v>391</v>
      </c>
      <c r="C841" s="14">
        <v>77909</v>
      </c>
      <c r="D841" s="14">
        <v>7791</v>
      </c>
      <c r="E841" s="14">
        <v>0</v>
      </c>
      <c r="F841" s="14">
        <v>85700</v>
      </c>
      <c r="G841">
        <v>160479372</v>
      </c>
      <c r="H841">
        <v>1234</v>
      </c>
      <c r="I841" t="s">
        <v>1484</v>
      </c>
      <c r="J841" t="s">
        <v>1538</v>
      </c>
      <c r="K841" t="s">
        <v>1485</v>
      </c>
      <c r="L841">
        <v>2054</v>
      </c>
      <c r="M841" t="s">
        <v>1700</v>
      </c>
      <c r="N841" t="s">
        <v>1682</v>
      </c>
      <c r="O841">
        <f>VLOOKUP(M841,'ID-사업자'!$A$1:$B$291,2,0)</f>
        <v>0</v>
      </c>
    </row>
    <row r="842" spans="1:15" x14ac:dyDescent="0.3">
      <c r="A842" t="s">
        <v>1694</v>
      </c>
      <c r="B842" t="s">
        <v>573</v>
      </c>
      <c r="C842" s="14">
        <v>78182</v>
      </c>
      <c r="D842" s="14">
        <v>7818</v>
      </c>
      <c r="E842" s="14">
        <v>0</v>
      </c>
      <c r="F842" s="14">
        <v>86000</v>
      </c>
      <c r="G842">
        <v>160544308</v>
      </c>
      <c r="H842">
        <v>1234</v>
      </c>
      <c r="I842" t="s">
        <v>1484</v>
      </c>
      <c r="J842" t="s">
        <v>1538</v>
      </c>
      <c r="K842" t="s">
        <v>1485</v>
      </c>
      <c r="L842">
        <v>1696</v>
      </c>
      <c r="M842" t="s">
        <v>1597</v>
      </c>
      <c r="N842" t="s">
        <v>1682</v>
      </c>
      <c r="O842">
        <f>VLOOKUP(M842,'ID-사업자'!$A$1:$B$291,2,0)</f>
        <v>0</v>
      </c>
    </row>
    <row r="843" spans="1:15" x14ac:dyDescent="0.3">
      <c r="A843" t="s">
        <v>1694</v>
      </c>
      <c r="B843" t="s">
        <v>615</v>
      </c>
      <c r="C843" s="14">
        <v>36455</v>
      </c>
      <c r="D843" s="14">
        <v>3645</v>
      </c>
      <c r="E843" s="14">
        <v>46000</v>
      </c>
      <c r="F843" s="14">
        <v>86100</v>
      </c>
      <c r="G843">
        <v>160335920</v>
      </c>
      <c r="H843">
        <v>1234</v>
      </c>
      <c r="I843" t="s">
        <v>1484</v>
      </c>
      <c r="J843" t="s">
        <v>1538</v>
      </c>
      <c r="K843" t="s">
        <v>1485</v>
      </c>
      <c r="L843">
        <v>1647</v>
      </c>
      <c r="M843" t="s">
        <v>1840</v>
      </c>
      <c r="N843" t="s">
        <v>1682</v>
      </c>
      <c r="O843">
        <f>VLOOKUP(M843,'ID-사업자'!$A$1:$B$291,2,0)</f>
        <v>0</v>
      </c>
    </row>
    <row r="844" spans="1:15" x14ac:dyDescent="0.3">
      <c r="A844" t="s">
        <v>1694</v>
      </c>
      <c r="B844" t="s">
        <v>259</v>
      </c>
      <c r="C844" s="14">
        <v>78545</v>
      </c>
      <c r="D844" s="14">
        <v>7855</v>
      </c>
      <c r="E844" s="14">
        <v>0</v>
      </c>
      <c r="F844" s="14">
        <v>86400</v>
      </c>
      <c r="G844">
        <v>160508891</v>
      </c>
      <c r="H844">
        <v>1234</v>
      </c>
      <c r="I844" t="s">
        <v>1484</v>
      </c>
      <c r="J844" t="s">
        <v>1538</v>
      </c>
      <c r="K844" t="s">
        <v>1485</v>
      </c>
      <c r="L844">
        <v>3000000527</v>
      </c>
      <c r="M844" t="s">
        <v>1761</v>
      </c>
      <c r="N844" t="s">
        <v>1695</v>
      </c>
      <c r="O844">
        <f>VLOOKUP(M844,'ID-사업자'!$A$1:$B$291,2,0)</f>
        <v>8306100663</v>
      </c>
    </row>
    <row r="845" spans="1:15" x14ac:dyDescent="0.3">
      <c r="A845" t="s">
        <v>1694</v>
      </c>
      <c r="B845" t="s">
        <v>756</v>
      </c>
      <c r="C845" s="14">
        <v>78545</v>
      </c>
      <c r="D845" s="14">
        <v>7855</v>
      </c>
      <c r="E845" s="14">
        <v>0</v>
      </c>
      <c r="F845" s="14">
        <v>86400</v>
      </c>
      <c r="G845">
        <v>160412129</v>
      </c>
      <c r="H845">
        <v>1234</v>
      </c>
      <c r="I845" t="s">
        <v>1484</v>
      </c>
      <c r="J845" t="s">
        <v>1538</v>
      </c>
      <c r="K845" t="s">
        <v>1485</v>
      </c>
      <c r="L845">
        <v>3000000555</v>
      </c>
      <c r="M845" t="s">
        <v>1561</v>
      </c>
      <c r="N845" t="s">
        <v>1695</v>
      </c>
      <c r="O845">
        <f>VLOOKUP(M845,'ID-사업자'!$A$1:$B$291,2,0)</f>
        <v>0</v>
      </c>
    </row>
    <row r="846" spans="1:15" x14ac:dyDescent="0.3">
      <c r="A846" t="s">
        <v>1694</v>
      </c>
      <c r="B846" t="s">
        <v>1020</v>
      </c>
      <c r="C846" s="14">
        <v>70182</v>
      </c>
      <c r="D846" s="14">
        <v>7018</v>
      </c>
      <c r="E846" s="14">
        <v>9400</v>
      </c>
      <c r="F846" s="14">
        <v>86600</v>
      </c>
      <c r="G846">
        <v>160452880</v>
      </c>
      <c r="H846">
        <v>1234</v>
      </c>
      <c r="I846" t="s">
        <v>1484</v>
      </c>
      <c r="J846" t="s">
        <v>1538</v>
      </c>
      <c r="K846" t="s">
        <v>1485</v>
      </c>
      <c r="L846">
        <v>2317</v>
      </c>
      <c r="M846" t="s">
        <v>1840</v>
      </c>
      <c r="N846" t="s">
        <v>1682</v>
      </c>
      <c r="O846">
        <f>VLOOKUP(M846,'ID-사업자'!$A$1:$B$291,2,0)</f>
        <v>0</v>
      </c>
    </row>
    <row r="847" spans="1:15" x14ac:dyDescent="0.3">
      <c r="A847" t="s">
        <v>1694</v>
      </c>
      <c r="B847" t="s">
        <v>738</v>
      </c>
      <c r="C847" s="14">
        <v>51828</v>
      </c>
      <c r="D847" s="14">
        <v>5182</v>
      </c>
      <c r="E847" s="14">
        <v>29590</v>
      </c>
      <c r="F847" s="14">
        <v>86600</v>
      </c>
      <c r="G847">
        <v>160382570</v>
      </c>
      <c r="H847">
        <v>1234</v>
      </c>
      <c r="I847" t="s">
        <v>1484</v>
      </c>
      <c r="J847" t="s">
        <v>1538</v>
      </c>
      <c r="K847" t="s">
        <v>1485</v>
      </c>
      <c r="L847">
        <v>1670</v>
      </c>
      <c r="M847" t="s">
        <v>1588</v>
      </c>
      <c r="N847" t="s">
        <v>1682</v>
      </c>
      <c r="O847">
        <f>VLOOKUP(M847,'ID-사업자'!$A$1:$B$291,2,0)</f>
        <v>0</v>
      </c>
    </row>
    <row r="848" spans="1:15" x14ac:dyDescent="0.3">
      <c r="A848" t="s">
        <v>1694</v>
      </c>
      <c r="B848" t="s">
        <v>608</v>
      </c>
      <c r="C848" s="14">
        <v>54146</v>
      </c>
      <c r="D848" s="14">
        <v>5414</v>
      </c>
      <c r="E848" s="14">
        <v>27090</v>
      </c>
      <c r="F848" s="14">
        <v>86650</v>
      </c>
      <c r="G848">
        <v>160331968</v>
      </c>
      <c r="H848">
        <v>1234</v>
      </c>
      <c r="I848" t="s">
        <v>1484</v>
      </c>
      <c r="J848" t="s">
        <v>1538</v>
      </c>
      <c r="K848" t="s">
        <v>1485</v>
      </c>
      <c r="L848">
        <v>1649</v>
      </c>
      <c r="M848" t="s">
        <v>1840</v>
      </c>
      <c r="N848" t="s">
        <v>1682</v>
      </c>
      <c r="O848">
        <f>VLOOKUP(M848,'ID-사업자'!$A$1:$B$291,2,0)</f>
        <v>0</v>
      </c>
    </row>
    <row r="849" spans="1:15" x14ac:dyDescent="0.3">
      <c r="A849" t="s">
        <v>1694</v>
      </c>
      <c r="B849" t="s">
        <v>607</v>
      </c>
      <c r="C849" s="14">
        <v>32646</v>
      </c>
      <c r="D849" s="14">
        <v>3264</v>
      </c>
      <c r="E849" s="14">
        <v>50890</v>
      </c>
      <c r="F849" s="14">
        <v>86800</v>
      </c>
      <c r="G849">
        <v>160549369</v>
      </c>
      <c r="H849">
        <v>1234</v>
      </c>
      <c r="I849" t="s">
        <v>1484</v>
      </c>
      <c r="J849" t="s">
        <v>1538</v>
      </c>
      <c r="K849" t="s">
        <v>1485</v>
      </c>
      <c r="L849">
        <v>2716</v>
      </c>
      <c r="M849" t="s">
        <v>1840</v>
      </c>
      <c r="N849" t="s">
        <v>1682</v>
      </c>
      <c r="O849">
        <f>VLOOKUP(M849,'ID-사업자'!$A$1:$B$291,2,0)</f>
        <v>0</v>
      </c>
    </row>
    <row r="850" spans="1:15" x14ac:dyDescent="0.3">
      <c r="A850" t="s">
        <v>1694</v>
      </c>
      <c r="B850" t="s">
        <v>659</v>
      </c>
      <c r="C850" s="14">
        <v>79273</v>
      </c>
      <c r="D850" s="14">
        <v>7927</v>
      </c>
      <c r="E850" s="14">
        <v>0</v>
      </c>
      <c r="F850" s="14">
        <v>87200</v>
      </c>
      <c r="G850">
        <v>160350420</v>
      </c>
      <c r="H850">
        <v>1234</v>
      </c>
      <c r="I850" t="s">
        <v>1484</v>
      </c>
      <c r="J850" t="s">
        <v>1538</v>
      </c>
      <c r="K850" t="s">
        <v>1485</v>
      </c>
      <c r="L850">
        <v>2380</v>
      </c>
      <c r="M850" t="s">
        <v>1577</v>
      </c>
      <c r="N850" t="s">
        <v>1693</v>
      </c>
      <c r="O850">
        <f>VLOOKUP(M850,'ID-사업자'!$A$1:$B$291,2,0)</f>
        <v>0</v>
      </c>
    </row>
    <row r="851" spans="1:15" x14ac:dyDescent="0.3">
      <c r="A851" t="s">
        <v>1719</v>
      </c>
      <c r="B851" t="s">
        <v>1520</v>
      </c>
      <c r="C851" s="14">
        <v>65727</v>
      </c>
      <c r="D851" s="14">
        <v>6573</v>
      </c>
      <c r="E851" s="14">
        <v>15200</v>
      </c>
      <c r="F851" s="14">
        <v>87500</v>
      </c>
      <c r="G851">
        <v>15223930</v>
      </c>
      <c r="I851" t="s">
        <v>1532</v>
      </c>
      <c r="L851">
        <v>2733</v>
      </c>
      <c r="M851" t="s">
        <v>1551</v>
      </c>
      <c r="N851" t="s">
        <v>1682</v>
      </c>
      <c r="O851" s="6">
        <v>0</v>
      </c>
    </row>
    <row r="852" spans="1:15" x14ac:dyDescent="0.3">
      <c r="A852" t="s">
        <v>1694</v>
      </c>
      <c r="B852" t="s">
        <v>1281</v>
      </c>
      <c r="C852" s="14">
        <v>39919</v>
      </c>
      <c r="D852" s="14">
        <v>3991</v>
      </c>
      <c r="E852" s="14">
        <v>43690</v>
      </c>
      <c r="F852" s="14">
        <v>87600</v>
      </c>
      <c r="G852">
        <v>161114947</v>
      </c>
      <c r="H852">
        <v>1234</v>
      </c>
      <c r="I852" t="s">
        <v>1484</v>
      </c>
      <c r="J852" t="s">
        <v>1538</v>
      </c>
      <c r="K852" t="s">
        <v>1485</v>
      </c>
      <c r="L852">
        <v>2241</v>
      </c>
      <c r="M852" t="s">
        <v>1579</v>
      </c>
      <c r="N852" t="s">
        <v>1684</v>
      </c>
      <c r="O852">
        <f>VLOOKUP(M852,'ID-사업자'!$A$1:$B$291,2,0)</f>
        <v>0</v>
      </c>
    </row>
    <row r="853" spans="1:15" x14ac:dyDescent="0.3">
      <c r="A853" t="s">
        <v>1694</v>
      </c>
      <c r="B853" t="s">
        <v>154</v>
      </c>
      <c r="C853" s="14">
        <v>64091</v>
      </c>
      <c r="D853" s="14">
        <v>6409</v>
      </c>
      <c r="E853" s="14">
        <v>17400</v>
      </c>
      <c r="F853" s="14">
        <v>87900</v>
      </c>
      <c r="G853">
        <v>160038897</v>
      </c>
      <c r="H853">
        <v>1234</v>
      </c>
      <c r="I853" t="s">
        <v>1484</v>
      </c>
      <c r="J853" t="s">
        <v>1538</v>
      </c>
      <c r="K853" t="s">
        <v>1485</v>
      </c>
      <c r="L853">
        <v>1593</v>
      </c>
      <c r="M853" t="s">
        <v>1679</v>
      </c>
      <c r="N853" t="s">
        <v>1684</v>
      </c>
      <c r="O853">
        <f>VLOOKUP(M853,'ID-사업자'!$A$1:$B$291,2,0)</f>
        <v>0</v>
      </c>
    </row>
    <row r="854" spans="1:15" x14ac:dyDescent="0.3">
      <c r="A854" t="s">
        <v>1694</v>
      </c>
      <c r="B854" t="s">
        <v>647</v>
      </c>
      <c r="C854" s="14">
        <v>3646</v>
      </c>
      <c r="D854" s="14">
        <v>364</v>
      </c>
      <c r="E854" s="14">
        <v>83990</v>
      </c>
      <c r="F854" s="14">
        <v>88000</v>
      </c>
      <c r="G854">
        <v>160348017</v>
      </c>
      <c r="H854">
        <v>1234</v>
      </c>
      <c r="I854" t="s">
        <v>1484</v>
      </c>
      <c r="J854" t="s">
        <v>1538</v>
      </c>
      <c r="K854" t="s">
        <v>1485</v>
      </c>
      <c r="L854">
        <v>2900</v>
      </c>
      <c r="M854" t="s">
        <v>1831</v>
      </c>
      <c r="N854" t="s">
        <v>1682</v>
      </c>
      <c r="O854">
        <f>VLOOKUP(M854,'ID-사업자'!$A$1:$B$291,2,0)</f>
        <v>6254800679</v>
      </c>
    </row>
    <row r="855" spans="1:15" x14ac:dyDescent="0.3">
      <c r="A855" t="s">
        <v>1694</v>
      </c>
      <c r="B855" t="s">
        <v>641</v>
      </c>
      <c r="C855" s="14">
        <v>68864</v>
      </c>
      <c r="D855" s="14">
        <v>6886</v>
      </c>
      <c r="E855" s="14">
        <v>12400</v>
      </c>
      <c r="F855" s="14">
        <v>88150</v>
      </c>
      <c r="G855">
        <v>160343519</v>
      </c>
      <c r="H855">
        <v>1234</v>
      </c>
      <c r="I855" t="s">
        <v>1484</v>
      </c>
      <c r="J855" t="s">
        <v>1538</v>
      </c>
      <c r="K855" t="s">
        <v>1485</v>
      </c>
      <c r="L855">
        <v>1549</v>
      </c>
      <c r="M855" t="s">
        <v>1701</v>
      </c>
      <c r="N855" t="s">
        <v>1684</v>
      </c>
      <c r="O855" s="11">
        <f>VLOOKUP(M855,'ID-사업자'!$A$1:$B$291,2,0)</f>
        <v>0</v>
      </c>
    </row>
    <row r="856" spans="1:15" x14ac:dyDescent="0.3">
      <c r="A856" t="s">
        <v>1694</v>
      </c>
      <c r="B856" t="s">
        <v>1274</v>
      </c>
      <c r="C856" s="14">
        <v>48555</v>
      </c>
      <c r="D856" s="14">
        <v>4855</v>
      </c>
      <c r="E856" s="14">
        <v>34790</v>
      </c>
      <c r="F856" s="14">
        <v>88200</v>
      </c>
      <c r="G856">
        <v>161118377</v>
      </c>
      <c r="H856">
        <v>1234</v>
      </c>
      <c r="I856" t="s">
        <v>1484</v>
      </c>
      <c r="J856" t="s">
        <v>1538</v>
      </c>
      <c r="K856" t="s">
        <v>1485</v>
      </c>
      <c r="L856">
        <v>2249</v>
      </c>
      <c r="M856" t="s">
        <v>1579</v>
      </c>
      <c r="N856" t="s">
        <v>1684</v>
      </c>
      <c r="O856">
        <f>VLOOKUP(M856,'ID-사업자'!$A$1:$B$291,2,0)</f>
        <v>0</v>
      </c>
    </row>
    <row r="857" spans="1:15" x14ac:dyDescent="0.3">
      <c r="A857" t="s">
        <v>1694</v>
      </c>
      <c r="B857" t="s">
        <v>340</v>
      </c>
      <c r="C857" s="14">
        <v>0</v>
      </c>
      <c r="D857" s="14">
        <v>0</v>
      </c>
      <c r="E857" s="14">
        <v>88200</v>
      </c>
      <c r="F857" s="14">
        <v>88200</v>
      </c>
      <c r="G857">
        <v>160517411</v>
      </c>
      <c r="H857">
        <v>1234</v>
      </c>
      <c r="I857" t="s">
        <v>1484</v>
      </c>
      <c r="J857" t="s">
        <v>1538</v>
      </c>
      <c r="K857" t="s">
        <v>1485</v>
      </c>
      <c r="L857">
        <v>2131</v>
      </c>
      <c r="M857" t="s">
        <v>1579</v>
      </c>
      <c r="N857" t="s">
        <v>1684</v>
      </c>
      <c r="O857">
        <f>VLOOKUP(M857,'ID-사업자'!$A$1:$B$291,2,0)</f>
        <v>0</v>
      </c>
    </row>
    <row r="858" spans="1:15" x14ac:dyDescent="0.3">
      <c r="A858" t="s">
        <v>1694</v>
      </c>
      <c r="B858" t="s">
        <v>1212</v>
      </c>
      <c r="C858" s="14">
        <v>75328</v>
      </c>
      <c r="D858" s="14">
        <v>7532</v>
      </c>
      <c r="E858" s="14">
        <v>5790</v>
      </c>
      <c r="F858" s="14">
        <v>88650</v>
      </c>
      <c r="G858">
        <v>160938501</v>
      </c>
      <c r="H858">
        <v>1234</v>
      </c>
      <c r="I858" t="s">
        <v>1484</v>
      </c>
      <c r="J858" t="s">
        <v>1538</v>
      </c>
      <c r="K858" t="s">
        <v>1485</v>
      </c>
      <c r="L858">
        <v>2616</v>
      </c>
      <c r="M858" t="s">
        <v>1840</v>
      </c>
      <c r="N858" t="s">
        <v>1682</v>
      </c>
      <c r="O858">
        <f>VLOOKUP(M858,'ID-사업자'!$A$1:$B$291,2,0)</f>
        <v>0</v>
      </c>
    </row>
    <row r="859" spans="1:15" x14ac:dyDescent="0.3">
      <c r="A859" t="s">
        <v>1694</v>
      </c>
      <c r="B859" t="s">
        <v>214</v>
      </c>
      <c r="C859" s="14">
        <v>57555</v>
      </c>
      <c r="D859" s="14">
        <v>5755</v>
      </c>
      <c r="E859" s="14">
        <v>25490</v>
      </c>
      <c r="F859" s="14">
        <v>88800</v>
      </c>
      <c r="G859">
        <v>160149189</v>
      </c>
      <c r="H859">
        <v>1234</v>
      </c>
      <c r="I859" t="s">
        <v>1484</v>
      </c>
      <c r="J859" t="s">
        <v>1538</v>
      </c>
      <c r="K859" t="s">
        <v>1485</v>
      </c>
      <c r="L859">
        <v>2176</v>
      </c>
      <c r="M859" t="s">
        <v>1579</v>
      </c>
      <c r="N859" t="s">
        <v>1684</v>
      </c>
      <c r="O859">
        <f>VLOOKUP(M859,'ID-사업자'!$A$1:$B$291,2,0)</f>
        <v>0</v>
      </c>
    </row>
    <row r="860" spans="1:15" x14ac:dyDescent="0.3">
      <c r="A860" t="s">
        <v>1694</v>
      </c>
      <c r="B860" t="s">
        <v>1255</v>
      </c>
      <c r="C860" s="14">
        <v>45919</v>
      </c>
      <c r="D860" s="14">
        <v>4591</v>
      </c>
      <c r="E860" s="14">
        <v>38690</v>
      </c>
      <c r="F860" s="14">
        <v>89200</v>
      </c>
      <c r="G860">
        <v>160966940</v>
      </c>
      <c r="H860">
        <v>1234</v>
      </c>
      <c r="I860" t="s">
        <v>1484</v>
      </c>
      <c r="J860" t="s">
        <v>1538</v>
      </c>
      <c r="K860" t="s">
        <v>1485</v>
      </c>
      <c r="L860">
        <v>2028</v>
      </c>
      <c r="M860" t="s">
        <v>1679</v>
      </c>
      <c r="N860" t="s">
        <v>1684</v>
      </c>
      <c r="O860" s="7">
        <f>VLOOKUP(M860,'ID-사업자'!$A$1:$B$291,2,0)</f>
        <v>0</v>
      </c>
    </row>
    <row r="861" spans="1:15" x14ac:dyDescent="0.3">
      <c r="A861" t="s">
        <v>1694</v>
      </c>
      <c r="B861" t="s">
        <v>1350</v>
      </c>
      <c r="C861" s="14">
        <v>81091</v>
      </c>
      <c r="D861" s="14">
        <v>8109</v>
      </c>
      <c r="E861" s="14">
        <v>0</v>
      </c>
      <c r="F861" s="14">
        <v>89200</v>
      </c>
      <c r="G861">
        <v>160646084</v>
      </c>
      <c r="H861">
        <v>1234</v>
      </c>
      <c r="I861" t="s">
        <v>1484</v>
      </c>
      <c r="J861" t="s">
        <v>1538</v>
      </c>
      <c r="K861" t="s">
        <v>1485</v>
      </c>
      <c r="L861">
        <v>2725</v>
      </c>
      <c r="M861" t="s">
        <v>1691</v>
      </c>
      <c r="N861" t="s">
        <v>1693</v>
      </c>
      <c r="O861">
        <f>VLOOKUP(M861,'ID-사업자'!$A$1:$B$291,2,0)</f>
        <v>0</v>
      </c>
    </row>
    <row r="862" spans="1:15" x14ac:dyDescent="0.3">
      <c r="A862" t="s">
        <v>1694</v>
      </c>
      <c r="B862" t="s">
        <v>572</v>
      </c>
      <c r="C862" s="14">
        <v>56364</v>
      </c>
      <c r="D862" s="14">
        <v>5636</v>
      </c>
      <c r="E862" s="14">
        <v>27400</v>
      </c>
      <c r="F862" s="14">
        <v>89400</v>
      </c>
      <c r="G862">
        <v>160542261</v>
      </c>
      <c r="H862">
        <v>1234</v>
      </c>
      <c r="I862" t="s">
        <v>1484</v>
      </c>
      <c r="J862" t="s">
        <v>1538</v>
      </c>
      <c r="K862" t="s">
        <v>1485</v>
      </c>
      <c r="L862">
        <v>2618</v>
      </c>
      <c r="M862" t="s">
        <v>1579</v>
      </c>
      <c r="N862" t="s">
        <v>1684</v>
      </c>
      <c r="O862">
        <f>VLOOKUP(M862,'ID-사업자'!$A$1:$B$291,2,0)</f>
        <v>0</v>
      </c>
    </row>
    <row r="863" spans="1:15" x14ac:dyDescent="0.3">
      <c r="A863" t="s">
        <v>1694</v>
      </c>
      <c r="B863" t="s">
        <v>778</v>
      </c>
      <c r="C863" s="14">
        <v>81455</v>
      </c>
      <c r="D863" s="14">
        <v>8145</v>
      </c>
      <c r="E863" s="14">
        <v>0</v>
      </c>
      <c r="F863" s="14">
        <v>89600</v>
      </c>
      <c r="G863">
        <v>160427885</v>
      </c>
      <c r="H863">
        <v>1234</v>
      </c>
      <c r="I863" t="s">
        <v>1484</v>
      </c>
      <c r="J863" t="s">
        <v>1538</v>
      </c>
      <c r="K863" t="s">
        <v>1485</v>
      </c>
      <c r="L863">
        <v>3000000763</v>
      </c>
      <c r="M863" t="s">
        <v>1662</v>
      </c>
      <c r="N863" t="s">
        <v>1695</v>
      </c>
      <c r="O863">
        <f>VLOOKUP(M863,'ID-사업자'!$A$1:$B$291,2,0)</f>
        <v>6613000888</v>
      </c>
    </row>
    <row r="864" spans="1:15" x14ac:dyDescent="0.3">
      <c r="A864" t="s">
        <v>1694</v>
      </c>
      <c r="B864" t="s">
        <v>754</v>
      </c>
      <c r="C864" s="14">
        <v>81818</v>
      </c>
      <c r="D864" s="14">
        <v>8182</v>
      </c>
      <c r="E864" s="14">
        <v>0</v>
      </c>
      <c r="F864" s="14">
        <v>90000</v>
      </c>
      <c r="G864">
        <v>160405384</v>
      </c>
      <c r="H864">
        <v>1234</v>
      </c>
      <c r="I864" t="s">
        <v>1484</v>
      </c>
      <c r="J864" t="s">
        <v>1538</v>
      </c>
      <c r="K864" t="s">
        <v>1485</v>
      </c>
      <c r="L864">
        <v>2767</v>
      </c>
      <c r="M864" t="s">
        <v>1831</v>
      </c>
      <c r="N864" t="s">
        <v>1682</v>
      </c>
      <c r="O864">
        <f>VLOOKUP(M864,'ID-사업자'!$A$1:$B$291,2,0)</f>
        <v>6254800679</v>
      </c>
    </row>
    <row r="865" spans="1:15" x14ac:dyDescent="0.3">
      <c r="A865" t="s">
        <v>1694</v>
      </c>
      <c r="B865" t="s">
        <v>1202</v>
      </c>
      <c r="C865" s="14">
        <v>73000</v>
      </c>
      <c r="D865" s="14">
        <v>7300</v>
      </c>
      <c r="E865" s="14">
        <v>9800</v>
      </c>
      <c r="F865" s="14">
        <v>90100</v>
      </c>
      <c r="G865">
        <v>160873738</v>
      </c>
      <c r="H865">
        <v>1234</v>
      </c>
      <c r="I865" t="s">
        <v>1484</v>
      </c>
      <c r="J865" t="s">
        <v>1538</v>
      </c>
      <c r="K865" t="s">
        <v>1485</v>
      </c>
      <c r="L865">
        <v>1912</v>
      </c>
      <c r="M865" t="s">
        <v>1679</v>
      </c>
      <c r="N865" t="s">
        <v>1684</v>
      </c>
      <c r="O865">
        <f>VLOOKUP(M865,'ID-사업자'!$A$1:$B$291,2,0)</f>
        <v>0</v>
      </c>
    </row>
    <row r="866" spans="1:15" x14ac:dyDescent="0.3">
      <c r="A866" t="s">
        <v>1694</v>
      </c>
      <c r="B866" t="s">
        <v>512</v>
      </c>
      <c r="C866" s="14">
        <v>54555</v>
      </c>
      <c r="D866" s="14">
        <v>5455</v>
      </c>
      <c r="E866" s="14">
        <v>30190</v>
      </c>
      <c r="F866" s="14">
        <v>90200</v>
      </c>
      <c r="G866">
        <v>160535962</v>
      </c>
      <c r="H866">
        <v>1234</v>
      </c>
      <c r="I866" t="s">
        <v>1484</v>
      </c>
      <c r="J866" t="s">
        <v>1538</v>
      </c>
      <c r="K866" t="s">
        <v>1485</v>
      </c>
      <c r="L866">
        <v>2166</v>
      </c>
      <c r="M866" t="s">
        <v>1630</v>
      </c>
      <c r="N866" t="s">
        <v>1682</v>
      </c>
      <c r="O866">
        <f>VLOOKUP(M866,'ID-사업자'!$A$1:$B$291,2,0)</f>
        <v>0</v>
      </c>
    </row>
    <row r="867" spans="1:15" x14ac:dyDescent="0.3">
      <c r="A867" t="s">
        <v>1694</v>
      </c>
      <c r="B867" t="s">
        <v>256</v>
      </c>
      <c r="C867" s="14">
        <v>56364</v>
      </c>
      <c r="D867" s="14">
        <v>5636</v>
      </c>
      <c r="E867" s="14">
        <v>28300</v>
      </c>
      <c r="F867" s="14">
        <v>90300</v>
      </c>
      <c r="G867">
        <v>160501851</v>
      </c>
      <c r="H867">
        <v>1234</v>
      </c>
      <c r="I867" t="s">
        <v>1484</v>
      </c>
      <c r="J867" t="s">
        <v>1538</v>
      </c>
      <c r="K867" t="s">
        <v>1485</v>
      </c>
      <c r="L867">
        <v>1545</v>
      </c>
      <c r="M867" s="6" t="s">
        <v>1658</v>
      </c>
      <c r="N867" t="s">
        <v>1693</v>
      </c>
      <c r="O867">
        <f>VLOOKUP(M867,'ID-사업자'!$A$1:$B$291,2,0)</f>
        <v>5500202491</v>
      </c>
    </row>
    <row r="868" spans="1:15" x14ac:dyDescent="0.3">
      <c r="A868" t="s">
        <v>1694</v>
      </c>
      <c r="B868" t="s">
        <v>275</v>
      </c>
      <c r="C868" s="14">
        <v>51455</v>
      </c>
      <c r="D868" s="14">
        <v>5145</v>
      </c>
      <c r="E868" s="14">
        <v>33800</v>
      </c>
      <c r="F868" s="14">
        <v>90400</v>
      </c>
      <c r="G868">
        <v>160225414</v>
      </c>
      <c r="H868">
        <v>1234</v>
      </c>
      <c r="I868" t="s">
        <v>1484</v>
      </c>
      <c r="J868" t="s">
        <v>1538</v>
      </c>
      <c r="K868" t="s">
        <v>1485</v>
      </c>
      <c r="L868">
        <v>1814</v>
      </c>
      <c r="M868" t="s">
        <v>1679</v>
      </c>
      <c r="N868" t="s">
        <v>1684</v>
      </c>
      <c r="O868">
        <f>VLOOKUP(M868,'ID-사업자'!$A$1:$B$291,2,0)</f>
        <v>0</v>
      </c>
    </row>
    <row r="869" spans="1:15" x14ac:dyDescent="0.3">
      <c r="A869" t="s">
        <v>1694</v>
      </c>
      <c r="B869" t="s">
        <v>360</v>
      </c>
      <c r="C869" s="14">
        <v>71828</v>
      </c>
      <c r="D869" s="14">
        <v>7182</v>
      </c>
      <c r="E869" s="14">
        <v>11390</v>
      </c>
      <c r="F869" s="14">
        <v>90400</v>
      </c>
      <c r="G869">
        <v>160477006</v>
      </c>
      <c r="H869">
        <v>1234</v>
      </c>
      <c r="I869" t="s">
        <v>1484</v>
      </c>
      <c r="J869" t="s">
        <v>1538</v>
      </c>
      <c r="K869" t="s">
        <v>1485</v>
      </c>
      <c r="L869">
        <v>2771</v>
      </c>
      <c r="M869" t="s">
        <v>1577</v>
      </c>
      <c r="N869" t="s">
        <v>1693</v>
      </c>
      <c r="O869">
        <f>VLOOKUP(M869,'ID-사업자'!$A$1:$B$291,2,0)</f>
        <v>0</v>
      </c>
    </row>
    <row r="870" spans="1:15" x14ac:dyDescent="0.3">
      <c r="A870" t="s">
        <v>1694</v>
      </c>
      <c r="B870" t="s">
        <v>1198</v>
      </c>
      <c r="C870" s="14">
        <v>68737</v>
      </c>
      <c r="D870" s="14">
        <v>6873</v>
      </c>
      <c r="E870" s="14">
        <v>15090</v>
      </c>
      <c r="F870" s="14">
        <v>90700</v>
      </c>
      <c r="G870">
        <v>160880663</v>
      </c>
      <c r="H870">
        <v>1234</v>
      </c>
      <c r="I870" t="s">
        <v>1484</v>
      </c>
      <c r="J870" t="s">
        <v>1538</v>
      </c>
      <c r="K870" t="s">
        <v>1485</v>
      </c>
      <c r="L870">
        <v>2542</v>
      </c>
      <c r="M870" t="s">
        <v>1579</v>
      </c>
      <c r="N870" t="s">
        <v>1684</v>
      </c>
      <c r="O870">
        <f>VLOOKUP(M870,'ID-사업자'!$A$1:$B$291,2,0)</f>
        <v>0</v>
      </c>
    </row>
    <row r="871" spans="1:15" x14ac:dyDescent="0.3">
      <c r="A871" t="s">
        <v>1694</v>
      </c>
      <c r="B871" t="s">
        <v>1148</v>
      </c>
      <c r="C871" s="14">
        <v>60955</v>
      </c>
      <c r="D871" s="14">
        <v>6095</v>
      </c>
      <c r="E871" s="14">
        <v>23800</v>
      </c>
      <c r="F871" s="14">
        <v>90850</v>
      </c>
      <c r="G871">
        <v>160839631</v>
      </c>
      <c r="H871">
        <v>1234</v>
      </c>
      <c r="I871" t="s">
        <v>1484</v>
      </c>
      <c r="J871" t="s">
        <v>1538</v>
      </c>
      <c r="K871" t="s">
        <v>1485</v>
      </c>
      <c r="L871">
        <v>1708</v>
      </c>
      <c r="M871" t="s">
        <v>1679</v>
      </c>
      <c r="N871" t="s">
        <v>1684</v>
      </c>
      <c r="O871">
        <f>VLOOKUP(M871,'ID-사업자'!$A$1:$B$291,2,0)</f>
        <v>0</v>
      </c>
    </row>
    <row r="872" spans="1:15" x14ac:dyDescent="0.3">
      <c r="A872" t="s">
        <v>1694</v>
      </c>
      <c r="B872" t="s">
        <v>1053</v>
      </c>
      <c r="C872" s="14">
        <v>78000</v>
      </c>
      <c r="D872" s="14">
        <v>7800</v>
      </c>
      <c r="E872" s="14">
        <v>5200</v>
      </c>
      <c r="F872" s="14">
        <v>91000</v>
      </c>
      <c r="G872">
        <v>160461670</v>
      </c>
      <c r="H872">
        <v>1234</v>
      </c>
      <c r="I872" t="s">
        <v>1484</v>
      </c>
      <c r="J872" t="s">
        <v>1538</v>
      </c>
      <c r="K872" t="s">
        <v>1485</v>
      </c>
      <c r="L872">
        <v>1784</v>
      </c>
      <c r="M872" t="s">
        <v>1767</v>
      </c>
      <c r="N872" t="s">
        <v>1684</v>
      </c>
      <c r="O872">
        <f>VLOOKUP(M872,'ID-사업자'!$A$1:$B$291,2,0)</f>
        <v>0</v>
      </c>
    </row>
    <row r="873" spans="1:15" x14ac:dyDescent="0.3">
      <c r="A873" t="s">
        <v>1694</v>
      </c>
      <c r="B873" t="s">
        <v>553</v>
      </c>
      <c r="C873" s="14">
        <v>83091</v>
      </c>
      <c r="D873" s="14">
        <v>8309</v>
      </c>
      <c r="E873" s="14">
        <v>0</v>
      </c>
      <c r="F873" s="14">
        <v>91400</v>
      </c>
      <c r="G873">
        <v>160534752</v>
      </c>
      <c r="H873">
        <v>1234</v>
      </c>
      <c r="I873" t="s">
        <v>1484</v>
      </c>
      <c r="J873" t="s">
        <v>1538</v>
      </c>
      <c r="K873" t="s">
        <v>1485</v>
      </c>
      <c r="L873">
        <v>2200</v>
      </c>
      <c r="M873" t="s">
        <v>1580</v>
      </c>
      <c r="N873" t="s">
        <v>1693</v>
      </c>
      <c r="O873">
        <f>VLOOKUP(M873,'ID-사업자'!$A$1:$B$291,2,0)</f>
        <v>0</v>
      </c>
    </row>
    <row r="874" spans="1:15" x14ac:dyDescent="0.3">
      <c r="A874" t="s">
        <v>1694</v>
      </c>
      <c r="B874" t="s">
        <v>1335</v>
      </c>
      <c r="C874" s="14">
        <v>83364</v>
      </c>
      <c r="D874" s="14">
        <v>8336</v>
      </c>
      <c r="E874" s="14">
        <v>0</v>
      </c>
      <c r="F874" s="14">
        <v>91700</v>
      </c>
      <c r="G874">
        <v>160646247</v>
      </c>
      <c r="H874">
        <v>1234</v>
      </c>
      <c r="I874" t="s">
        <v>1484</v>
      </c>
      <c r="J874" t="s">
        <v>1538</v>
      </c>
      <c r="K874" t="s">
        <v>1485</v>
      </c>
      <c r="L874">
        <v>2854</v>
      </c>
      <c r="M874" t="s">
        <v>1580</v>
      </c>
      <c r="N874" t="s">
        <v>1693</v>
      </c>
      <c r="O874">
        <f>VLOOKUP(M874,'ID-사업자'!$A$1:$B$291,2,0)</f>
        <v>0</v>
      </c>
    </row>
    <row r="875" spans="1:15" x14ac:dyDescent="0.3">
      <c r="A875" t="s">
        <v>1694</v>
      </c>
      <c r="B875" t="s">
        <v>1170</v>
      </c>
      <c r="C875" s="14">
        <v>74364</v>
      </c>
      <c r="D875" s="14">
        <v>7436</v>
      </c>
      <c r="E875" s="14">
        <v>9900</v>
      </c>
      <c r="F875" s="14">
        <v>91700</v>
      </c>
      <c r="G875">
        <v>160836972</v>
      </c>
      <c r="H875">
        <v>1234</v>
      </c>
      <c r="I875" t="s">
        <v>1484</v>
      </c>
      <c r="J875" t="s">
        <v>1538</v>
      </c>
      <c r="K875" t="s">
        <v>1485</v>
      </c>
      <c r="L875">
        <v>2494</v>
      </c>
      <c r="M875" t="s">
        <v>1579</v>
      </c>
      <c r="N875" t="s">
        <v>1684</v>
      </c>
      <c r="O875">
        <f>VLOOKUP(M875,'ID-사업자'!$A$1:$B$291,2,0)</f>
        <v>0</v>
      </c>
    </row>
    <row r="876" spans="1:15" x14ac:dyDescent="0.3">
      <c r="A876" t="s">
        <v>1694</v>
      </c>
      <c r="B876" t="s">
        <v>1136</v>
      </c>
      <c r="C876" s="14">
        <v>60364</v>
      </c>
      <c r="D876" s="14">
        <v>6036</v>
      </c>
      <c r="E876" s="14">
        <v>25400</v>
      </c>
      <c r="F876" s="14">
        <v>91800</v>
      </c>
      <c r="G876">
        <v>160806295</v>
      </c>
      <c r="H876">
        <v>1234</v>
      </c>
      <c r="I876" t="s">
        <v>1484</v>
      </c>
      <c r="J876" t="s">
        <v>1538</v>
      </c>
      <c r="K876" t="s">
        <v>1485</v>
      </c>
      <c r="L876">
        <v>2100</v>
      </c>
      <c r="M876" t="s">
        <v>1579</v>
      </c>
      <c r="N876" t="s">
        <v>1684</v>
      </c>
      <c r="O876">
        <f>VLOOKUP(M876,'ID-사업자'!$A$1:$B$291,2,0)</f>
        <v>0</v>
      </c>
    </row>
    <row r="877" spans="1:15" x14ac:dyDescent="0.3">
      <c r="A877" t="s">
        <v>1694</v>
      </c>
      <c r="B877" t="s">
        <v>598</v>
      </c>
      <c r="C877" s="14">
        <v>7273</v>
      </c>
      <c r="D877" s="14">
        <v>727</v>
      </c>
      <c r="E877" s="14">
        <v>84000</v>
      </c>
      <c r="F877" s="14">
        <v>92000</v>
      </c>
      <c r="G877">
        <v>160543962</v>
      </c>
      <c r="H877">
        <v>1234</v>
      </c>
      <c r="I877" t="s">
        <v>1484</v>
      </c>
      <c r="J877" t="s">
        <v>1538</v>
      </c>
      <c r="K877" t="s">
        <v>1485</v>
      </c>
      <c r="L877">
        <v>2396</v>
      </c>
      <c r="M877" t="s">
        <v>1622</v>
      </c>
      <c r="N877" t="s">
        <v>1682</v>
      </c>
      <c r="O877">
        <f>VLOOKUP(M877,'ID-사업자'!$A$1:$B$291,2,0)</f>
        <v>7053400788</v>
      </c>
    </row>
    <row r="878" spans="1:15" x14ac:dyDescent="0.3">
      <c r="A878" t="s">
        <v>1694</v>
      </c>
      <c r="B878" t="s">
        <v>1327</v>
      </c>
      <c r="C878" s="14">
        <v>70919</v>
      </c>
      <c r="D878" s="14">
        <v>7091</v>
      </c>
      <c r="E878" s="14">
        <v>13990</v>
      </c>
      <c r="F878" s="14">
        <v>92000</v>
      </c>
      <c r="G878">
        <v>160752310</v>
      </c>
      <c r="H878">
        <v>1234</v>
      </c>
      <c r="I878" t="s">
        <v>1484</v>
      </c>
      <c r="J878" t="s">
        <v>1538</v>
      </c>
      <c r="K878" t="s">
        <v>1485</v>
      </c>
      <c r="L878">
        <v>1875</v>
      </c>
      <c r="M878" t="s">
        <v>1672</v>
      </c>
      <c r="N878" t="s">
        <v>1684</v>
      </c>
      <c r="O878">
        <f>VLOOKUP(M878,'ID-사업자'!$A$1:$B$291,2,0)</f>
        <v>0</v>
      </c>
    </row>
    <row r="879" spans="1:15" x14ac:dyDescent="0.3">
      <c r="A879" t="s">
        <v>1694</v>
      </c>
      <c r="B879" t="s">
        <v>542</v>
      </c>
      <c r="C879" s="14">
        <v>54646</v>
      </c>
      <c r="D879" s="14">
        <v>5464</v>
      </c>
      <c r="E879" s="14">
        <v>32090</v>
      </c>
      <c r="F879" s="14">
        <v>92200</v>
      </c>
      <c r="G879">
        <v>160539768</v>
      </c>
      <c r="H879">
        <v>1234</v>
      </c>
      <c r="I879" t="s">
        <v>1484</v>
      </c>
      <c r="J879" t="s">
        <v>1538</v>
      </c>
      <c r="K879" t="s">
        <v>1485</v>
      </c>
      <c r="L879">
        <v>2443</v>
      </c>
      <c r="M879" t="s">
        <v>1579</v>
      </c>
      <c r="N879" t="s">
        <v>1684</v>
      </c>
      <c r="O879">
        <f>VLOOKUP(M879,'ID-사업자'!$A$1:$B$291,2,0)</f>
        <v>0</v>
      </c>
    </row>
    <row r="880" spans="1:15" x14ac:dyDescent="0.3">
      <c r="A880" t="s">
        <v>1694</v>
      </c>
      <c r="B880" t="s">
        <v>1022</v>
      </c>
      <c r="C880" s="14">
        <v>79273</v>
      </c>
      <c r="D880" s="14">
        <v>7927</v>
      </c>
      <c r="E880" s="14">
        <v>5200</v>
      </c>
      <c r="F880" s="14">
        <v>92400</v>
      </c>
      <c r="G880">
        <v>160456376</v>
      </c>
      <c r="H880">
        <v>1234</v>
      </c>
      <c r="I880" t="s">
        <v>1484</v>
      </c>
      <c r="J880" t="s">
        <v>1538</v>
      </c>
      <c r="K880" t="s">
        <v>1485</v>
      </c>
      <c r="L880">
        <v>2332</v>
      </c>
      <c r="M880" t="s">
        <v>1579</v>
      </c>
      <c r="N880" t="s">
        <v>1684</v>
      </c>
      <c r="O880">
        <f>VLOOKUP(M880,'ID-사업자'!$A$1:$B$291,2,0)</f>
        <v>0</v>
      </c>
    </row>
    <row r="881" spans="1:15" x14ac:dyDescent="0.3">
      <c r="A881" t="s">
        <v>1694</v>
      </c>
      <c r="B881" t="s">
        <v>698</v>
      </c>
      <c r="C881" s="14">
        <v>80000</v>
      </c>
      <c r="D881" s="14">
        <v>8000</v>
      </c>
      <c r="E881" s="14">
        <v>4500</v>
      </c>
      <c r="F881" s="14">
        <v>92500</v>
      </c>
      <c r="G881">
        <v>160358155</v>
      </c>
      <c r="H881">
        <v>1234</v>
      </c>
      <c r="I881" t="s">
        <v>1484</v>
      </c>
      <c r="J881" t="s">
        <v>1538</v>
      </c>
      <c r="K881" t="s">
        <v>1485</v>
      </c>
      <c r="L881">
        <v>2473</v>
      </c>
      <c r="M881" t="s">
        <v>1840</v>
      </c>
      <c r="N881" t="s">
        <v>1682</v>
      </c>
      <c r="O881">
        <f>VLOOKUP(M881,'ID-사업자'!$A$1:$B$291,2,0)</f>
        <v>0</v>
      </c>
    </row>
    <row r="882" spans="1:15" x14ac:dyDescent="0.3">
      <c r="A882" t="s">
        <v>1694</v>
      </c>
      <c r="B882" t="s">
        <v>569</v>
      </c>
      <c r="C882" s="14">
        <v>63646</v>
      </c>
      <c r="D882" s="14">
        <v>6364</v>
      </c>
      <c r="E882" s="14">
        <v>23190</v>
      </c>
      <c r="F882" s="14">
        <v>93200</v>
      </c>
      <c r="G882">
        <v>160536337</v>
      </c>
      <c r="H882">
        <v>1234</v>
      </c>
      <c r="I882" t="s">
        <v>1484</v>
      </c>
      <c r="J882" t="s">
        <v>1538</v>
      </c>
      <c r="K882" t="s">
        <v>1485</v>
      </c>
      <c r="L882">
        <v>3000000664</v>
      </c>
      <c r="M882" t="s">
        <v>1680</v>
      </c>
      <c r="N882" t="s">
        <v>1695</v>
      </c>
      <c r="O882">
        <f>VLOOKUP(M882,'ID-사업자'!$A$1:$B$291,2,0)</f>
        <v>0</v>
      </c>
    </row>
    <row r="883" spans="1:15" x14ac:dyDescent="0.3">
      <c r="A883" t="s">
        <v>1694</v>
      </c>
      <c r="B883" t="s">
        <v>1265</v>
      </c>
      <c r="C883" s="14">
        <v>55828</v>
      </c>
      <c r="D883" s="14">
        <v>5582</v>
      </c>
      <c r="E883" s="14">
        <v>31790</v>
      </c>
      <c r="F883" s="14">
        <v>93200</v>
      </c>
      <c r="G883">
        <v>161043839</v>
      </c>
      <c r="H883">
        <v>1234</v>
      </c>
      <c r="I883" t="s">
        <v>1484</v>
      </c>
      <c r="J883" t="s">
        <v>1538</v>
      </c>
      <c r="K883" t="s">
        <v>1485</v>
      </c>
      <c r="L883">
        <v>2245</v>
      </c>
      <c r="M883" t="s">
        <v>1580</v>
      </c>
      <c r="N883" t="s">
        <v>1693</v>
      </c>
      <c r="O883">
        <f>VLOOKUP(M883,'ID-사업자'!$A$1:$B$291,2,0)</f>
        <v>0</v>
      </c>
    </row>
    <row r="884" spans="1:15" x14ac:dyDescent="0.3">
      <c r="A884" t="s">
        <v>1694</v>
      </c>
      <c r="B884" t="s">
        <v>1261</v>
      </c>
      <c r="C884" s="14">
        <v>55828</v>
      </c>
      <c r="D884" s="14">
        <v>5582</v>
      </c>
      <c r="E884" s="14">
        <v>31790</v>
      </c>
      <c r="F884" s="14">
        <v>93200</v>
      </c>
      <c r="G884">
        <v>161046539</v>
      </c>
      <c r="H884">
        <v>1234</v>
      </c>
      <c r="I884" t="s">
        <v>1484</v>
      </c>
      <c r="J884" t="s">
        <v>1538</v>
      </c>
      <c r="K884" t="s">
        <v>1485</v>
      </c>
      <c r="L884">
        <v>2246</v>
      </c>
      <c r="M884" t="s">
        <v>1580</v>
      </c>
      <c r="N884" t="s">
        <v>1693</v>
      </c>
      <c r="O884">
        <f>VLOOKUP(M884,'ID-사업자'!$A$1:$B$291,2,0)</f>
        <v>0</v>
      </c>
    </row>
    <row r="885" spans="1:15" x14ac:dyDescent="0.3">
      <c r="A885" t="s">
        <v>1694</v>
      </c>
      <c r="B885" t="s">
        <v>119</v>
      </c>
      <c r="C885" s="14">
        <v>77455</v>
      </c>
      <c r="D885" s="14">
        <v>7745</v>
      </c>
      <c r="E885" s="14">
        <v>8000</v>
      </c>
      <c r="F885" s="14">
        <v>93200</v>
      </c>
      <c r="G885">
        <v>160264058</v>
      </c>
      <c r="H885">
        <v>1234</v>
      </c>
      <c r="I885" t="s">
        <v>1484</v>
      </c>
      <c r="J885" t="s">
        <v>1538</v>
      </c>
      <c r="K885" t="s">
        <v>1485</v>
      </c>
      <c r="L885">
        <v>2621</v>
      </c>
      <c r="M885" t="s">
        <v>1703</v>
      </c>
      <c r="N885" t="s">
        <v>1684</v>
      </c>
      <c r="O885">
        <f>VLOOKUP(M885,'ID-사업자'!$A$1:$B$291,2,0)</f>
        <v>0</v>
      </c>
    </row>
    <row r="886" spans="1:15" x14ac:dyDescent="0.3">
      <c r="A886" t="s">
        <v>1719</v>
      </c>
      <c r="B886" t="s">
        <v>48</v>
      </c>
      <c r="C886" s="14">
        <v>85455</v>
      </c>
      <c r="D886" s="14">
        <v>8545</v>
      </c>
      <c r="E886" s="14">
        <v>0</v>
      </c>
      <c r="F886" s="14">
        <v>94000</v>
      </c>
      <c r="G886">
        <v>14023824</v>
      </c>
      <c r="I886" t="s">
        <v>1532</v>
      </c>
      <c r="L886">
        <v>3000000562</v>
      </c>
      <c r="M886" t="s">
        <v>1796</v>
      </c>
      <c r="N886" t="s">
        <v>1695</v>
      </c>
      <c r="O886">
        <f>VLOOKUP(M886,'ID-사업자'!$A$1:$B$291,2,0)</f>
        <v>0</v>
      </c>
    </row>
    <row r="887" spans="1:15" x14ac:dyDescent="0.3">
      <c r="A887" t="s">
        <v>1694</v>
      </c>
      <c r="B887" t="s">
        <v>1183</v>
      </c>
      <c r="C887" s="14">
        <v>64955</v>
      </c>
      <c r="D887" s="14">
        <v>6495</v>
      </c>
      <c r="E887" s="14">
        <v>22900</v>
      </c>
      <c r="F887" s="14">
        <v>94350</v>
      </c>
      <c r="G887">
        <v>160868109</v>
      </c>
      <c r="H887">
        <v>1234</v>
      </c>
      <c r="I887" t="s">
        <v>1484</v>
      </c>
      <c r="J887" t="s">
        <v>1538</v>
      </c>
      <c r="K887" t="s">
        <v>1485</v>
      </c>
      <c r="L887">
        <v>2327</v>
      </c>
      <c r="M887" t="s">
        <v>1579</v>
      </c>
      <c r="N887" t="s">
        <v>1684</v>
      </c>
      <c r="O887">
        <f>VLOOKUP(M887,'ID-사업자'!$A$1:$B$291,2,0)</f>
        <v>0</v>
      </c>
    </row>
    <row r="888" spans="1:15" x14ac:dyDescent="0.3">
      <c r="A888" t="s">
        <v>1694</v>
      </c>
      <c r="B888" t="s">
        <v>917</v>
      </c>
      <c r="C888" s="14">
        <v>85818</v>
      </c>
      <c r="D888" s="14">
        <v>8582</v>
      </c>
      <c r="E888" s="14">
        <v>0</v>
      </c>
      <c r="F888" s="14">
        <v>94400</v>
      </c>
      <c r="G888">
        <v>160782562</v>
      </c>
      <c r="H888">
        <v>1234</v>
      </c>
      <c r="I888" t="s">
        <v>1484</v>
      </c>
      <c r="J888" t="s">
        <v>1538</v>
      </c>
      <c r="K888" t="s">
        <v>1485</v>
      </c>
      <c r="L888">
        <v>3000000674</v>
      </c>
      <c r="M888" t="s">
        <v>1555</v>
      </c>
      <c r="N888" t="s">
        <v>1695</v>
      </c>
      <c r="O888">
        <f>VLOOKUP(M888,'ID-사업자'!$A$1:$B$291,2,0)</f>
        <v>1601601942</v>
      </c>
    </row>
    <row r="889" spans="1:15" x14ac:dyDescent="0.3">
      <c r="A889" t="s">
        <v>1694</v>
      </c>
      <c r="B889" t="s">
        <v>556</v>
      </c>
      <c r="C889" s="14">
        <v>34828</v>
      </c>
      <c r="D889" s="14">
        <v>3482</v>
      </c>
      <c r="E889" s="14">
        <v>56390</v>
      </c>
      <c r="F889" s="14">
        <v>94700</v>
      </c>
      <c r="G889">
        <v>160544843</v>
      </c>
      <c r="H889">
        <v>1234</v>
      </c>
      <c r="I889" t="s">
        <v>1484</v>
      </c>
      <c r="J889" t="s">
        <v>1538</v>
      </c>
      <c r="K889" t="s">
        <v>1485</v>
      </c>
      <c r="L889">
        <v>1697</v>
      </c>
      <c r="M889" t="s">
        <v>1627</v>
      </c>
      <c r="N889" t="s">
        <v>1693</v>
      </c>
      <c r="O889">
        <f>VLOOKUP(M889,'ID-사업자'!$A$1:$B$291,2,0)</f>
        <v>2290765374</v>
      </c>
    </row>
    <row r="890" spans="1:15" x14ac:dyDescent="0.3">
      <c r="A890" t="s">
        <v>1694</v>
      </c>
      <c r="B890" t="s">
        <v>538</v>
      </c>
      <c r="C890" s="14">
        <v>86455</v>
      </c>
      <c r="D890" s="14">
        <v>8645</v>
      </c>
      <c r="E890" s="14">
        <v>0</v>
      </c>
      <c r="F890" s="14">
        <v>95100</v>
      </c>
      <c r="G890">
        <v>160532992</v>
      </c>
      <c r="H890">
        <v>1234</v>
      </c>
      <c r="I890" t="s">
        <v>1484</v>
      </c>
      <c r="J890" t="s">
        <v>1538</v>
      </c>
      <c r="K890" t="s">
        <v>1485</v>
      </c>
      <c r="L890">
        <v>2776</v>
      </c>
      <c r="M890" t="s">
        <v>1840</v>
      </c>
      <c r="N890" t="s">
        <v>1682</v>
      </c>
      <c r="O890">
        <f>VLOOKUP(M890,'ID-사업자'!$A$1:$B$291,2,0)</f>
        <v>0</v>
      </c>
    </row>
    <row r="891" spans="1:15" x14ac:dyDescent="0.3">
      <c r="A891" t="s">
        <v>1694</v>
      </c>
      <c r="B891" t="s">
        <v>359</v>
      </c>
      <c r="C891" s="14">
        <v>86545</v>
      </c>
      <c r="D891" s="14">
        <v>8655</v>
      </c>
      <c r="E891" s="14">
        <v>0</v>
      </c>
      <c r="F891" s="14">
        <v>95200</v>
      </c>
      <c r="G891">
        <v>160468639</v>
      </c>
      <c r="H891">
        <v>1234</v>
      </c>
      <c r="I891" t="s">
        <v>1484</v>
      </c>
      <c r="J891" t="s">
        <v>1538</v>
      </c>
      <c r="K891" t="s">
        <v>1485</v>
      </c>
      <c r="L891">
        <v>2873</v>
      </c>
      <c r="M891" t="s">
        <v>1763</v>
      </c>
      <c r="N891" t="s">
        <v>1684</v>
      </c>
      <c r="O891">
        <f>VLOOKUP(M891,'ID-사업자'!$A$1:$B$291,2,0)</f>
        <v>2035802535</v>
      </c>
    </row>
    <row r="892" spans="1:15" x14ac:dyDescent="0.3">
      <c r="A892" t="s">
        <v>1694</v>
      </c>
      <c r="B892" t="s">
        <v>514</v>
      </c>
      <c r="C892" s="14">
        <v>86545</v>
      </c>
      <c r="D892" s="14">
        <v>8655</v>
      </c>
      <c r="E892" s="14">
        <v>0</v>
      </c>
      <c r="F892" s="14">
        <v>95200</v>
      </c>
      <c r="G892">
        <v>160528627</v>
      </c>
      <c r="H892">
        <v>1234</v>
      </c>
      <c r="I892" t="s">
        <v>1484</v>
      </c>
      <c r="J892" t="s">
        <v>1538</v>
      </c>
      <c r="K892" t="s">
        <v>1485</v>
      </c>
      <c r="L892">
        <v>1903</v>
      </c>
      <c r="M892" t="s">
        <v>1654</v>
      </c>
      <c r="N892" t="s">
        <v>1682</v>
      </c>
      <c r="O892">
        <f>VLOOKUP(M892,'ID-사업자'!$A$1:$B$291,2,0)</f>
        <v>5433400628</v>
      </c>
    </row>
    <row r="893" spans="1:15" x14ac:dyDescent="0.3">
      <c r="A893" t="s">
        <v>1694</v>
      </c>
      <c r="B893" t="s">
        <v>1130</v>
      </c>
      <c r="C893" s="14">
        <v>17273</v>
      </c>
      <c r="D893" s="14">
        <v>1727</v>
      </c>
      <c r="E893" s="14">
        <v>76200</v>
      </c>
      <c r="F893" s="14">
        <v>95200</v>
      </c>
      <c r="G893">
        <v>160801041</v>
      </c>
      <c r="H893">
        <v>1234</v>
      </c>
      <c r="I893" t="s">
        <v>1484</v>
      </c>
      <c r="J893" t="s">
        <v>1538</v>
      </c>
      <c r="K893" t="s">
        <v>1485</v>
      </c>
      <c r="L893">
        <v>2286</v>
      </c>
      <c r="M893" t="s">
        <v>1579</v>
      </c>
      <c r="N893" t="s">
        <v>1684</v>
      </c>
      <c r="O893">
        <f>VLOOKUP(M893,'ID-사업자'!$A$1:$B$291,2,0)</f>
        <v>0</v>
      </c>
    </row>
    <row r="894" spans="1:15" x14ac:dyDescent="0.3">
      <c r="A894" t="s">
        <v>1719</v>
      </c>
      <c r="B894" t="s">
        <v>1493</v>
      </c>
      <c r="C894" s="14">
        <v>86545</v>
      </c>
      <c r="D894" s="14">
        <v>8655</v>
      </c>
      <c r="E894" s="14">
        <v>0</v>
      </c>
      <c r="F894" s="14">
        <v>95200</v>
      </c>
      <c r="G894">
        <v>43910565</v>
      </c>
      <c r="I894" t="s">
        <v>1532</v>
      </c>
      <c r="L894">
        <v>3000000509</v>
      </c>
      <c r="M894" s="4" t="s">
        <v>1555</v>
      </c>
      <c r="N894" t="s">
        <v>1695</v>
      </c>
      <c r="O894">
        <f>VLOOKUP(M894,'ID-사업자'!$A$1:$B$291,2,0)</f>
        <v>1601601942</v>
      </c>
    </row>
    <row r="895" spans="1:15" x14ac:dyDescent="0.3">
      <c r="A895" t="s">
        <v>1719</v>
      </c>
      <c r="B895" t="s">
        <v>5</v>
      </c>
      <c r="C895" s="14">
        <v>86545</v>
      </c>
      <c r="D895" s="14">
        <v>8655</v>
      </c>
      <c r="E895" s="14">
        <v>0</v>
      </c>
      <c r="F895" s="14">
        <v>95200</v>
      </c>
      <c r="G895">
        <v>6274088</v>
      </c>
      <c r="I895" t="s">
        <v>1532</v>
      </c>
      <c r="L895">
        <v>3000000749</v>
      </c>
      <c r="M895" t="s">
        <v>1464</v>
      </c>
      <c r="N895" t="s">
        <v>1693</v>
      </c>
      <c r="O895">
        <f>VLOOKUP(M895,'ID-사업자'!$A$1:$B$291,2,0)</f>
        <v>0</v>
      </c>
    </row>
    <row r="896" spans="1:15" x14ac:dyDescent="0.3">
      <c r="A896" t="s">
        <v>1694</v>
      </c>
      <c r="B896" t="s">
        <v>461</v>
      </c>
      <c r="C896" s="14">
        <v>20182</v>
      </c>
      <c r="D896" s="14">
        <v>2018</v>
      </c>
      <c r="E896" s="14">
        <v>73300</v>
      </c>
      <c r="F896" s="14">
        <v>95500</v>
      </c>
      <c r="G896">
        <v>160553768</v>
      </c>
      <c r="H896">
        <v>1234</v>
      </c>
      <c r="I896" t="s">
        <v>1484</v>
      </c>
      <c r="J896" t="s">
        <v>1538</v>
      </c>
      <c r="K896" t="s">
        <v>1485</v>
      </c>
      <c r="L896">
        <v>2713</v>
      </c>
      <c r="M896" t="s">
        <v>1669</v>
      </c>
      <c r="N896" t="s">
        <v>1693</v>
      </c>
      <c r="O896">
        <f>VLOOKUP(M896,'ID-사업자'!$A$1:$B$291,2,0)</f>
        <v>2051356133</v>
      </c>
    </row>
    <row r="897" spans="1:15" x14ac:dyDescent="0.3">
      <c r="A897" t="s">
        <v>1694</v>
      </c>
      <c r="B897" t="s">
        <v>363</v>
      </c>
      <c r="C897" s="14">
        <v>87136</v>
      </c>
      <c r="D897" s="14">
        <v>8714</v>
      </c>
      <c r="E897" s="14">
        <v>0</v>
      </c>
      <c r="F897" s="14">
        <v>95850</v>
      </c>
      <c r="G897">
        <v>160470785</v>
      </c>
      <c r="H897">
        <v>1234</v>
      </c>
      <c r="I897" t="s">
        <v>1484</v>
      </c>
      <c r="J897" t="s">
        <v>1538</v>
      </c>
      <c r="K897" t="s">
        <v>1485</v>
      </c>
      <c r="L897">
        <v>2583</v>
      </c>
      <c r="M897" t="s">
        <v>1579</v>
      </c>
      <c r="N897" t="s">
        <v>1684</v>
      </c>
      <c r="O897">
        <f>VLOOKUP(M897,'ID-사업자'!$A$1:$B$291,2,0)</f>
        <v>0</v>
      </c>
    </row>
    <row r="898" spans="1:15" x14ac:dyDescent="0.3">
      <c r="A898" t="s">
        <v>1694</v>
      </c>
      <c r="B898" t="s">
        <v>1180</v>
      </c>
      <c r="C898" s="14">
        <v>87909</v>
      </c>
      <c r="D898" s="14">
        <v>8791</v>
      </c>
      <c r="E898" s="14">
        <v>0</v>
      </c>
      <c r="F898" s="14">
        <v>96700</v>
      </c>
      <c r="G898">
        <v>160886835</v>
      </c>
      <c r="H898">
        <v>1234</v>
      </c>
      <c r="I898" t="s">
        <v>1484</v>
      </c>
      <c r="J898" t="s">
        <v>1538</v>
      </c>
      <c r="K898" t="s">
        <v>1485</v>
      </c>
      <c r="L898">
        <v>2596</v>
      </c>
      <c r="M898" t="s">
        <v>1556</v>
      </c>
      <c r="N898" t="s">
        <v>1684</v>
      </c>
      <c r="O898">
        <f>VLOOKUP(M898,'ID-사업자'!$A$1:$B$291,2,0)</f>
        <v>4413201666</v>
      </c>
    </row>
    <row r="899" spans="1:15" x14ac:dyDescent="0.3">
      <c r="A899" t="s">
        <v>1694</v>
      </c>
      <c r="B899" t="s">
        <v>1291</v>
      </c>
      <c r="C899" s="14">
        <v>56646</v>
      </c>
      <c r="D899" s="14">
        <v>5664</v>
      </c>
      <c r="E899" s="14">
        <v>34390</v>
      </c>
      <c r="F899" s="14">
        <v>96700</v>
      </c>
      <c r="G899">
        <v>161120974</v>
      </c>
      <c r="H899">
        <v>1234</v>
      </c>
      <c r="I899" t="s">
        <v>1484</v>
      </c>
      <c r="J899" t="s">
        <v>1538</v>
      </c>
      <c r="K899" t="s">
        <v>1485</v>
      </c>
      <c r="L899">
        <v>2218</v>
      </c>
      <c r="M899" t="s">
        <v>1579</v>
      </c>
      <c r="N899" t="s">
        <v>1684</v>
      </c>
      <c r="O899">
        <f>VLOOKUP(M899,'ID-사업자'!$A$1:$B$291,2,0)</f>
        <v>0</v>
      </c>
    </row>
    <row r="900" spans="1:15" x14ac:dyDescent="0.3">
      <c r="A900" t="s">
        <v>1694</v>
      </c>
      <c r="B900" t="s">
        <v>188</v>
      </c>
      <c r="C900" s="14">
        <v>73919</v>
      </c>
      <c r="D900" s="14">
        <v>7391</v>
      </c>
      <c r="E900" s="14">
        <v>15390</v>
      </c>
      <c r="F900" s="14">
        <v>96700</v>
      </c>
      <c r="G900">
        <v>160164173</v>
      </c>
      <c r="H900">
        <v>1234</v>
      </c>
      <c r="I900" t="s">
        <v>1484</v>
      </c>
      <c r="J900" t="s">
        <v>1538</v>
      </c>
      <c r="K900" t="s">
        <v>1485</v>
      </c>
      <c r="L900">
        <v>1948</v>
      </c>
      <c r="M900" t="s">
        <v>1840</v>
      </c>
      <c r="N900" t="s">
        <v>1682</v>
      </c>
      <c r="O900">
        <f>VLOOKUP(M900,'ID-사업자'!$A$1:$B$291,2,0)</f>
        <v>0</v>
      </c>
    </row>
    <row r="901" spans="1:15" x14ac:dyDescent="0.3">
      <c r="A901" t="s">
        <v>1694</v>
      </c>
      <c r="B901" t="s">
        <v>160</v>
      </c>
      <c r="C901" s="14">
        <v>65828</v>
      </c>
      <c r="D901" s="14">
        <v>6582</v>
      </c>
      <c r="E901" s="14">
        <v>24690</v>
      </c>
      <c r="F901" s="14">
        <v>97100</v>
      </c>
      <c r="G901">
        <v>160149052</v>
      </c>
      <c r="H901">
        <v>1234</v>
      </c>
      <c r="I901" t="s">
        <v>1484</v>
      </c>
      <c r="J901" t="s">
        <v>1538</v>
      </c>
      <c r="K901" t="s">
        <v>1485</v>
      </c>
      <c r="L901">
        <v>2551</v>
      </c>
      <c r="M901" t="s">
        <v>1579</v>
      </c>
      <c r="N901" t="s">
        <v>1684</v>
      </c>
      <c r="O901">
        <f>VLOOKUP(M901,'ID-사업자'!$A$1:$B$291,2,0)</f>
        <v>0</v>
      </c>
    </row>
    <row r="902" spans="1:15" x14ac:dyDescent="0.3">
      <c r="A902" t="s">
        <v>1694</v>
      </c>
      <c r="B902" t="s">
        <v>1317</v>
      </c>
      <c r="C902" s="14">
        <v>86500</v>
      </c>
      <c r="D902" s="14">
        <v>8650</v>
      </c>
      <c r="E902" s="14">
        <v>2700</v>
      </c>
      <c r="F902" s="14">
        <v>97850</v>
      </c>
      <c r="G902">
        <v>160765760</v>
      </c>
      <c r="H902">
        <v>1234</v>
      </c>
      <c r="I902" t="s">
        <v>1484</v>
      </c>
      <c r="J902" t="s">
        <v>1538</v>
      </c>
      <c r="K902" t="s">
        <v>1485</v>
      </c>
      <c r="L902">
        <v>1921</v>
      </c>
      <c r="M902" t="s">
        <v>1705</v>
      </c>
      <c r="N902" t="s">
        <v>1693</v>
      </c>
      <c r="O902">
        <f>VLOOKUP(M902,'ID-사업자'!$A$1:$B$291,2,0)</f>
        <v>0</v>
      </c>
    </row>
    <row r="903" spans="1:15" x14ac:dyDescent="0.3">
      <c r="A903" t="s">
        <v>1694</v>
      </c>
      <c r="B903" t="s">
        <v>1021</v>
      </c>
      <c r="C903" s="14">
        <v>87955</v>
      </c>
      <c r="D903" s="14">
        <v>8795</v>
      </c>
      <c r="E903" s="14">
        <v>1300</v>
      </c>
      <c r="F903" s="14">
        <v>98050</v>
      </c>
      <c r="G903">
        <v>160450494</v>
      </c>
      <c r="H903">
        <v>1234</v>
      </c>
      <c r="I903" t="s">
        <v>1484</v>
      </c>
      <c r="J903" t="s">
        <v>1538</v>
      </c>
      <c r="K903" t="s">
        <v>1485</v>
      </c>
      <c r="L903">
        <v>1754</v>
      </c>
      <c r="M903" t="s">
        <v>1840</v>
      </c>
      <c r="N903" t="s">
        <v>1682</v>
      </c>
      <c r="O903">
        <f>VLOOKUP(M903,'ID-사업자'!$A$1:$B$291,2,0)</f>
        <v>0</v>
      </c>
    </row>
    <row r="904" spans="1:15" x14ac:dyDescent="0.3">
      <c r="A904" t="s">
        <v>1694</v>
      </c>
      <c r="B904" t="s">
        <v>1449</v>
      </c>
      <c r="C904" s="14">
        <v>79919</v>
      </c>
      <c r="D904" s="14">
        <v>7991</v>
      </c>
      <c r="E904" s="14">
        <v>10490</v>
      </c>
      <c r="F904" s="14">
        <v>98400</v>
      </c>
      <c r="G904">
        <v>160740266</v>
      </c>
      <c r="H904">
        <v>1234</v>
      </c>
      <c r="I904" t="s">
        <v>1484</v>
      </c>
      <c r="J904" t="s">
        <v>1538</v>
      </c>
      <c r="K904" t="s">
        <v>1485</v>
      </c>
      <c r="L904">
        <v>2803</v>
      </c>
      <c r="M904" t="s">
        <v>1579</v>
      </c>
      <c r="N904" t="s">
        <v>1684</v>
      </c>
      <c r="O904">
        <f>VLOOKUP(M904,'ID-사업자'!$A$1:$B$291,2,0)</f>
        <v>0</v>
      </c>
    </row>
    <row r="905" spans="1:15" x14ac:dyDescent="0.3">
      <c r="A905" t="s">
        <v>1694</v>
      </c>
      <c r="B905" t="s">
        <v>1043</v>
      </c>
      <c r="C905" s="14">
        <v>90000</v>
      </c>
      <c r="D905" s="14">
        <v>9000</v>
      </c>
      <c r="E905" s="14">
        <v>0</v>
      </c>
      <c r="F905" s="14">
        <v>99000</v>
      </c>
      <c r="G905">
        <v>160462864</v>
      </c>
      <c r="H905">
        <v>1234</v>
      </c>
      <c r="I905" t="s">
        <v>1484</v>
      </c>
      <c r="J905" t="s">
        <v>1538</v>
      </c>
      <c r="K905" t="s">
        <v>1485</v>
      </c>
      <c r="L905">
        <v>1611</v>
      </c>
      <c r="M905" t="s">
        <v>1831</v>
      </c>
      <c r="N905" t="s">
        <v>1682</v>
      </c>
      <c r="O905">
        <f>VLOOKUP(M905,'ID-사업자'!$A$1:$B$291,2,0)</f>
        <v>6254800679</v>
      </c>
    </row>
    <row r="906" spans="1:15" x14ac:dyDescent="0.3">
      <c r="A906" t="s">
        <v>1694</v>
      </c>
      <c r="B906" t="s">
        <v>580</v>
      </c>
      <c r="C906" s="14">
        <v>90000</v>
      </c>
      <c r="D906" s="14">
        <v>9000</v>
      </c>
      <c r="E906" s="14">
        <v>0</v>
      </c>
      <c r="F906" s="14">
        <v>99000</v>
      </c>
      <c r="G906">
        <v>160544479</v>
      </c>
      <c r="H906">
        <v>1234</v>
      </c>
      <c r="I906" t="s">
        <v>1484</v>
      </c>
      <c r="J906" t="s">
        <v>1538</v>
      </c>
      <c r="K906" t="s">
        <v>1485</v>
      </c>
      <c r="L906">
        <v>3000000641</v>
      </c>
      <c r="M906" t="s">
        <v>1545</v>
      </c>
      <c r="N906" t="s">
        <v>1695</v>
      </c>
      <c r="O906">
        <f>VLOOKUP(M906,'ID-사업자'!$A$1:$B$291,2,0)</f>
        <v>6392501741</v>
      </c>
    </row>
    <row r="907" spans="1:15" x14ac:dyDescent="0.3">
      <c r="A907" t="s">
        <v>1719</v>
      </c>
      <c r="B907" t="s">
        <v>1469</v>
      </c>
      <c r="C907" s="14">
        <v>90000</v>
      </c>
      <c r="D907" s="14">
        <v>9000</v>
      </c>
      <c r="E907" s="14">
        <v>0</v>
      </c>
      <c r="F907" s="14">
        <v>99000</v>
      </c>
      <c r="G907">
        <v>24069410</v>
      </c>
      <c r="I907" t="s">
        <v>1532</v>
      </c>
      <c r="L907">
        <v>3000000609</v>
      </c>
      <c r="M907" t="s">
        <v>1764</v>
      </c>
      <c r="N907" t="s">
        <v>1695</v>
      </c>
      <c r="O907">
        <f>VLOOKUP(M907,'ID-사업자'!$A$1:$B$291,2,0)</f>
        <v>7342700250</v>
      </c>
    </row>
    <row r="908" spans="1:15" x14ac:dyDescent="0.3">
      <c r="A908" t="s">
        <v>1694</v>
      </c>
      <c r="B908" t="s">
        <v>192</v>
      </c>
      <c r="C908" s="14">
        <v>61864</v>
      </c>
      <c r="D908" s="14">
        <v>6186</v>
      </c>
      <c r="E908" s="14">
        <v>31000</v>
      </c>
      <c r="F908" s="14">
        <v>99050</v>
      </c>
      <c r="G908">
        <v>160182564</v>
      </c>
      <c r="H908">
        <v>1234</v>
      </c>
      <c r="I908" t="s">
        <v>1484</v>
      </c>
      <c r="J908" t="s">
        <v>1538</v>
      </c>
      <c r="K908" t="s">
        <v>1485</v>
      </c>
      <c r="L908">
        <v>1892</v>
      </c>
      <c r="M908" t="s">
        <v>1679</v>
      </c>
      <c r="N908" t="s">
        <v>1684</v>
      </c>
      <c r="O908">
        <f>VLOOKUP(M908,'ID-사업자'!$A$1:$B$291,2,0)</f>
        <v>0</v>
      </c>
    </row>
    <row r="909" spans="1:15" x14ac:dyDescent="0.3">
      <c r="A909" t="s">
        <v>1694</v>
      </c>
      <c r="B909" t="s">
        <v>590</v>
      </c>
      <c r="C909" s="14">
        <v>90182</v>
      </c>
      <c r="D909" s="14">
        <v>9018</v>
      </c>
      <c r="E909" s="14">
        <v>0</v>
      </c>
      <c r="F909" s="14">
        <v>99200</v>
      </c>
      <c r="G909">
        <v>160550263</v>
      </c>
      <c r="H909">
        <v>1234</v>
      </c>
      <c r="I909" t="s">
        <v>1484</v>
      </c>
      <c r="J909" t="s">
        <v>1538</v>
      </c>
      <c r="K909" t="s">
        <v>1485</v>
      </c>
      <c r="L909">
        <v>2063</v>
      </c>
      <c r="M909" t="s">
        <v>1809</v>
      </c>
      <c r="N909" t="s">
        <v>1684</v>
      </c>
      <c r="O909">
        <f>VLOOKUP(M909,'ID-사업자'!$A$1:$B$291,2,0)</f>
        <v>0</v>
      </c>
    </row>
    <row r="910" spans="1:15" x14ac:dyDescent="0.3">
      <c r="A910" t="s">
        <v>1694</v>
      </c>
      <c r="B910" t="s">
        <v>1093</v>
      </c>
      <c r="C910" s="14">
        <v>58182</v>
      </c>
      <c r="D910" s="14">
        <v>5818</v>
      </c>
      <c r="E910" s="14">
        <v>35200</v>
      </c>
      <c r="F910" s="14">
        <v>99200</v>
      </c>
      <c r="G910">
        <v>160445772</v>
      </c>
      <c r="H910">
        <v>1234</v>
      </c>
      <c r="I910" t="s">
        <v>1484</v>
      </c>
      <c r="J910" t="s">
        <v>1538</v>
      </c>
      <c r="K910" t="s">
        <v>1485</v>
      </c>
      <c r="L910">
        <v>2430</v>
      </c>
      <c r="M910" t="s">
        <v>1579</v>
      </c>
      <c r="N910" t="s">
        <v>1684</v>
      </c>
      <c r="O910">
        <f>VLOOKUP(M910,'ID-사업자'!$A$1:$B$291,2,0)</f>
        <v>0</v>
      </c>
    </row>
    <row r="911" spans="1:15" x14ac:dyDescent="0.3">
      <c r="A911" t="s">
        <v>1694</v>
      </c>
      <c r="B911" t="s">
        <v>436</v>
      </c>
      <c r="C911" s="14">
        <v>45237</v>
      </c>
      <c r="D911" s="14">
        <v>4523</v>
      </c>
      <c r="E911" s="14">
        <v>49590</v>
      </c>
      <c r="F911" s="14">
        <v>99350</v>
      </c>
      <c r="G911">
        <v>160555654</v>
      </c>
      <c r="H911">
        <v>1234</v>
      </c>
      <c r="I911" t="s">
        <v>1484</v>
      </c>
      <c r="J911" t="s">
        <v>1538</v>
      </c>
      <c r="K911" t="s">
        <v>1485</v>
      </c>
      <c r="L911">
        <v>1802</v>
      </c>
      <c r="M911" t="s">
        <v>1840</v>
      </c>
      <c r="N911" t="s">
        <v>1682</v>
      </c>
      <c r="O911">
        <f>VLOOKUP(M911,'ID-사업자'!$A$1:$B$291,2,0)</f>
        <v>0</v>
      </c>
    </row>
    <row r="912" spans="1:15" x14ac:dyDescent="0.3">
      <c r="A912" t="s">
        <v>1694</v>
      </c>
      <c r="B912" t="s">
        <v>492</v>
      </c>
      <c r="C912" s="14">
        <v>80000</v>
      </c>
      <c r="D912" s="14">
        <v>8000</v>
      </c>
      <c r="E912" s="14">
        <v>11600</v>
      </c>
      <c r="F912" s="14">
        <v>99600</v>
      </c>
      <c r="G912">
        <v>160530830</v>
      </c>
      <c r="H912">
        <v>1234</v>
      </c>
      <c r="I912" t="s">
        <v>1484</v>
      </c>
      <c r="J912" t="s">
        <v>1538</v>
      </c>
      <c r="K912" t="s">
        <v>1485</v>
      </c>
      <c r="L912">
        <v>2592</v>
      </c>
      <c r="M912" t="s">
        <v>1775</v>
      </c>
      <c r="N912" t="s">
        <v>1684</v>
      </c>
      <c r="O912">
        <f>VLOOKUP(M912,'ID-사업자'!$A$1:$B$291,2,0)</f>
        <v>0</v>
      </c>
    </row>
    <row r="913" spans="1:15" x14ac:dyDescent="0.3">
      <c r="A913" t="s">
        <v>1719</v>
      </c>
      <c r="B913" t="s">
        <v>26</v>
      </c>
      <c r="C913" s="14">
        <v>90545</v>
      </c>
      <c r="D913" s="14">
        <v>9055</v>
      </c>
      <c r="E913" s="14">
        <v>0</v>
      </c>
      <c r="F913" s="14">
        <v>99600</v>
      </c>
      <c r="G913">
        <v>216629</v>
      </c>
      <c r="I913" t="s">
        <v>1532</v>
      </c>
      <c r="L913">
        <v>3000000687</v>
      </c>
      <c r="M913" t="s">
        <v>1574</v>
      </c>
      <c r="N913" t="s">
        <v>1695</v>
      </c>
      <c r="O913">
        <f>VLOOKUP(M913,'ID-사업자'!$A$1:$B$291,2,0)</f>
        <v>2250597899</v>
      </c>
    </row>
    <row r="914" spans="1:15" x14ac:dyDescent="0.3">
      <c r="A914" t="s">
        <v>1694</v>
      </c>
      <c r="B914" t="s">
        <v>520</v>
      </c>
      <c r="C914" s="14">
        <v>14737</v>
      </c>
      <c r="D914" s="14">
        <v>1473</v>
      </c>
      <c r="E914" s="14">
        <v>83590</v>
      </c>
      <c r="F914" s="14">
        <v>99800</v>
      </c>
      <c r="G914">
        <v>160532036</v>
      </c>
      <c r="H914">
        <v>1234</v>
      </c>
      <c r="I914" t="s">
        <v>1484</v>
      </c>
      <c r="J914" t="s">
        <v>1538</v>
      </c>
      <c r="K914" t="s">
        <v>1485</v>
      </c>
      <c r="L914">
        <v>1705</v>
      </c>
      <c r="M914" t="s">
        <v>1665</v>
      </c>
      <c r="N914" t="s">
        <v>1682</v>
      </c>
      <c r="O914">
        <f>VLOOKUP(M914,'ID-사업자'!$A$1:$B$291,2,0)</f>
        <v>0</v>
      </c>
    </row>
    <row r="915" spans="1:15" x14ac:dyDescent="0.3">
      <c r="A915" t="s">
        <v>1719</v>
      </c>
      <c r="B915" t="s">
        <v>46</v>
      </c>
      <c r="C915" s="14">
        <v>60455</v>
      </c>
      <c r="D915" s="14">
        <v>6045</v>
      </c>
      <c r="E915" s="14">
        <v>33300</v>
      </c>
      <c r="F915" s="14">
        <v>99800</v>
      </c>
      <c r="G915">
        <v>9561417</v>
      </c>
      <c r="I915" t="s">
        <v>1532</v>
      </c>
      <c r="L915">
        <v>3000000523</v>
      </c>
      <c r="M915" t="s">
        <v>1778</v>
      </c>
      <c r="N915" t="s">
        <v>1695</v>
      </c>
      <c r="O915">
        <f>VLOOKUP(M915,'ID-사업자'!$A$1:$B$291,2,0)</f>
        <v>1981501407</v>
      </c>
    </row>
    <row r="916" spans="1:15" x14ac:dyDescent="0.3">
      <c r="A916" t="s">
        <v>1694</v>
      </c>
      <c r="B916" t="s">
        <v>427</v>
      </c>
      <c r="C916" s="14">
        <v>82146</v>
      </c>
      <c r="D916" s="14">
        <v>8214</v>
      </c>
      <c r="E916" s="14">
        <v>9490</v>
      </c>
      <c r="F916" s="14">
        <v>99850</v>
      </c>
      <c r="G916">
        <v>160498079</v>
      </c>
      <c r="H916">
        <v>1234</v>
      </c>
      <c r="I916" t="s">
        <v>1484</v>
      </c>
      <c r="J916" t="s">
        <v>1538</v>
      </c>
      <c r="K916" t="s">
        <v>1485</v>
      </c>
      <c r="L916">
        <v>1990</v>
      </c>
      <c r="M916" t="s">
        <v>1800</v>
      </c>
      <c r="N916" t="s">
        <v>1693</v>
      </c>
      <c r="O916">
        <f>VLOOKUP(M916,'ID-사업자'!$A$1:$B$291,2,0)</f>
        <v>4228103040</v>
      </c>
    </row>
    <row r="917" spans="1:15" x14ac:dyDescent="0.3">
      <c r="A917" t="s">
        <v>1694</v>
      </c>
      <c r="B917" t="s">
        <v>167</v>
      </c>
      <c r="C917" s="14">
        <v>90909</v>
      </c>
      <c r="D917" s="14">
        <v>9091</v>
      </c>
      <c r="E917" s="14">
        <v>0</v>
      </c>
      <c r="F917" s="14">
        <v>100000</v>
      </c>
      <c r="G917">
        <v>160083012</v>
      </c>
      <c r="H917">
        <v>1234</v>
      </c>
      <c r="I917" t="s">
        <v>1484</v>
      </c>
      <c r="J917" t="s">
        <v>1538</v>
      </c>
      <c r="K917" t="s">
        <v>1485</v>
      </c>
      <c r="L917">
        <v>1748</v>
      </c>
      <c r="M917" t="s">
        <v>1838</v>
      </c>
      <c r="N917" t="s">
        <v>1682</v>
      </c>
      <c r="O917">
        <f>VLOOKUP(M917,'ID-사업자'!$A$1:$B$291,2,0)</f>
        <v>8903701276</v>
      </c>
    </row>
    <row r="918" spans="1:15" x14ac:dyDescent="0.3">
      <c r="A918" t="s">
        <v>1694</v>
      </c>
      <c r="B918" t="s">
        <v>439</v>
      </c>
      <c r="C918" s="14">
        <v>90909</v>
      </c>
      <c r="D918" s="14">
        <v>9091</v>
      </c>
      <c r="E918" s="14">
        <v>0</v>
      </c>
      <c r="F918" s="14">
        <v>100000</v>
      </c>
      <c r="G918">
        <v>160498344</v>
      </c>
      <c r="H918">
        <v>1234</v>
      </c>
      <c r="I918" t="s">
        <v>1484</v>
      </c>
      <c r="J918" t="s">
        <v>1538</v>
      </c>
      <c r="K918" t="s">
        <v>1485</v>
      </c>
      <c r="L918">
        <v>3000000770</v>
      </c>
      <c r="M918" t="s">
        <v>1680</v>
      </c>
      <c r="N918" t="s">
        <v>1695</v>
      </c>
      <c r="O918">
        <f>VLOOKUP(M918,'ID-사업자'!$A$1:$B$291,2,0)</f>
        <v>0</v>
      </c>
    </row>
    <row r="919" spans="1:15" x14ac:dyDescent="0.3">
      <c r="A919" t="s">
        <v>1694</v>
      </c>
      <c r="B919" t="s">
        <v>655</v>
      </c>
      <c r="C919" s="14">
        <v>62828</v>
      </c>
      <c r="D919" s="14">
        <v>6282</v>
      </c>
      <c r="E919" s="14">
        <v>30890</v>
      </c>
      <c r="F919" s="14">
        <v>100000</v>
      </c>
      <c r="G919">
        <v>160345793</v>
      </c>
      <c r="H919">
        <v>1234</v>
      </c>
      <c r="I919" t="s">
        <v>1484</v>
      </c>
      <c r="J919" t="s">
        <v>1538</v>
      </c>
      <c r="K919" t="s">
        <v>1485</v>
      </c>
      <c r="L919">
        <v>2625</v>
      </c>
      <c r="M919" t="s">
        <v>1580</v>
      </c>
      <c r="N919" t="s">
        <v>1693</v>
      </c>
      <c r="O919">
        <f>VLOOKUP(M919,'ID-사업자'!$A$1:$B$291,2,0)</f>
        <v>0</v>
      </c>
    </row>
    <row r="920" spans="1:15" x14ac:dyDescent="0.3">
      <c r="A920" t="s">
        <v>1694</v>
      </c>
      <c r="B920" t="s">
        <v>960</v>
      </c>
      <c r="C920" s="14">
        <v>90909</v>
      </c>
      <c r="D920" s="14">
        <v>9091</v>
      </c>
      <c r="E920" s="14">
        <v>0</v>
      </c>
      <c r="F920" s="14">
        <v>100000</v>
      </c>
      <c r="G920">
        <v>160583264</v>
      </c>
      <c r="H920">
        <v>1234</v>
      </c>
      <c r="I920" t="s">
        <v>1484</v>
      </c>
      <c r="J920" t="s">
        <v>1538</v>
      </c>
      <c r="K920" t="s">
        <v>1485</v>
      </c>
      <c r="L920">
        <v>2406</v>
      </c>
      <c r="M920" t="s">
        <v>1722</v>
      </c>
      <c r="N920" t="s">
        <v>1693</v>
      </c>
      <c r="O920">
        <f>VLOOKUP(M920,'ID-사업자'!$A$1:$B$291,2,0)</f>
        <v>0</v>
      </c>
    </row>
    <row r="921" spans="1:15" x14ac:dyDescent="0.3">
      <c r="A921" t="s">
        <v>1694</v>
      </c>
      <c r="B921" t="s">
        <v>943</v>
      </c>
      <c r="C921" s="14">
        <v>77273</v>
      </c>
      <c r="D921" s="14">
        <v>7727</v>
      </c>
      <c r="E921" s="14">
        <v>15300</v>
      </c>
      <c r="F921" s="14">
        <v>100300</v>
      </c>
      <c r="G921">
        <v>160583699</v>
      </c>
      <c r="H921">
        <v>1234</v>
      </c>
      <c r="I921" t="s">
        <v>1484</v>
      </c>
      <c r="J921" t="s">
        <v>1538</v>
      </c>
      <c r="K921" t="s">
        <v>1485</v>
      </c>
      <c r="L921">
        <v>2206</v>
      </c>
      <c r="M921" t="s">
        <v>1679</v>
      </c>
      <c r="N921" t="s">
        <v>1684</v>
      </c>
      <c r="O921">
        <f>VLOOKUP(M921,'ID-사업자'!$A$1:$B$291,2,0)</f>
        <v>0</v>
      </c>
    </row>
    <row r="922" spans="1:15" x14ac:dyDescent="0.3">
      <c r="A922" t="s">
        <v>1694</v>
      </c>
      <c r="B922" t="s">
        <v>321</v>
      </c>
      <c r="C922" s="14">
        <v>91364</v>
      </c>
      <c r="D922" s="14">
        <v>9136</v>
      </c>
      <c r="E922" s="14">
        <v>0</v>
      </c>
      <c r="F922" s="14">
        <v>100500</v>
      </c>
      <c r="G922">
        <v>160520426</v>
      </c>
      <c r="H922">
        <v>1234</v>
      </c>
      <c r="I922" t="s">
        <v>1484</v>
      </c>
      <c r="J922" t="s">
        <v>1538</v>
      </c>
      <c r="K922" t="s">
        <v>1485</v>
      </c>
      <c r="L922">
        <v>3000000535</v>
      </c>
      <c r="M922" t="s">
        <v>1661</v>
      </c>
      <c r="N922" t="s">
        <v>1695</v>
      </c>
      <c r="O922">
        <f>VLOOKUP(M922,'ID-사업자'!$A$1:$B$291,2,0)</f>
        <v>2851701461</v>
      </c>
    </row>
    <row r="923" spans="1:15" x14ac:dyDescent="0.3">
      <c r="A923" t="s">
        <v>1694</v>
      </c>
      <c r="B923" t="s">
        <v>255</v>
      </c>
      <c r="C923" s="14">
        <v>80828</v>
      </c>
      <c r="D923" s="14">
        <v>8082</v>
      </c>
      <c r="E923" s="14">
        <v>11590</v>
      </c>
      <c r="F923" s="14">
        <v>100500</v>
      </c>
      <c r="G923">
        <v>160502934</v>
      </c>
      <c r="H923">
        <v>1234</v>
      </c>
      <c r="I923" t="s">
        <v>1484</v>
      </c>
      <c r="J923" t="s">
        <v>1538</v>
      </c>
      <c r="K923" t="s">
        <v>1485</v>
      </c>
      <c r="L923">
        <v>2857</v>
      </c>
      <c r="M923" t="s">
        <v>1834</v>
      </c>
      <c r="N923" t="s">
        <v>1684</v>
      </c>
      <c r="O923">
        <f>VLOOKUP(M923,'ID-사업자'!$A$1:$B$291,2,0)</f>
        <v>0</v>
      </c>
    </row>
    <row r="924" spans="1:15" x14ac:dyDescent="0.3">
      <c r="A924" t="s">
        <v>1694</v>
      </c>
      <c r="B924" t="s">
        <v>552</v>
      </c>
      <c r="C924" s="14">
        <v>57455</v>
      </c>
      <c r="D924" s="14">
        <v>5745</v>
      </c>
      <c r="E924" s="14">
        <v>37300</v>
      </c>
      <c r="F924" s="14">
        <v>100500</v>
      </c>
      <c r="G924">
        <v>160533685</v>
      </c>
      <c r="H924">
        <v>1234</v>
      </c>
      <c r="I924" t="s">
        <v>1484</v>
      </c>
      <c r="J924" t="s">
        <v>1538</v>
      </c>
      <c r="K924" t="s">
        <v>1485</v>
      </c>
      <c r="L924">
        <v>1571</v>
      </c>
      <c r="M924" t="s">
        <v>1665</v>
      </c>
      <c r="N924" t="s">
        <v>1682</v>
      </c>
      <c r="O924">
        <f>VLOOKUP(M924,'ID-사업자'!$A$1:$B$291,2,0)</f>
        <v>0</v>
      </c>
    </row>
    <row r="925" spans="1:15" x14ac:dyDescent="0.3">
      <c r="A925" t="s">
        <v>1694</v>
      </c>
      <c r="B925" t="s">
        <v>318</v>
      </c>
      <c r="C925" s="14">
        <v>0</v>
      </c>
      <c r="D925" s="14">
        <v>0</v>
      </c>
      <c r="E925" s="14">
        <v>101000</v>
      </c>
      <c r="F925" s="14">
        <v>101000</v>
      </c>
      <c r="G925">
        <v>160477976</v>
      </c>
      <c r="H925">
        <v>1234</v>
      </c>
      <c r="I925" t="s">
        <v>1484</v>
      </c>
      <c r="J925" t="s">
        <v>1538</v>
      </c>
      <c r="K925" t="s">
        <v>1485</v>
      </c>
      <c r="L925">
        <v>3000000781</v>
      </c>
      <c r="M925" t="s">
        <v>1697</v>
      </c>
      <c r="N925" t="s">
        <v>1695</v>
      </c>
      <c r="O925">
        <f>VLOOKUP(M925,'ID-사업자'!$A$1:$B$291,2,0)</f>
        <v>0</v>
      </c>
    </row>
    <row r="926" spans="1:15" x14ac:dyDescent="0.3">
      <c r="A926" t="s">
        <v>1694</v>
      </c>
      <c r="B926" t="s">
        <v>616</v>
      </c>
      <c r="C926" s="14">
        <v>86182</v>
      </c>
      <c r="D926" s="14">
        <v>8618</v>
      </c>
      <c r="E926" s="14">
        <v>6400</v>
      </c>
      <c r="F926" s="14">
        <v>101200</v>
      </c>
      <c r="G926">
        <v>160548376</v>
      </c>
      <c r="H926">
        <v>1234</v>
      </c>
      <c r="I926" t="s">
        <v>1484</v>
      </c>
      <c r="J926" t="s">
        <v>1538</v>
      </c>
      <c r="K926" t="s">
        <v>1485</v>
      </c>
      <c r="L926">
        <v>1801</v>
      </c>
      <c r="M926" t="s">
        <v>1767</v>
      </c>
      <c r="N926" t="s">
        <v>1684</v>
      </c>
      <c r="O926">
        <f>VLOOKUP(M926,'ID-사업자'!$A$1:$B$291,2,0)</f>
        <v>0</v>
      </c>
    </row>
    <row r="927" spans="1:15" x14ac:dyDescent="0.3">
      <c r="A927" t="s">
        <v>1694</v>
      </c>
      <c r="B927" t="s">
        <v>113</v>
      </c>
      <c r="C927" s="14">
        <v>64646</v>
      </c>
      <c r="D927" s="14">
        <v>6464</v>
      </c>
      <c r="E927" s="14">
        <v>30190</v>
      </c>
      <c r="F927" s="14">
        <v>101300</v>
      </c>
      <c r="G927">
        <v>160271878</v>
      </c>
      <c r="H927">
        <v>1234</v>
      </c>
      <c r="I927" t="s">
        <v>1484</v>
      </c>
      <c r="J927" t="s">
        <v>1538</v>
      </c>
      <c r="K927" t="s">
        <v>1485</v>
      </c>
      <c r="L927">
        <v>1661</v>
      </c>
      <c r="M927" s="6" t="s">
        <v>1658</v>
      </c>
      <c r="N927" t="s">
        <v>1693</v>
      </c>
      <c r="O927">
        <f>VLOOKUP(M927,'ID-사업자'!$A$1:$B$291,2,0)</f>
        <v>5500202491</v>
      </c>
    </row>
    <row r="928" spans="1:15" x14ac:dyDescent="0.3">
      <c r="A928" t="s">
        <v>1694</v>
      </c>
      <c r="B928" t="s">
        <v>729</v>
      </c>
      <c r="C928" s="14">
        <v>92182</v>
      </c>
      <c r="D928" s="14">
        <v>9218</v>
      </c>
      <c r="E928" s="14">
        <v>0</v>
      </c>
      <c r="F928" s="14">
        <v>101400</v>
      </c>
      <c r="G928">
        <v>160366625</v>
      </c>
      <c r="H928">
        <v>1234</v>
      </c>
      <c r="I928" t="s">
        <v>1484</v>
      </c>
      <c r="J928" t="s">
        <v>1538</v>
      </c>
      <c r="K928" t="s">
        <v>1485</v>
      </c>
      <c r="L928">
        <v>3000000717</v>
      </c>
      <c r="M928" t="s">
        <v>1680</v>
      </c>
      <c r="N928" t="s">
        <v>1695</v>
      </c>
      <c r="O928">
        <f>VLOOKUP(M928,'ID-사업자'!$A$1:$B$291,2,0)</f>
        <v>0</v>
      </c>
    </row>
    <row r="929" spans="1:15" x14ac:dyDescent="0.3">
      <c r="A929" t="s">
        <v>1694</v>
      </c>
      <c r="B929" t="s">
        <v>368</v>
      </c>
      <c r="C929" s="14">
        <v>87364</v>
      </c>
      <c r="D929" s="14">
        <v>8736</v>
      </c>
      <c r="E929" s="14">
        <v>5800</v>
      </c>
      <c r="F929" s="14">
        <v>101900</v>
      </c>
      <c r="G929">
        <v>160465318</v>
      </c>
      <c r="H929">
        <v>1234</v>
      </c>
      <c r="I929" t="s">
        <v>1484</v>
      </c>
      <c r="J929" t="s">
        <v>1538</v>
      </c>
      <c r="K929" t="s">
        <v>1485</v>
      </c>
      <c r="L929">
        <v>1783</v>
      </c>
      <c r="M929" t="s">
        <v>1706</v>
      </c>
      <c r="N929" t="s">
        <v>1684</v>
      </c>
      <c r="O929">
        <f>VLOOKUP(M929,'ID-사업자'!$A$1:$B$291,2,0)</f>
        <v>0</v>
      </c>
    </row>
    <row r="930" spans="1:15" x14ac:dyDescent="0.3">
      <c r="A930" t="s">
        <v>1694</v>
      </c>
      <c r="B930" t="s">
        <v>1307</v>
      </c>
      <c r="C930" s="14">
        <v>88455</v>
      </c>
      <c r="D930" s="14">
        <v>8845</v>
      </c>
      <c r="E930" s="14">
        <v>4700</v>
      </c>
      <c r="F930" s="14">
        <v>102000</v>
      </c>
      <c r="G930">
        <v>160750412</v>
      </c>
      <c r="H930">
        <v>1234</v>
      </c>
      <c r="I930" t="s">
        <v>1484</v>
      </c>
      <c r="J930" t="s">
        <v>1538</v>
      </c>
      <c r="K930" t="s">
        <v>1485</v>
      </c>
      <c r="L930">
        <v>1928</v>
      </c>
      <c r="M930" t="s">
        <v>1679</v>
      </c>
      <c r="N930" t="s">
        <v>1684</v>
      </c>
      <c r="O930">
        <f>VLOOKUP(M930,'ID-사업자'!$A$1:$B$291,2,0)</f>
        <v>0</v>
      </c>
    </row>
    <row r="931" spans="1:15" x14ac:dyDescent="0.3">
      <c r="A931" t="s">
        <v>1694</v>
      </c>
      <c r="B931" t="s">
        <v>1211</v>
      </c>
      <c r="C931" s="14">
        <v>49182</v>
      </c>
      <c r="D931" s="14">
        <v>4918</v>
      </c>
      <c r="E931" s="14">
        <v>48000</v>
      </c>
      <c r="F931" s="14">
        <v>102100</v>
      </c>
      <c r="G931">
        <v>160959379</v>
      </c>
      <c r="H931">
        <v>1234</v>
      </c>
      <c r="I931" t="s">
        <v>1484</v>
      </c>
      <c r="J931" t="s">
        <v>1538</v>
      </c>
      <c r="K931" t="s">
        <v>1485</v>
      </c>
      <c r="L931">
        <v>2738</v>
      </c>
      <c r="M931" t="s">
        <v>1813</v>
      </c>
      <c r="N931" t="s">
        <v>1742</v>
      </c>
      <c r="O931" s="6">
        <v>0</v>
      </c>
    </row>
    <row r="932" spans="1:15" x14ac:dyDescent="0.3">
      <c r="A932" t="s">
        <v>1694</v>
      </c>
      <c r="B932" t="s">
        <v>1191</v>
      </c>
      <c r="C932" s="14">
        <v>91682</v>
      </c>
      <c r="D932" s="14">
        <v>9168</v>
      </c>
      <c r="E932" s="14">
        <v>1900</v>
      </c>
      <c r="F932" s="14">
        <v>102750</v>
      </c>
      <c r="G932">
        <v>160959233</v>
      </c>
      <c r="H932">
        <v>1234</v>
      </c>
      <c r="I932" t="s">
        <v>1484</v>
      </c>
      <c r="J932" t="s">
        <v>1538</v>
      </c>
      <c r="K932" t="s">
        <v>1485</v>
      </c>
      <c r="L932">
        <v>2547</v>
      </c>
      <c r="M932" t="s">
        <v>1579</v>
      </c>
      <c r="N932" t="s">
        <v>1684</v>
      </c>
      <c r="O932">
        <f>VLOOKUP(M932,'ID-사업자'!$A$1:$B$291,2,0)</f>
        <v>0</v>
      </c>
    </row>
    <row r="933" spans="1:15" x14ac:dyDescent="0.3">
      <c r="A933" t="s">
        <v>1719</v>
      </c>
      <c r="B933" t="s">
        <v>14</v>
      </c>
      <c r="C933" s="14">
        <v>82909</v>
      </c>
      <c r="D933" s="14">
        <v>8291</v>
      </c>
      <c r="E933" s="14">
        <v>11600</v>
      </c>
      <c r="F933" s="14">
        <v>102800</v>
      </c>
      <c r="G933">
        <v>901601</v>
      </c>
      <c r="I933" t="s">
        <v>1532</v>
      </c>
      <c r="L933">
        <v>2497</v>
      </c>
      <c r="M933" t="s">
        <v>1667</v>
      </c>
      <c r="N933" t="s">
        <v>1682</v>
      </c>
      <c r="O933">
        <f>VLOOKUP(M933,'ID-사업자'!$A$1:$B$291,2,0)</f>
        <v>8340702754</v>
      </c>
    </row>
    <row r="934" spans="1:15" x14ac:dyDescent="0.3">
      <c r="A934" t="s">
        <v>1694</v>
      </c>
      <c r="B934" t="s">
        <v>216</v>
      </c>
      <c r="C934" s="14">
        <v>67864</v>
      </c>
      <c r="D934" s="14">
        <v>6786</v>
      </c>
      <c r="E934" s="14">
        <v>28300</v>
      </c>
      <c r="F934" s="14">
        <v>102950</v>
      </c>
      <c r="G934">
        <v>160182255</v>
      </c>
      <c r="H934">
        <v>1234</v>
      </c>
      <c r="I934" t="s">
        <v>1484</v>
      </c>
      <c r="J934" t="s">
        <v>1538</v>
      </c>
      <c r="K934" t="s">
        <v>1485</v>
      </c>
      <c r="L934">
        <v>1886</v>
      </c>
      <c r="M934" t="s">
        <v>1679</v>
      </c>
      <c r="N934" t="s">
        <v>1684</v>
      </c>
      <c r="O934">
        <f>VLOOKUP(M934,'ID-사업자'!$A$1:$B$291,2,0)</f>
        <v>0</v>
      </c>
    </row>
    <row r="935" spans="1:15" x14ac:dyDescent="0.3">
      <c r="A935" t="s">
        <v>1694</v>
      </c>
      <c r="B935" t="s">
        <v>605</v>
      </c>
      <c r="C935" s="14">
        <v>64091</v>
      </c>
      <c r="D935" s="14">
        <v>6409</v>
      </c>
      <c r="E935" s="14">
        <v>33500</v>
      </c>
      <c r="F935" s="14">
        <v>104000</v>
      </c>
      <c r="G935">
        <v>160315250</v>
      </c>
      <c r="H935">
        <v>1234</v>
      </c>
      <c r="I935" t="s">
        <v>1484</v>
      </c>
      <c r="J935" t="s">
        <v>1538</v>
      </c>
      <c r="K935" t="s">
        <v>1485</v>
      </c>
      <c r="L935">
        <v>2374</v>
      </c>
      <c r="M935" t="s">
        <v>1598</v>
      </c>
      <c r="N935" t="s">
        <v>1693</v>
      </c>
      <c r="O935">
        <f>VLOOKUP(M935,'ID-사업자'!$A$1:$B$291,2,0)</f>
        <v>0</v>
      </c>
    </row>
    <row r="936" spans="1:15" x14ac:dyDescent="0.3">
      <c r="A936" t="s">
        <v>1694</v>
      </c>
      <c r="B936" t="s">
        <v>261</v>
      </c>
      <c r="C936" s="14">
        <v>94545</v>
      </c>
      <c r="D936" s="14">
        <v>9455</v>
      </c>
      <c r="E936" s="14">
        <v>0</v>
      </c>
      <c r="F936" s="14">
        <v>104000</v>
      </c>
      <c r="G936">
        <v>160501870</v>
      </c>
      <c r="H936">
        <v>1234</v>
      </c>
      <c r="I936" t="s">
        <v>1484</v>
      </c>
      <c r="J936" t="s">
        <v>1538</v>
      </c>
      <c r="K936" t="s">
        <v>1485</v>
      </c>
      <c r="L936">
        <v>2128</v>
      </c>
      <c r="M936" t="s">
        <v>1733</v>
      </c>
      <c r="N936" t="s">
        <v>1682</v>
      </c>
      <c r="O936">
        <f>VLOOKUP(M936,'ID-사업자'!$A$1:$B$291,2,0)</f>
        <v>0</v>
      </c>
    </row>
    <row r="937" spans="1:15" x14ac:dyDescent="0.3">
      <c r="A937" t="s">
        <v>1694</v>
      </c>
      <c r="B937" t="s">
        <v>500</v>
      </c>
      <c r="C937" s="14">
        <v>78273</v>
      </c>
      <c r="D937" s="14">
        <v>7827</v>
      </c>
      <c r="E937" s="14">
        <v>18000</v>
      </c>
      <c r="F937" s="14">
        <v>104100</v>
      </c>
      <c r="G937">
        <v>160563124</v>
      </c>
      <c r="H937">
        <v>1234</v>
      </c>
      <c r="I937" t="s">
        <v>1484</v>
      </c>
      <c r="J937" t="s">
        <v>1538</v>
      </c>
      <c r="K937" t="s">
        <v>1485</v>
      </c>
      <c r="L937">
        <v>2786</v>
      </c>
      <c r="M937" t="s">
        <v>1548</v>
      </c>
      <c r="N937" t="s">
        <v>1742</v>
      </c>
      <c r="O937">
        <v>0</v>
      </c>
    </row>
    <row r="938" spans="1:15" x14ac:dyDescent="0.3">
      <c r="A938" t="s">
        <v>1694</v>
      </c>
      <c r="B938" t="s">
        <v>1285</v>
      </c>
      <c r="C938" s="14">
        <v>86055</v>
      </c>
      <c r="D938" s="14">
        <v>8605</v>
      </c>
      <c r="E938" s="14">
        <v>10090</v>
      </c>
      <c r="F938" s="14">
        <v>104750</v>
      </c>
      <c r="G938">
        <v>161068759</v>
      </c>
      <c r="H938">
        <v>1234</v>
      </c>
      <c r="I938" t="s">
        <v>1484</v>
      </c>
      <c r="J938" t="s">
        <v>1538</v>
      </c>
      <c r="K938" t="s">
        <v>1485</v>
      </c>
      <c r="L938">
        <v>2266</v>
      </c>
      <c r="M938" t="s">
        <v>1579</v>
      </c>
      <c r="N938" t="s">
        <v>1684</v>
      </c>
      <c r="O938">
        <f>VLOOKUP(M938,'ID-사업자'!$A$1:$B$291,2,0)</f>
        <v>0</v>
      </c>
    </row>
    <row r="939" spans="1:15" x14ac:dyDescent="0.3">
      <c r="A939" t="s">
        <v>1694</v>
      </c>
      <c r="B939" t="s">
        <v>334</v>
      </c>
      <c r="C939" s="14">
        <v>39091</v>
      </c>
      <c r="D939" s="14">
        <v>3909</v>
      </c>
      <c r="E939" s="14">
        <v>62000</v>
      </c>
      <c r="F939" s="14">
        <v>105000</v>
      </c>
      <c r="G939">
        <v>160466089</v>
      </c>
      <c r="H939">
        <v>1234</v>
      </c>
      <c r="I939" t="s">
        <v>1484</v>
      </c>
      <c r="J939" t="s">
        <v>1538</v>
      </c>
      <c r="K939" t="s">
        <v>1485</v>
      </c>
      <c r="L939">
        <v>1859</v>
      </c>
      <c r="M939" t="s">
        <v>1758</v>
      </c>
      <c r="N939" t="s">
        <v>1684</v>
      </c>
      <c r="O939">
        <f>VLOOKUP(M939,'ID-사업자'!$A$1:$B$291,2,0)</f>
        <v>0</v>
      </c>
    </row>
    <row r="940" spans="1:15" x14ac:dyDescent="0.3">
      <c r="A940" t="s">
        <v>1719</v>
      </c>
      <c r="B940" t="s">
        <v>1516</v>
      </c>
      <c r="C940" s="14">
        <v>96000</v>
      </c>
      <c r="D940" s="14">
        <v>9600</v>
      </c>
      <c r="E940" s="14">
        <v>0</v>
      </c>
      <c r="F940" s="14">
        <v>105600</v>
      </c>
      <c r="G940">
        <v>867880</v>
      </c>
      <c r="I940" t="s">
        <v>1532</v>
      </c>
      <c r="L940">
        <v>3000000774</v>
      </c>
      <c r="M940" t="s">
        <v>1716</v>
      </c>
      <c r="N940" t="s">
        <v>1695</v>
      </c>
      <c r="O940">
        <f>VLOOKUP(M940,'ID-사업자'!$A$1:$B$291,2,0)</f>
        <v>1304146260</v>
      </c>
    </row>
    <row r="941" spans="1:15" x14ac:dyDescent="0.3">
      <c r="A941" t="s">
        <v>1694</v>
      </c>
      <c r="B941" t="s">
        <v>169</v>
      </c>
      <c r="C941" s="14">
        <v>84328</v>
      </c>
      <c r="D941" s="14">
        <v>8432</v>
      </c>
      <c r="E941" s="14">
        <v>12990</v>
      </c>
      <c r="F941" s="14">
        <v>105750</v>
      </c>
      <c r="G941">
        <v>160124756</v>
      </c>
      <c r="H941">
        <v>1234</v>
      </c>
      <c r="I941" t="s">
        <v>1484</v>
      </c>
      <c r="J941" t="s">
        <v>1538</v>
      </c>
      <c r="K941" t="s">
        <v>1485</v>
      </c>
      <c r="L941">
        <v>2825</v>
      </c>
      <c r="M941" t="s">
        <v>1840</v>
      </c>
      <c r="N941" t="s">
        <v>1682</v>
      </c>
      <c r="O941">
        <f>VLOOKUP(M941,'ID-사업자'!$A$1:$B$291,2,0)</f>
        <v>0</v>
      </c>
    </row>
    <row r="942" spans="1:15" x14ac:dyDescent="0.3">
      <c r="A942" t="s">
        <v>1694</v>
      </c>
      <c r="B942" t="s">
        <v>228</v>
      </c>
      <c r="C942" s="14">
        <v>96455</v>
      </c>
      <c r="D942" s="14">
        <v>9645</v>
      </c>
      <c r="E942" s="14">
        <v>0</v>
      </c>
      <c r="F942" s="14">
        <v>106100</v>
      </c>
      <c r="G942">
        <v>160229090</v>
      </c>
      <c r="H942">
        <v>1234</v>
      </c>
      <c r="I942" t="s">
        <v>1484</v>
      </c>
      <c r="J942" t="s">
        <v>1538</v>
      </c>
      <c r="K942" t="s">
        <v>1485</v>
      </c>
      <c r="L942">
        <v>2548</v>
      </c>
      <c r="M942" t="s">
        <v>1840</v>
      </c>
      <c r="N942" t="s">
        <v>1682</v>
      </c>
      <c r="O942">
        <f>VLOOKUP(M942,'ID-사업자'!$A$1:$B$291,2,0)</f>
        <v>0</v>
      </c>
    </row>
    <row r="943" spans="1:15" x14ac:dyDescent="0.3">
      <c r="A943" t="s">
        <v>1694</v>
      </c>
      <c r="B943" t="s">
        <v>1135</v>
      </c>
      <c r="C943" s="14">
        <v>92091</v>
      </c>
      <c r="D943" s="14">
        <v>9209</v>
      </c>
      <c r="E943" s="14">
        <v>5400</v>
      </c>
      <c r="F943" s="14">
        <v>106700</v>
      </c>
      <c r="G943">
        <v>160818349</v>
      </c>
      <c r="H943">
        <v>1234</v>
      </c>
      <c r="I943" t="s">
        <v>1484</v>
      </c>
      <c r="J943" t="s">
        <v>1538</v>
      </c>
      <c r="K943" t="s">
        <v>1485</v>
      </c>
      <c r="L943">
        <v>2237</v>
      </c>
      <c r="M943" t="s">
        <v>1840</v>
      </c>
      <c r="N943" t="s">
        <v>1682</v>
      </c>
      <c r="O943">
        <f>VLOOKUP(M943,'ID-사업자'!$A$1:$B$291,2,0)</f>
        <v>0</v>
      </c>
    </row>
    <row r="944" spans="1:15" x14ac:dyDescent="0.3">
      <c r="A944" t="s">
        <v>1719</v>
      </c>
      <c r="B944" t="s">
        <v>1498</v>
      </c>
      <c r="C944" s="14">
        <v>97000</v>
      </c>
      <c r="D944" s="14">
        <v>9700</v>
      </c>
      <c r="E944" s="14">
        <v>0</v>
      </c>
      <c r="F944" s="14">
        <v>106700</v>
      </c>
      <c r="G944">
        <v>85071344</v>
      </c>
      <c r="I944" t="s">
        <v>1532</v>
      </c>
      <c r="L944">
        <v>2139</v>
      </c>
      <c r="M944" t="s">
        <v>1594</v>
      </c>
      <c r="N944" t="s">
        <v>1693</v>
      </c>
      <c r="O944">
        <f>VLOOKUP(M944,'ID-사업자'!$A$1:$B$291,2,0)</f>
        <v>2031151666</v>
      </c>
    </row>
    <row r="945" spans="1:15" x14ac:dyDescent="0.3">
      <c r="A945" t="s">
        <v>1694</v>
      </c>
      <c r="B945" t="s">
        <v>582</v>
      </c>
      <c r="C945" s="14">
        <v>70419</v>
      </c>
      <c r="D945" s="14">
        <v>7041</v>
      </c>
      <c r="E945" s="14">
        <v>29390</v>
      </c>
      <c r="F945" s="14">
        <v>106850</v>
      </c>
      <c r="G945">
        <v>160542280</v>
      </c>
      <c r="H945">
        <v>1234</v>
      </c>
      <c r="I945" t="s">
        <v>1484</v>
      </c>
      <c r="J945" t="s">
        <v>1538</v>
      </c>
      <c r="K945" t="s">
        <v>1485</v>
      </c>
      <c r="L945">
        <v>1991</v>
      </c>
      <c r="M945" t="s">
        <v>1834</v>
      </c>
      <c r="N945" t="s">
        <v>1684</v>
      </c>
      <c r="O945">
        <f>VLOOKUP(M945,'ID-사업자'!$A$1:$B$291,2,0)</f>
        <v>0</v>
      </c>
    </row>
    <row r="946" spans="1:15" x14ac:dyDescent="0.3">
      <c r="A946" t="s">
        <v>1694</v>
      </c>
      <c r="B946" t="s">
        <v>872</v>
      </c>
      <c r="C946" s="14">
        <v>97455</v>
      </c>
      <c r="D946" s="14">
        <v>9745</v>
      </c>
      <c r="E946" s="14">
        <v>0</v>
      </c>
      <c r="F946" s="14">
        <v>107200</v>
      </c>
      <c r="G946">
        <v>160624336</v>
      </c>
      <c r="H946">
        <v>1234</v>
      </c>
      <c r="I946" t="s">
        <v>1484</v>
      </c>
      <c r="J946" t="s">
        <v>1538</v>
      </c>
      <c r="K946" t="s">
        <v>1485</v>
      </c>
      <c r="L946">
        <v>2929</v>
      </c>
      <c r="M946" t="s">
        <v>1838</v>
      </c>
      <c r="N946" t="s">
        <v>1682</v>
      </c>
      <c r="O946">
        <f>VLOOKUP(M946,'ID-사업자'!$A$1:$B$291,2,0)</f>
        <v>8903701276</v>
      </c>
    </row>
    <row r="947" spans="1:15" x14ac:dyDescent="0.3">
      <c r="A947" t="s">
        <v>1719</v>
      </c>
      <c r="B947" t="s">
        <v>1508</v>
      </c>
      <c r="C947" s="14">
        <v>83364</v>
      </c>
      <c r="D947" s="14">
        <v>8336</v>
      </c>
      <c r="E947" s="14">
        <v>15600</v>
      </c>
      <c r="F947" s="14">
        <v>107300</v>
      </c>
      <c r="G947">
        <v>79413212</v>
      </c>
      <c r="I947" t="s">
        <v>1532</v>
      </c>
      <c r="L947">
        <v>3000000574</v>
      </c>
      <c r="M947" t="s">
        <v>1727</v>
      </c>
      <c r="N947" t="s">
        <v>1695</v>
      </c>
      <c r="O947">
        <f>VLOOKUP(M947,'ID-사업자'!$A$1:$B$291,2,0)</f>
        <v>0</v>
      </c>
    </row>
    <row r="948" spans="1:15" x14ac:dyDescent="0.3">
      <c r="A948" t="s">
        <v>1694</v>
      </c>
      <c r="B948" t="s">
        <v>1386</v>
      </c>
      <c r="C948" s="14">
        <v>97636</v>
      </c>
      <c r="D948" s="14">
        <v>9764</v>
      </c>
      <c r="E948" s="14">
        <v>0</v>
      </c>
      <c r="F948" s="14">
        <v>107400</v>
      </c>
      <c r="G948">
        <v>160670356</v>
      </c>
      <c r="H948">
        <v>1234</v>
      </c>
      <c r="I948" t="s">
        <v>1484</v>
      </c>
      <c r="J948" t="s">
        <v>1538</v>
      </c>
      <c r="K948" t="s">
        <v>1485</v>
      </c>
      <c r="L948">
        <v>3000000790</v>
      </c>
      <c r="M948" t="s">
        <v>1592</v>
      </c>
      <c r="N948" t="s">
        <v>1695</v>
      </c>
      <c r="O948">
        <f>VLOOKUP(M948,'ID-사업자'!$A$1:$B$291,2,0)</f>
        <v>1121114477</v>
      </c>
    </row>
    <row r="949" spans="1:15" x14ac:dyDescent="0.3">
      <c r="A949" t="s">
        <v>1694</v>
      </c>
      <c r="B949" t="s">
        <v>134</v>
      </c>
      <c r="C949" s="14">
        <v>89919</v>
      </c>
      <c r="D949" s="14">
        <v>8991</v>
      </c>
      <c r="E949" s="14">
        <v>8490</v>
      </c>
      <c r="F949" s="14">
        <v>107400</v>
      </c>
      <c r="G949">
        <v>160019676</v>
      </c>
      <c r="H949">
        <v>1234</v>
      </c>
      <c r="I949" t="s">
        <v>1484</v>
      </c>
      <c r="J949" t="s">
        <v>1538</v>
      </c>
      <c r="K949" t="s">
        <v>1485</v>
      </c>
      <c r="L949">
        <v>1705</v>
      </c>
      <c r="M949" t="s">
        <v>1665</v>
      </c>
      <c r="N949" t="s">
        <v>1682</v>
      </c>
      <c r="O949">
        <f>VLOOKUP(M949,'ID-사업자'!$A$1:$B$291,2,0)</f>
        <v>0</v>
      </c>
    </row>
    <row r="950" spans="1:15" x14ac:dyDescent="0.3">
      <c r="A950" t="s">
        <v>1694</v>
      </c>
      <c r="B950" t="s">
        <v>1259</v>
      </c>
      <c r="C950" s="14">
        <v>67364</v>
      </c>
      <c r="D950" s="14">
        <v>6736</v>
      </c>
      <c r="E950" s="14">
        <v>33300</v>
      </c>
      <c r="F950" s="14">
        <v>107400</v>
      </c>
      <c r="G950">
        <v>161035820</v>
      </c>
      <c r="H950">
        <v>1234</v>
      </c>
      <c r="I950" t="s">
        <v>1484</v>
      </c>
      <c r="J950" t="s">
        <v>1538</v>
      </c>
      <c r="K950" t="s">
        <v>1485</v>
      </c>
      <c r="L950">
        <v>2735</v>
      </c>
      <c r="M950" t="s">
        <v>1840</v>
      </c>
      <c r="N950" t="s">
        <v>1682</v>
      </c>
      <c r="O950">
        <f>VLOOKUP(M950,'ID-사업자'!$A$1:$B$291,2,0)</f>
        <v>0</v>
      </c>
    </row>
    <row r="951" spans="1:15" x14ac:dyDescent="0.3">
      <c r="A951" t="s">
        <v>1694</v>
      </c>
      <c r="B951" t="s">
        <v>302</v>
      </c>
      <c r="C951" s="14">
        <v>97727</v>
      </c>
      <c r="D951" s="14">
        <v>9773</v>
      </c>
      <c r="E951" s="14">
        <v>0</v>
      </c>
      <c r="F951" s="14">
        <v>107500</v>
      </c>
      <c r="G951">
        <v>160519755</v>
      </c>
      <c r="H951">
        <v>1234</v>
      </c>
      <c r="I951" t="s">
        <v>1484</v>
      </c>
      <c r="J951" t="s">
        <v>1538</v>
      </c>
      <c r="K951" t="s">
        <v>1485</v>
      </c>
      <c r="L951">
        <v>1795</v>
      </c>
      <c r="M951" t="s">
        <v>1707</v>
      </c>
      <c r="N951" t="s">
        <v>1684</v>
      </c>
      <c r="O951">
        <f>VLOOKUP(M951,'ID-사업자'!$A$1:$B$291,2,0)</f>
        <v>0</v>
      </c>
    </row>
    <row r="952" spans="1:15" x14ac:dyDescent="0.3">
      <c r="A952" t="s">
        <v>1694</v>
      </c>
      <c r="B952" t="s">
        <v>469</v>
      </c>
      <c r="C952" s="14">
        <v>97818</v>
      </c>
      <c r="D952" s="14">
        <v>9782</v>
      </c>
      <c r="E952" s="14">
        <v>0</v>
      </c>
      <c r="F952" s="14">
        <v>107600</v>
      </c>
      <c r="G952">
        <v>160553356</v>
      </c>
      <c r="H952">
        <v>1234</v>
      </c>
      <c r="I952" t="s">
        <v>1484</v>
      </c>
      <c r="J952" t="s">
        <v>1538</v>
      </c>
      <c r="K952" t="s">
        <v>1485</v>
      </c>
      <c r="L952">
        <v>1999</v>
      </c>
      <c r="M952" t="s">
        <v>1629</v>
      </c>
      <c r="N952" t="s">
        <v>1684</v>
      </c>
      <c r="O952">
        <f>VLOOKUP(M952,'ID-사업자'!$A$1:$B$291,2,0)</f>
        <v>6028602905</v>
      </c>
    </row>
    <row r="953" spans="1:15" x14ac:dyDescent="0.3">
      <c r="A953" t="s">
        <v>1694</v>
      </c>
      <c r="B953" t="s">
        <v>382</v>
      </c>
      <c r="C953" s="14">
        <v>97818</v>
      </c>
      <c r="D953" s="14">
        <v>9782</v>
      </c>
      <c r="E953" s="14">
        <v>0</v>
      </c>
      <c r="F953" s="14">
        <v>107600</v>
      </c>
      <c r="G953">
        <v>160486679</v>
      </c>
      <c r="H953">
        <v>1234</v>
      </c>
      <c r="I953" t="s">
        <v>1484</v>
      </c>
      <c r="J953" t="s">
        <v>1538</v>
      </c>
      <c r="K953" t="s">
        <v>1485</v>
      </c>
      <c r="L953">
        <v>2125</v>
      </c>
      <c r="M953" t="s">
        <v>1807</v>
      </c>
      <c r="N953" t="s">
        <v>1682</v>
      </c>
      <c r="O953">
        <f>VLOOKUP(M953,'ID-사업자'!$A$1:$B$291,2,0)</f>
        <v>0</v>
      </c>
    </row>
    <row r="954" spans="1:15" x14ac:dyDescent="0.3">
      <c r="A954" t="s">
        <v>1694</v>
      </c>
      <c r="B954" t="s">
        <v>632</v>
      </c>
      <c r="C954" s="14">
        <v>2364</v>
      </c>
      <c r="D954" s="14">
        <v>236</v>
      </c>
      <c r="E954" s="14">
        <v>105000</v>
      </c>
      <c r="F954" s="14">
        <v>107600</v>
      </c>
      <c r="G954">
        <v>160325978</v>
      </c>
      <c r="H954">
        <v>1234</v>
      </c>
      <c r="I954" t="s">
        <v>1484</v>
      </c>
      <c r="J954" t="s">
        <v>1538</v>
      </c>
      <c r="K954" t="s">
        <v>1485</v>
      </c>
      <c r="L954">
        <v>2901</v>
      </c>
      <c r="M954" t="s">
        <v>1679</v>
      </c>
      <c r="N954" t="s">
        <v>1684</v>
      </c>
      <c r="O954">
        <f>VLOOKUP(M954,'ID-사업자'!$A$1:$B$291,2,0)</f>
        <v>0</v>
      </c>
    </row>
    <row r="955" spans="1:15" x14ac:dyDescent="0.3">
      <c r="A955" t="s">
        <v>1694</v>
      </c>
      <c r="B955" t="s">
        <v>234</v>
      </c>
      <c r="C955" s="14">
        <v>69555</v>
      </c>
      <c r="D955" s="14">
        <v>6955</v>
      </c>
      <c r="E955" s="14">
        <v>31790</v>
      </c>
      <c r="F955" s="14">
        <v>108300</v>
      </c>
      <c r="G955">
        <v>160240881</v>
      </c>
      <c r="H955">
        <v>1234</v>
      </c>
      <c r="I955" t="s">
        <v>1484</v>
      </c>
      <c r="J955" t="s">
        <v>1538</v>
      </c>
      <c r="K955" t="s">
        <v>1485</v>
      </c>
      <c r="L955">
        <v>1586</v>
      </c>
      <c r="M955" t="s">
        <v>1580</v>
      </c>
      <c r="N955" t="s">
        <v>1693</v>
      </c>
      <c r="O955">
        <f>VLOOKUP(M955,'ID-사업자'!$A$1:$B$291,2,0)</f>
        <v>0</v>
      </c>
    </row>
    <row r="956" spans="1:15" x14ac:dyDescent="0.3">
      <c r="A956" t="s">
        <v>1694</v>
      </c>
      <c r="B956" t="s">
        <v>204</v>
      </c>
      <c r="C956" s="14">
        <v>69555</v>
      </c>
      <c r="D956" s="14">
        <v>6955</v>
      </c>
      <c r="E956" s="14">
        <v>31790</v>
      </c>
      <c r="F956" s="14">
        <v>108300</v>
      </c>
      <c r="G956">
        <v>160132991</v>
      </c>
      <c r="H956">
        <v>1234</v>
      </c>
      <c r="I956" t="s">
        <v>1484</v>
      </c>
      <c r="J956" t="s">
        <v>1538</v>
      </c>
      <c r="K956" t="s">
        <v>1485</v>
      </c>
      <c r="L956">
        <v>1595</v>
      </c>
      <c r="M956" t="s">
        <v>1580</v>
      </c>
      <c r="N956" t="s">
        <v>1693</v>
      </c>
      <c r="O956">
        <f>VLOOKUP(M956,'ID-사업자'!$A$1:$B$291,2,0)</f>
        <v>0</v>
      </c>
    </row>
    <row r="957" spans="1:15" x14ac:dyDescent="0.3">
      <c r="A957" t="s">
        <v>1694</v>
      </c>
      <c r="B957" t="s">
        <v>162</v>
      </c>
      <c r="C957" s="14">
        <v>96737</v>
      </c>
      <c r="D957" s="14">
        <v>9673</v>
      </c>
      <c r="E957" s="14">
        <v>1890</v>
      </c>
      <c r="F957" s="14">
        <v>108300</v>
      </c>
      <c r="G957">
        <v>160157977</v>
      </c>
      <c r="H957">
        <v>1234</v>
      </c>
      <c r="I957" t="s">
        <v>1484</v>
      </c>
      <c r="J957" t="s">
        <v>1538</v>
      </c>
      <c r="K957" t="s">
        <v>1485</v>
      </c>
      <c r="L957">
        <v>1923</v>
      </c>
      <c r="M957" t="s">
        <v>1840</v>
      </c>
      <c r="N957" t="s">
        <v>1682</v>
      </c>
      <c r="O957">
        <f>VLOOKUP(M957,'ID-사업자'!$A$1:$B$291,2,0)</f>
        <v>0</v>
      </c>
    </row>
    <row r="958" spans="1:15" x14ac:dyDescent="0.3">
      <c r="A958" t="s">
        <v>1694</v>
      </c>
      <c r="B958" t="s">
        <v>894</v>
      </c>
      <c r="C958" s="14">
        <v>7273</v>
      </c>
      <c r="D958" s="14">
        <v>727</v>
      </c>
      <c r="E958" s="14">
        <v>100500</v>
      </c>
      <c r="F958" s="14">
        <v>108500</v>
      </c>
      <c r="G958">
        <v>160627522</v>
      </c>
      <c r="H958">
        <v>1234</v>
      </c>
      <c r="I958" t="s">
        <v>1484</v>
      </c>
      <c r="J958" t="s">
        <v>1538</v>
      </c>
      <c r="K958" t="s">
        <v>1485</v>
      </c>
      <c r="L958">
        <v>1701</v>
      </c>
      <c r="M958" t="s">
        <v>1838</v>
      </c>
      <c r="N958" t="s">
        <v>1682</v>
      </c>
      <c r="O958">
        <f>VLOOKUP(M958,'ID-사업자'!$A$1:$B$291,2,0)</f>
        <v>8903701276</v>
      </c>
    </row>
    <row r="959" spans="1:15" x14ac:dyDescent="0.3">
      <c r="A959" t="s">
        <v>1694</v>
      </c>
      <c r="B959" t="s">
        <v>1138</v>
      </c>
      <c r="C959" s="14">
        <v>99091</v>
      </c>
      <c r="D959" s="14">
        <v>9909</v>
      </c>
      <c r="E959" s="14">
        <v>0</v>
      </c>
      <c r="F959" s="14">
        <v>109000</v>
      </c>
      <c r="G959">
        <v>160787895</v>
      </c>
      <c r="H959">
        <v>1234</v>
      </c>
      <c r="I959" t="s">
        <v>1484</v>
      </c>
      <c r="J959" t="s">
        <v>1538</v>
      </c>
      <c r="K959" t="s">
        <v>1485</v>
      </c>
      <c r="L959">
        <v>2142</v>
      </c>
      <c r="M959" t="s">
        <v>1486</v>
      </c>
      <c r="N959" t="s">
        <v>1682</v>
      </c>
      <c r="O959">
        <f>VLOOKUP(M959,'ID-사업자'!$A$1:$B$291,2,0)</f>
        <v>0</v>
      </c>
    </row>
    <row r="960" spans="1:15" x14ac:dyDescent="0.3">
      <c r="A960" t="s">
        <v>1694</v>
      </c>
      <c r="B960" t="s">
        <v>1399</v>
      </c>
      <c r="C960" s="14">
        <v>90091</v>
      </c>
      <c r="D960" s="14">
        <v>9009</v>
      </c>
      <c r="E960" s="14">
        <v>10500</v>
      </c>
      <c r="F960" s="14">
        <v>109600</v>
      </c>
      <c r="G960">
        <v>160737841</v>
      </c>
      <c r="H960">
        <v>1234</v>
      </c>
      <c r="I960" t="s">
        <v>1484</v>
      </c>
      <c r="J960" t="s">
        <v>1538</v>
      </c>
      <c r="K960" t="s">
        <v>1485</v>
      </c>
      <c r="L960">
        <v>2292</v>
      </c>
      <c r="M960" t="s">
        <v>1840</v>
      </c>
      <c r="N960" t="s">
        <v>1682</v>
      </c>
      <c r="O960">
        <f>VLOOKUP(M960,'ID-사업자'!$A$1:$B$291,2,0)</f>
        <v>0</v>
      </c>
    </row>
    <row r="961" spans="1:15" x14ac:dyDescent="0.3">
      <c r="A961" t="s">
        <v>1694</v>
      </c>
      <c r="B961" t="s">
        <v>1195</v>
      </c>
      <c r="C961" s="14">
        <v>72773</v>
      </c>
      <c r="D961" s="14">
        <v>7277</v>
      </c>
      <c r="E961" s="14">
        <v>30300</v>
      </c>
      <c r="F961" s="14">
        <v>110350</v>
      </c>
      <c r="G961">
        <v>160878548</v>
      </c>
      <c r="H961">
        <v>1234</v>
      </c>
      <c r="I961" t="s">
        <v>1484</v>
      </c>
      <c r="J961" t="s">
        <v>1538</v>
      </c>
      <c r="K961" t="s">
        <v>1485</v>
      </c>
      <c r="L961">
        <v>1933</v>
      </c>
      <c r="M961" t="s">
        <v>1679</v>
      </c>
      <c r="N961" t="s">
        <v>1684</v>
      </c>
      <c r="O961">
        <f>VLOOKUP(M961,'ID-사업자'!$A$1:$B$291,2,0)</f>
        <v>0</v>
      </c>
    </row>
    <row r="962" spans="1:15" x14ac:dyDescent="0.3">
      <c r="A962" t="s">
        <v>1694</v>
      </c>
      <c r="B962" t="s">
        <v>1390</v>
      </c>
      <c r="C962" s="14">
        <v>100818</v>
      </c>
      <c r="D962" s="14">
        <v>10082</v>
      </c>
      <c r="E962" s="14">
        <v>0</v>
      </c>
      <c r="F962" s="14">
        <v>110900</v>
      </c>
      <c r="G962">
        <v>160663215</v>
      </c>
      <c r="H962">
        <v>1234</v>
      </c>
      <c r="I962" t="s">
        <v>1484</v>
      </c>
      <c r="J962" t="s">
        <v>1538</v>
      </c>
      <c r="K962" t="s">
        <v>1485</v>
      </c>
      <c r="L962">
        <v>2153</v>
      </c>
      <c r="M962" t="s">
        <v>1830</v>
      </c>
      <c r="N962" t="s">
        <v>1693</v>
      </c>
      <c r="O962">
        <f>VLOOKUP(M962,'ID-사업자'!$A$1:$B$291,2,0)</f>
        <v>6500102061</v>
      </c>
    </row>
    <row r="963" spans="1:15" x14ac:dyDescent="0.3">
      <c r="A963" t="s">
        <v>1694</v>
      </c>
      <c r="B963" t="s">
        <v>217</v>
      </c>
      <c r="C963" s="14">
        <v>83455</v>
      </c>
      <c r="D963" s="14">
        <v>8345</v>
      </c>
      <c r="E963" s="14">
        <v>19100</v>
      </c>
      <c r="F963" s="14">
        <v>110900</v>
      </c>
      <c r="G963">
        <v>160169996</v>
      </c>
      <c r="H963">
        <v>1234</v>
      </c>
      <c r="I963" t="s">
        <v>1484</v>
      </c>
      <c r="J963" t="s">
        <v>1538</v>
      </c>
      <c r="K963" t="s">
        <v>1485</v>
      </c>
      <c r="L963">
        <v>2552</v>
      </c>
      <c r="M963" t="s">
        <v>1579</v>
      </c>
      <c r="N963" t="s">
        <v>1684</v>
      </c>
      <c r="O963">
        <f>VLOOKUP(M963,'ID-사업자'!$A$1:$B$291,2,0)</f>
        <v>0</v>
      </c>
    </row>
    <row r="964" spans="1:15" x14ac:dyDescent="0.3">
      <c r="A964" t="s">
        <v>1694</v>
      </c>
      <c r="B964" t="s">
        <v>415</v>
      </c>
      <c r="C964" s="14">
        <v>71555</v>
      </c>
      <c r="D964" s="14">
        <v>7155</v>
      </c>
      <c r="E964" s="14">
        <v>32190</v>
      </c>
      <c r="F964" s="14">
        <v>110900</v>
      </c>
      <c r="G964">
        <v>160559841</v>
      </c>
      <c r="H964">
        <v>1234</v>
      </c>
      <c r="I964" t="s">
        <v>1484</v>
      </c>
      <c r="J964" t="s">
        <v>1538</v>
      </c>
      <c r="K964" t="s">
        <v>1485</v>
      </c>
      <c r="L964">
        <v>2202</v>
      </c>
      <c r="M964" t="s">
        <v>1588</v>
      </c>
      <c r="N964" t="s">
        <v>1682</v>
      </c>
      <c r="O964">
        <f>VLOOKUP(M964,'ID-사업자'!$A$1:$B$291,2,0)</f>
        <v>0</v>
      </c>
    </row>
    <row r="965" spans="1:15" x14ac:dyDescent="0.3">
      <c r="A965" t="s">
        <v>1694</v>
      </c>
      <c r="B965" t="s">
        <v>1009</v>
      </c>
      <c r="C965" s="14">
        <v>61682</v>
      </c>
      <c r="D965" s="14">
        <v>6168</v>
      </c>
      <c r="E965" s="14">
        <v>43600</v>
      </c>
      <c r="F965" s="14">
        <v>111450</v>
      </c>
      <c r="G965">
        <v>160451177</v>
      </c>
      <c r="H965">
        <v>1234</v>
      </c>
      <c r="I965" t="s">
        <v>1484</v>
      </c>
      <c r="J965" t="s">
        <v>1538</v>
      </c>
      <c r="K965" t="s">
        <v>1485</v>
      </c>
      <c r="L965">
        <v>1753</v>
      </c>
      <c r="M965" t="s">
        <v>1840</v>
      </c>
      <c r="N965" t="s">
        <v>1682</v>
      </c>
      <c r="O965">
        <f>VLOOKUP(M965,'ID-사업자'!$A$1:$B$291,2,0)</f>
        <v>0</v>
      </c>
    </row>
    <row r="966" spans="1:15" x14ac:dyDescent="0.3">
      <c r="A966" t="s">
        <v>1694</v>
      </c>
      <c r="B966" t="s">
        <v>528</v>
      </c>
      <c r="C966" s="14">
        <v>7273</v>
      </c>
      <c r="D966" s="14">
        <v>727</v>
      </c>
      <c r="E966" s="14">
        <v>104000</v>
      </c>
      <c r="F966" s="14">
        <v>112000</v>
      </c>
      <c r="G966">
        <v>160532132</v>
      </c>
      <c r="H966">
        <v>1234</v>
      </c>
      <c r="I966" t="s">
        <v>1484</v>
      </c>
      <c r="J966" t="s">
        <v>1538</v>
      </c>
      <c r="K966" t="s">
        <v>1485</v>
      </c>
      <c r="L966">
        <v>2145</v>
      </c>
      <c r="M966" t="s">
        <v>1583</v>
      </c>
      <c r="N966" t="s">
        <v>1693</v>
      </c>
      <c r="O966">
        <f>VLOOKUP(M966,'ID-사업자'!$A$1:$B$291,2,0)</f>
        <v>0</v>
      </c>
    </row>
    <row r="967" spans="1:15" x14ac:dyDescent="0.3">
      <c r="A967" t="s">
        <v>1694</v>
      </c>
      <c r="B967" t="s">
        <v>1103</v>
      </c>
      <c r="C967" s="14">
        <v>88455</v>
      </c>
      <c r="D967" s="14">
        <v>8845</v>
      </c>
      <c r="E967" s="14">
        <v>15000</v>
      </c>
      <c r="F967" s="14">
        <v>112300</v>
      </c>
      <c r="G967">
        <v>160435255</v>
      </c>
      <c r="H967">
        <v>1234</v>
      </c>
      <c r="I967" t="s">
        <v>1484</v>
      </c>
      <c r="J967" t="s">
        <v>1538</v>
      </c>
      <c r="K967" t="s">
        <v>1485</v>
      </c>
      <c r="L967">
        <v>1760</v>
      </c>
      <c r="M967" t="s">
        <v>1658</v>
      </c>
      <c r="N967" t="s">
        <v>1693</v>
      </c>
      <c r="O967">
        <f>VLOOKUP(M967,'ID-사업자'!$A$1:$B$291,2,0)</f>
        <v>5500202491</v>
      </c>
    </row>
    <row r="968" spans="1:15" x14ac:dyDescent="0.3">
      <c r="A968" t="s">
        <v>1694</v>
      </c>
      <c r="B968" t="s">
        <v>223</v>
      </c>
      <c r="C968" s="14">
        <v>58828</v>
      </c>
      <c r="D968" s="14">
        <v>5882</v>
      </c>
      <c r="E968" s="14">
        <v>47990</v>
      </c>
      <c r="F968" s="14">
        <v>112700</v>
      </c>
      <c r="G968">
        <v>160225937</v>
      </c>
      <c r="H968">
        <v>1234</v>
      </c>
      <c r="I968" t="s">
        <v>1484</v>
      </c>
      <c r="J968" t="s">
        <v>1538</v>
      </c>
      <c r="K968" t="s">
        <v>1485</v>
      </c>
      <c r="L968">
        <v>2031</v>
      </c>
      <c r="M968" t="s">
        <v>1840</v>
      </c>
      <c r="N968" t="s">
        <v>1682</v>
      </c>
      <c r="O968">
        <f>VLOOKUP(M968,'ID-사업자'!$A$1:$B$291,2,0)</f>
        <v>0</v>
      </c>
    </row>
    <row r="969" spans="1:15" x14ac:dyDescent="0.3">
      <c r="A969" t="s">
        <v>1694</v>
      </c>
      <c r="B969" t="s">
        <v>130</v>
      </c>
      <c r="C969" s="14">
        <v>98091</v>
      </c>
      <c r="D969" s="14">
        <v>9809</v>
      </c>
      <c r="E969" s="14">
        <v>5200</v>
      </c>
      <c r="F969" s="14">
        <v>113100</v>
      </c>
      <c r="G969">
        <v>160018691</v>
      </c>
      <c r="H969">
        <v>1234</v>
      </c>
      <c r="I969" t="s">
        <v>1484</v>
      </c>
      <c r="J969" t="s">
        <v>1538</v>
      </c>
      <c r="K969" t="s">
        <v>1485</v>
      </c>
      <c r="L969">
        <v>1950</v>
      </c>
      <c r="M969" t="s">
        <v>1679</v>
      </c>
      <c r="N969" t="s">
        <v>1684</v>
      </c>
      <c r="O969">
        <f>VLOOKUP(M969,'ID-사업자'!$A$1:$B$291,2,0)</f>
        <v>0</v>
      </c>
    </row>
    <row r="970" spans="1:15" x14ac:dyDescent="0.3">
      <c r="A970" t="s">
        <v>1694</v>
      </c>
      <c r="B970" t="s">
        <v>1440</v>
      </c>
      <c r="C970" s="14">
        <v>11000</v>
      </c>
      <c r="D970" s="14">
        <v>1100</v>
      </c>
      <c r="E970" s="14">
        <v>101400</v>
      </c>
      <c r="F970" s="14">
        <v>113500</v>
      </c>
      <c r="G970">
        <v>160737176</v>
      </c>
      <c r="H970">
        <v>1234</v>
      </c>
      <c r="I970" t="s">
        <v>1484</v>
      </c>
      <c r="J970" t="s">
        <v>1538</v>
      </c>
      <c r="K970" t="s">
        <v>1485</v>
      </c>
      <c r="L970">
        <v>2579</v>
      </c>
      <c r="M970" t="s">
        <v>1579</v>
      </c>
      <c r="N970" t="s">
        <v>1684</v>
      </c>
      <c r="O970">
        <f>VLOOKUP(M970,'ID-사업자'!$A$1:$B$291,2,0)</f>
        <v>0</v>
      </c>
    </row>
    <row r="971" spans="1:15" x14ac:dyDescent="0.3">
      <c r="A971" t="s">
        <v>1694</v>
      </c>
      <c r="B971" t="s">
        <v>497</v>
      </c>
      <c r="C971" s="14">
        <v>93182</v>
      </c>
      <c r="D971" s="14">
        <v>9318</v>
      </c>
      <c r="E971" s="14">
        <v>11100</v>
      </c>
      <c r="F971" s="14">
        <v>113600</v>
      </c>
      <c r="G971">
        <v>160562171</v>
      </c>
      <c r="H971">
        <v>1234</v>
      </c>
      <c r="I971" t="s">
        <v>1484</v>
      </c>
      <c r="J971" t="s">
        <v>1538</v>
      </c>
      <c r="K971" t="s">
        <v>1485</v>
      </c>
      <c r="L971">
        <v>2186</v>
      </c>
      <c r="M971" t="s">
        <v>1840</v>
      </c>
      <c r="N971" t="s">
        <v>1682</v>
      </c>
      <c r="O971">
        <f>VLOOKUP(M971,'ID-사업자'!$A$1:$B$291,2,0)</f>
        <v>0</v>
      </c>
    </row>
    <row r="972" spans="1:15" x14ac:dyDescent="0.3">
      <c r="A972" t="s">
        <v>1694</v>
      </c>
      <c r="B972" t="s">
        <v>800</v>
      </c>
      <c r="C972" s="14">
        <v>7273</v>
      </c>
      <c r="D972" s="14">
        <v>727</v>
      </c>
      <c r="E972" s="14">
        <v>106000</v>
      </c>
      <c r="F972" s="14">
        <v>114000</v>
      </c>
      <c r="G972">
        <v>160435782</v>
      </c>
      <c r="H972">
        <v>1234</v>
      </c>
      <c r="I972" t="s">
        <v>1484</v>
      </c>
      <c r="J972" t="s">
        <v>1538</v>
      </c>
      <c r="K972" t="s">
        <v>1485</v>
      </c>
      <c r="L972">
        <v>2043</v>
      </c>
      <c r="M972" t="s">
        <v>1591</v>
      </c>
      <c r="N972" t="s">
        <v>1684</v>
      </c>
      <c r="O972">
        <f>VLOOKUP(M972,'ID-사업자'!$A$1:$B$291,2,0)</f>
        <v>5311602084</v>
      </c>
    </row>
    <row r="973" spans="1:15" x14ac:dyDescent="0.3">
      <c r="A973" t="s">
        <v>1694</v>
      </c>
      <c r="B973" t="s">
        <v>1039</v>
      </c>
      <c r="C973" s="14">
        <v>77919</v>
      </c>
      <c r="D973" s="14">
        <v>7791</v>
      </c>
      <c r="E973" s="14">
        <v>28490</v>
      </c>
      <c r="F973" s="14">
        <v>114200</v>
      </c>
      <c r="G973">
        <v>160455674</v>
      </c>
      <c r="H973">
        <v>1234</v>
      </c>
      <c r="I973" t="s">
        <v>1484</v>
      </c>
      <c r="J973" t="s">
        <v>1538</v>
      </c>
      <c r="K973" t="s">
        <v>1485</v>
      </c>
      <c r="L973">
        <v>2768</v>
      </c>
      <c r="M973" t="s">
        <v>1758</v>
      </c>
      <c r="N973" t="s">
        <v>1684</v>
      </c>
      <c r="O973">
        <f>VLOOKUP(M973,'ID-사업자'!$A$1:$B$291,2,0)</f>
        <v>0</v>
      </c>
    </row>
    <row r="974" spans="1:15" x14ac:dyDescent="0.3">
      <c r="A974" t="s">
        <v>1694</v>
      </c>
      <c r="B974" t="s">
        <v>1260</v>
      </c>
      <c r="C974" s="14">
        <v>83737</v>
      </c>
      <c r="D974" s="14">
        <v>8373</v>
      </c>
      <c r="E974" s="14">
        <v>22490</v>
      </c>
      <c r="F974" s="14">
        <v>114600</v>
      </c>
      <c r="G974">
        <v>160997196</v>
      </c>
      <c r="H974">
        <v>1234</v>
      </c>
      <c r="I974" t="s">
        <v>1484</v>
      </c>
      <c r="J974" t="s">
        <v>1538</v>
      </c>
      <c r="K974" t="s">
        <v>1485</v>
      </c>
      <c r="L974">
        <v>1890</v>
      </c>
      <c r="M974" t="s">
        <v>1760</v>
      </c>
      <c r="N974" t="s">
        <v>1682</v>
      </c>
      <c r="O974">
        <f>VLOOKUP(M974,'ID-사업자'!$A$1:$B$291,2,0)</f>
        <v>0</v>
      </c>
    </row>
    <row r="975" spans="1:15" x14ac:dyDescent="0.3">
      <c r="A975" t="s">
        <v>1694</v>
      </c>
      <c r="B975" t="s">
        <v>230</v>
      </c>
      <c r="C975" s="14">
        <v>104227</v>
      </c>
      <c r="D975" s="14">
        <v>10423</v>
      </c>
      <c r="E975" s="14">
        <v>0</v>
      </c>
      <c r="F975" s="14">
        <v>114650</v>
      </c>
      <c r="G975">
        <v>160227719</v>
      </c>
      <c r="H975">
        <v>1234</v>
      </c>
      <c r="I975" t="s">
        <v>1484</v>
      </c>
      <c r="J975" t="s">
        <v>1538</v>
      </c>
      <c r="K975" t="s">
        <v>1485</v>
      </c>
      <c r="L975">
        <v>2476</v>
      </c>
      <c r="M975" t="s">
        <v>1840</v>
      </c>
      <c r="N975" t="s">
        <v>1682</v>
      </c>
      <c r="O975">
        <f>VLOOKUP(M975,'ID-사업자'!$A$1:$B$291,2,0)</f>
        <v>0</v>
      </c>
    </row>
    <row r="976" spans="1:15" x14ac:dyDescent="0.3">
      <c r="A976" t="s">
        <v>1694</v>
      </c>
      <c r="B976" t="s">
        <v>1157</v>
      </c>
      <c r="C976" s="14">
        <v>86364</v>
      </c>
      <c r="D976" s="14">
        <v>8636</v>
      </c>
      <c r="E976" s="14">
        <v>20000</v>
      </c>
      <c r="F976" s="14">
        <v>115000</v>
      </c>
      <c r="G976">
        <v>160857128</v>
      </c>
      <c r="H976">
        <v>1234</v>
      </c>
      <c r="I976" t="s">
        <v>1484</v>
      </c>
      <c r="J976" t="s">
        <v>1538</v>
      </c>
      <c r="K976" t="s">
        <v>1485</v>
      </c>
      <c r="L976">
        <v>2467</v>
      </c>
      <c r="M976" t="s">
        <v>1580</v>
      </c>
      <c r="N976" t="s">
        <v>1693</v>
      </c>
      <c r="O976">
        <f>VLOOKUP(M976,'ID-사업자'!$A$1:$B$291,2,0)</f>
        <v>0</v>
      </c>
    </row>
    <row r="977" spans="1:15" x14ac:dyDescent="0.3">
      <c r="A977" t="s">
        <v>1719</v>
      </c>
      <c r="B977" t="s">
        <v>27</v>
      </c>
      <c r="C977" s="14">
        <v>59091</v>
      </c>
      <c r="D977" s="14">
        <v>5909</v>
      </c>
      <c r="E977" s="14">
        <v>50000</v>
      </c>
      <c r="F977" s="14">
        <v>115000</v>
      </c>
      <c r="G977">
        <v>284995</v>
      </c>
      <c r="I977" t="s">
        <v>1532</v>
      </c>
      <c r="L977">
        <v>3000000663</v>
      </c>
      <c r="M977" t="s">
        <v>1574</v>
      </c>
      <c r="N977" t="s">
        <v>1695</v>
      </c>
      <c r="O977">
        <f>VLOOKUP(M977,'ID-사업자'!$A$1:$B$291,2,0)</f>
        <v>2250597899</v>
      </c>
    </row>
    <row r="978" spans="1:15" x14ac:dyDescent="0.3">
      <c r="A978" t="s">
        <v>1694</v>
      </c>
      <c r="B978" t="s">
        <v>432</v>
      </c>
      <c r="C978" s="14">
        <v>65737</v>
      </c>
      <c r="D978" s="14">
        <v>6573</v>
      </c>
      <c r="E978" s="14">
        <v>42790</v>
      </c>
      <c r="F978" s="14">
        <v>115100</v>
      </c>
      <c r="G978">
        <v>160561371</v>
      </c>
      <c r="H978">
        <v>1234</v>
      </c>
      <c r="I978" t="s">
        <v>1484</v>
      </c>
      <c r="J978" t="s">
        <v>1538</v>
      </c>
      <c r="K978" t="s">
        <v>1485</v>
      </c>
      <c r="L978">
        <v>2772</v>
      </c>
      <c r="M978" t="s">
        <v>1588</v>
      </c>
      <c r="N978" t="s">
        <v>1682</v>
      </c>
      <c r="O978">
        <f>VLOOKUP(M978,'ID-사업자'!$A$1:$B$291,2,0)</f>
        <v>0</v>
      </c>
    </row>
    <row r="979" spans="1:15" x14ac:dyDescent="0.3">
      <c r="A979" t="s">
        <v>1694</v>
      </c>
      <c r="B979" t="s">
        <v>899</v>
      </c>
      <c r="C979" s="14">
        <v>104909</v>
      </c>
      <c r="D979" s="14">
        <v>10491</v>
      </c>
      <c r="E979" s="14">
        <v>0</v>
      </c>
      <c r="F979" s="14">
        <v>115400</v>
      </c>
      <c r="G979">
        <v>160572147</v>
      </c>
      <c r="H979">
        <v>1234</v>
      </c>
      <c r="I979" t="s">
        <v>1484</v>
      </c>
      <c r="J979" t="s">
        <v>1538</v>
      </c>
      <c r="K979" t="s">
        <v>1485</v>
      </c>
      <c r="L979">
        <v>3000000505</v>
      </c>
      <c r="M979" t="s">
        <v>1782</v>
      </c>
      <c r="N979" t="s">
        <v>1695</v>
      </c>
      <c r="O979">
        <f>VLOOKUP(M979,'ID-사업자'!$A$1:$B$291,2,0)</f>
        <v>8904200494</v>
      </c>
    </row>
    <row r="980" spans="1:15" x14ac:dyDescent="0.3">
      <c r="A980" t="s">
        <v>1694</v>
      </c>
      <c r="B980" t="s">
        <v>265</v>
      </c>
      <c r="C980" s="14">
        <v>105455</v>
      </c>
      <c r="D980" s="14">
        <v>10545</v>
      </c>
      <c r="E980" s="14">
        <v>0</v>
      </c>
      <c r="F980" s="14">
        <v>116000</v>
      </c>
      <c r="G980">
        <v>160500391</v>
      </c>
      <c r="H980">
        <v>1234</v>
      </c>
      <c r="I980" t="s">
        <v>1484</v>
      </c>
      <c r="J980" t="s">
        <v>1538</v>
      </c>
      <c r="K980" t="s">
        <v>1485</v>
      </c>
      <c r="L980">
        <v>1626</v>
      </c>
      <c r="M980" t="s">
        <v>1730</v>
      </c>
      <c r="N980" t="s">
        <v>1682</v>
      </c>
      <c r="O980">
        <f>VLOOKUP(M980,'ID-사업자'!$A$1:$B$291,2,0)</f>
        <v>0</v>
      </c>
    </row>
    <row r="981" spans="1:15" x14ac:dyDescent="0.3">
      <c r="A981" t="s">
        <v>1694</v>
      </c>
      <c r="B981" t="s">
        <v>1404</v>
      </c>
      <c r="C981" s="14">
        <v>91773</v>
      </c>
      <c r="D981" s="14">
        <v>9177</v>
      </c>
      <c r="E981" s="14">
        <v>15200</v>
      </c>
      <c r="F981" s="14">
        <v>116150</v>
      </c>
      <c r="G981">
        <v>160687619</v>
      </c>
      <c r="H981">
        <v>1234</v>
      </c>
      <c r="I981" t="s">
        <v>1484</v>
      </c>
      <c r="J981" t="s">
        <v>1538</v>
      </c>
      <c r="K981" t="s">
        <v>1485</v>
      </c>
      <c r="L981">
        <v>2018</v>
      </c>
      <c r="M981" t="s">
        <v>1697</v>
      </c>
      <c r="N981" t="s">
        <v>1695</v>
      </c>
      <c r="O981">
        <f>VLOOKUP(M981,'ID-사업자'!$A$1:$B$291,2,0)</f>
        <v>0</v>
      </c>
    </row>
    <row r="982" spans="1:15" x14ac:dyDescent="0.3">
      <c r="A982" t="s">
        <v>1694</v>
      </c>
      <c r="B982" t="s">
        <v>642</v>
      </c>
      <c r="C982" s="14">
        <v>105909</v>
      </c>
      <c r="D982" s="14">
        <v>10591</v>
      </c>
      <c r="E982" s="14">
        <v>0</v>
      </c>
      <c r="F982" s="14">
        <v>116500</v>
      </c>
      <c r="G982">
        <v>160344409</v>
      </c>
      <c r="H982">
        <v>1234</v>
      </c>
      <c r="I982" t="s">
        <v>1484</v>
      </c>
      <c r="J982" t="s">
        <v>1538</v>
      </c>
      <c r="K982" t="s">
        <v>1485</v>
      </c>
      <c r="L982">
        <v>1894</v>
      </c>
      <c r="M982" t="s">
        <v>1700</v>
      </c>
      <c r="N982" t="s">
        <v>1682</v>
      </c>
      <c r="O982">
        <f>VLOOKUP(M982,'ID-사업자'!$A$1:$B$291,2,0)</f>
        <v>0</v>
      </c>
    </row>
    <row r="983" spans="1:15" x14ac:dyDescent="0.3">
      <c r="A983" t="s">
        <v>1694</v>
      </c>
      <c r="B983" t="s">
        <v>1388</v>
      </c>
      <c r="C983" s="14">
        <v>74682</v>
      </c>
      <c r="D983" s="14">
        <v>7468</v>
      </c>
      <c r="E983" s="14">
        <v>34650</v>
      </c>
      <c r="F983" s="14">
        <v>116800</v>
      </c>
      <c r="G983">
        <v>160651217</v>
      </c>
      <c r="H983">
        <v>1234</v>
      </c>
      <c r="I983" t="s">
        <v>1484</v>
      </c>
      <c r="J983" t="s">
        <v>1538</v>
      </c>
      <c r="K983" t="s">
        <v>1485</v>
      </c>
      <c r="L983">
        <v>2437</v>
      </c>
      <c r="M983" t="s">
        <v>1579</v>
      </c>
      <c r="N983" t="s">
        <v>1684</v>
      </c>
      <c r="O983">
        <f>VLOOKUP(M983,'ID-사업자'!$A$1:$B$291,2,0)</f>
        <v>0</v>
      </c>
    </row>
    <row r="984" spans="1:15" x14ac:dyDescent="0.3">
      <c r="A984" t="s">
        <v>1694</v>
      </c>
      <c r="B984" t="s">
        <v>743</v>
      </c>
      <c r="C984" s="14">
        <v>106364</v>
      </c>
      <c r="D984" s="14">
        <v>10636</v>
      </c>
      <c r="E984" s="14">
        <v>0</v>
      </c>
      <c r="F984" s="14">
        <v>117000</v>
      </c>
      <c r="G984">
        <v>160526269</v>
      </c>
      <c r="H984">
        <v>1234</v>
      </c>
      <c r="I984" t="s">
        <v>1484</v>
      </c>
      <c r="J984" t="s">
        <v>1538</v>
      </c>
      <c r="K984" t="s">
        <v>1485</v>
      </c>
      <c r="L984">
        <v>3000000795</v>
      </c>
      <c r="M984" t="s">
        <v>1585</v>
      </c>
      <c r="N984" t="s">
        <v>1695</v>
      </c>
      <c r="O984">
        <f>VLOOKUP(M984,'ID-사업자'!$A$1:$B$291,2,0)</f>
        <v>6295100496</v>
      </c>
    </row>
    <row r="985" spans="1:15" x14ac:dyDescent="0.3">
      <c r="A985" t="s">
        <v>1694</v>
      </c>
      <c r="B985" t="s">
        <v>341</v>
      </c>
      <c r="C985" s="14">
        <v>87273</v>
      </c>
      <c r="D985" s="14">
        <v>8727</v>
      </c>
      <c r="E985" s="14">
        <v>21000</v>
      </c>
      <c r="F985" s="14">
        <v>117000</v>
      </c>
      <c r="G985">
        <v>160511895</v>
      </c>
      <c r="H985">
        <v>1234</v>
      </c>
      <c r="I985" t="s">
        <v>1484</v>
      </c>
      <c r="J985" t="s">
        <v>1538</v>
      </c>
      <c r="K985" t="s">
        <v>1485</v>
      </c>
      <c r="L985">
        <v>2255</v>
      </c>
      <c r="M985" t="s">
        <v>1840</v>
      </c>
      <c r="N985" t="s">
        <v>1682</v>
      </c>
      <c r="O985">
        <f>VLOOKUP(M985,'ID-사업자'!$A$1:$B$291,2,0)</f>
        <v>0</v>
      </c>
    </row>
    <row r="986" spans="1:15" x14ac:dyDescent="0.3">
      <c r="A986" t="s">
        <v>1694</v>
      </c>
      <c r="B986" t="s">
        <v>722</v>
      </c>
      <c r="C986" s="14">
        <v>92828</v>
      </c>
      <c r="D986" s="14">
        <v>9282</v>
      </c>
      <c r="E986" s="14">
        <v>15590</v>
      </c>
      <c r="F986" s="14">
        <v>117700</v>
      </c>
      <c r="G986">
        <v>160382188</v>
      </c>
      <c r="H986">
        <v>1234</v>
      </c>
      <c r="I986" t="s">
        <v>1484</v>
      </c>
      <c r="J986" t="s">
        <v>1538</v>
      </c>
      <c r="K986" t="s">
        <v>1485</v>
      </c>
      <c r="L986">
        <v>2496</v>
      </c>
      <c r="M986" t="s">
        <v>1702</v>
      </c>
      <c r="N986" t="s">
        <v>1682</v>
      </c>
      <c r="O986">
        <f>VLOOKUP(M986,'ID-사업자'!$A$1:$B$291,2,0)</f>
        <v>0</v>
      </c>
    </row>
    <row r="987" spans="1:15" x14ac:dyDescent="0.3">
      <c r="A987" t="s">
        <v>1694</v>
      </c>
      <c r="B987" t="s">
        <v>700</v>
      </c>
      <c r="C987" s="14">
        <v>107182</v>
      </c>
      <c r="D987" s="14">
        <v>10718</v>
      </c>
      <c r="E987" s="14">
        <v>0</v>
      </c>
      <c r="F987" s="14">
        <v>117900</v>
      </c>
      <c r="G987">
        <v>160382123</v>
      </c>
      <c r="H987">
        <v>1234</v>
      </c>
      <c r="I987" t="s">
        <v>1484</v>
      </c>
      <c r="J987" t="s">
        <v>1538</v>
      </c>
      <c r="K987" t="s">
        <v>1485</v>
      </c>
      <c r="L987">
        <v>2471</v>
      </c>
      <c r="M987" t="s">
        <v>1620</v>
      </c>
      <c r="N987" t="s">
        <v>1682</v>
      </c>
      <c r="O987" s="7">
        <f>VLOOKUP(M987,'ID-사업자'!$A$1:$B$291,2,0)</f>
        <v>0</v>
      </c>
    </row>
    <row r="988" spans="1:15" x14ac:dyDescent="0.3">
      <c r="A988" t="s">
        <v>1694</v>
      </c>
      <c r="B988" t="s">
        <v>1369</v>
      </c>
      <c r="C988" s="14">
        <v>107273</v>
      </c>
      <c r="D988" s="14">
        <v>10727</v>
      </c>
      <c r="E988" s="14">
        <v>0</v>
      </c>
      <c r="F988" s="14">
        <v>118000</v>
      </c>
      <c r="G988">
        <v>160650357</v>
      </c>
      <c r="H988">
        <v>1234</v>
      </c>
      <c r="I988" t="s">
        <v>1484</v>
      </c>
      <c r="J988" t="s">
        <v>1538</v>
      </c>
      <c r="K988" t="s">
        <v>1485</v>
      </c>
      <c r="L988">
        <v>1877</v>
      </c>
      <c r="M988" t="s">
        <v>1556</v>
      </c>
      <c r="N988" t="s">
        <v>1684</v>
      </c>
      <c r="O988">
        <f>VLOOKUP(M988,'ID-사업자'!$A$1:$B$291,2,0)</f>
        <v>4413201666</v>
      </c>
    </row>
    <row r="989" spans="1:15" x14ac:dyDescent="0.3">
      <c r="A989" t="s">
        <v>1694</v>
      </c>
      <c r="B989" t="s">
        <v>71</v>
      </c>
      <c r="C989" s="14">
        <v>0</v>
      </c>
      <c r="D989" s="14">
        <v>0</v>
      </c>
      <c r="E989" s="14">
        <v>118000</v>
      </c>
      <c r="F989" s="14">
        <v>118000</v>
      </c>
      <c r="G989">
        <v>160307287</v>
      </c>
      <c r="H989">
        <v>1234</v>
      </c>
      <c r="I989" t="s">
        <v>1484</v>
      </c>
      <c r="J989" t="s">
        <v>1538</v>
      </c>
      <c r="K989" t="s">
        <v>1485</v>
      </c>
      <c r="L989">
        <v>2694</v>
      </c>
      <c r="M989" t="s">
        <v>1659</v>
      </c>
      <c r="N989" t="s">
        <v>1693</v>
      </c>
      <c r="O989">
        <f>VLOOKUP(M989,'ID-사업자'!$A$1:$B$291,2,0)</f>
        <v>0</v>
      </c>
    </row>
    <row r="990" spans="1:15" x14ac:dyDescent="0.3">
      <c r="A990" t="s">
        <v>1694</v>
      </c>
      <c r="B990" t="s">
        <v>886</v>
      </c>
      <c r="C990" s="14">
        <v>0</v>
      </c>
      <c r="D990" s="14">
        <v>0</v>
      </c>
      <c r="E990" s="14">
        <v>118000</v>
      </c>
      <c r="F990" s="14">
        <v>118000</v>
      </c>
      <c r="G990">
        <v>160628766</v>
      </c>
      <c r="H990">
        <v>1234</v>
      </c>
      <c r="I990" t="s">
        <v>1484</v>
      </c>
      <c r="J990" t="s">
        <v>1538</v>
      </c>
      <c r="K990" t="s">
        <v>1485</v>
      </c>
      <c r="L990">
        <v>2604</v>
      </c>
      <c r="M990" t="s">
        <v>1659</v>
      </c>
      <c r="N990" t="s">
        <v>1693</v>
      </c>
      <c r="O990">
        <f>VLOOKUP(M990,'ID-사업자'!$A$1:$B$291,2,0)</f>
        <v>0</v>
      </c>
    </row>
    <row r="991" spans="1:15" x14ac:dyDescent="0.3">
      <c r="A991" t="s">
        <v>1694</v>
      </c>
      <c r="B991" t="s">
        <v>744</v>
      </c>
      <c r="C991" s="14">
        <v>0</v>
      </c>
      <c r="D991" s="14">
        <v>0</v>
      </c>
      <c r="E991" s="14">
        <v>118000</v>
      </c>
      <c r="F991" s="14">
        <v>118000</v>
      </c>
      <c r="G991">
        <v>160424400</v>
      </c>
      <c r="H991">
        <v>1234</v>
      </c>
      <c r="I991" t="s">
        <v>1484</v>
      </c>
      <c r="J991" t="s">
        <v>1538</v>
      </c>
      <c r="K991" t="s">
        <v>1485</v>
      </c>
      <c r="L991">
        <v>3000000745</v>
      </c>
      <c r="M991" t="s">
        <v>1697</v>
      </c>
      <c r="N991" t="s">
        <v>1695</v>
      </c>
      <c r="O991">
        <f>VLOOKUP(M991,'ID-사업자'!$A$1:$B$291,2,0)</f>
        <v>0</v>
      </c>
    </row>
    <row r="992" spans="1:15" x14ac:dyDescent="0.3">
      <c r="A992" t="s">
        <v>1694</v>
      </c>
      <c r="B992" t="s">
        <v>319</v>
      </c>
      <c r="C992" s="14">
        <v>52000</v>
      </c>
      <c r="D992" s="14">
        <v>5200</v>
      </c>
      <c r="E992" s="14">
        <v>61000</v>
      </c>
      <c r="F992" s="14">
        <v>118200</v>
      </c>
      <c r="G992">
        <v>160478861</v>
      </c>
      <c r="H992">
        <v>1234</v>
      </c>
      <c r="I992" t="s">
        <v>1484</v>
      </c>
      <c r="J992" t="s">
        <v>1538</v>
      </c>
      <c r="K992" t="s">
        <v>1485</v>
      </c>
      <c r="L992">
        <v>2395</v>
      </c>
      <c r="M992" t="s">
        <v>1588</v>
      </c>
      <c r="N992" t="s">
        <v>1682</v>
      </c>
      <c r="O992">
        <f>VLOOKUP(M992,'ID-사업자'!$A$1:$B$291,2,0)</f>
        <v>0</v>
      </c>
    </row>
    <row r="993" spans="1:15" x14ac:dyDescent="0.3">
      <c r="A993" t="s">
        <v>1694</v>
      </c>
      <c r="B993" t="s">
        <v>838</v>
      </c>
      <c r="C993" s="14">
        <v>107636</v>
      </c>
      <c r="D993" s="14">
        <v>10764</v>
      </c>
      <c r="E993" s="14">
        <v>0</v>
      </c>
      <c r="F993" s="14">
        <v>118400</v>
      </c>
      <c r="G993">
        <v>160612939</v>
      </c>
      <c r="H993">
        <v>1234</v>
      </c>
      <c r="I993" t="s">
        <v>1484</v>
      </c>
      <c r="J993" t="s">
        <v>1538</v>
      </c>
      <c r="K993" t="s">
        <v>1485</v>
      </c>
      <c r="L993">
        <v>3000000584</v>
      </c>
      <c r="M993" t="s">
        <v>1657</v>
      </c>
      <c r="N993" t="s">
        <v>1695</v>
      </c>
      <c r="O993">
        <f>VLOOKUP(M993,'ID-사업자'!$A$1:$B$291,2,0)</f>
        <v>1731502033</v>
      </c>
    </row>
    <row r="994" spans="1:15" x14ac:dyDescent="0.3">
      <c r="A994" t="s">
        <v>1694</v>
      </c>
      <c r="B994" t="s">
        <v>1313</v>
      </c>
      <c r="C994" s="14">
        <v>3919</v>
      </c>
      <c r="D994" s="14">
        <v>391</v>
      </c>
      <c r="E994" s="14">
        <v>114190</v>
      </c>
      <c r="F994" s="14">
        <v>118500</v>
      </c>
      <c r="G994">
        <v>160780005</v>
      </c>
      <c r="H994">
        <v>1234</v>
      </c>
      <c r="I994" t="s">
        <v>1484</v>
      </c>
      <c r="J994" t="s">
        <v>1538</v>
      </c>
      <c r="K994" t="s">
        <v>1485</v>
      </c>
      <c r="L994">
        <v>1930</v>
      </c>
      <c r="M994" t="s">
        <v>1579</v>
      </c>
      <c r="N994" t="s">
        <v>1684</v>
      </c>
      <c r="O994">
        <f>VLOOKUP(M994,'ID-사업자'!$A$1:$B$291,2,0)</f>
        <v>0</v>
      </c>
    </row>
    <row r="995" spans="1:15" x14ac:dyDescent="0.3">
      <c r="A995" t="s">
        <v>1694</v>
      </c>
      <c r="B995" t="s">
        <v>1293</v>
      </c>
      <c r="C995" s="14">
        <v>88737</v>
      </c>
      <c r="D995" s="14">
        <v>8873</v>
      </c>
      <c r="E995" s="14">
        <v>21390</v>
      </c>
      <c r="F995" s="14">
        <v>119000</v>
      </c>
      <c r="G995">
        <v>161114498</v>
      </c>
      <c r="H995">
        <v>1234</v>
      </c>
      <c r="I995" t="s">
        <v>1484</v>
      </c>
      <c r="J995" t="s">
        <v>1538</v>
      </c>
      <c r="K995" t="s">
        <v>1485</v>
      </c>
      <c r="L995">
        <v>2250</v>
      </c>
      <c r="M995" t="s">
        <v>1579</v>
      </c>
      <c r="N995" t="s">
        <v>1684</v>
      </c>
      <c r="O995">
        <f>VLOOKUP(M995,'ID-사업자'!$A$1:$B$291,2,0)</f>
        <v>0</v>
      </c>
    </row>
    <row r="996" spans="1:15" x14ac:dyDescent="0.3">
      <c r="A996" t="s">
        <v>1694</v>
      </c>
      <c r="B996" t="s">
        <v>953</v>
      </c>
      <c r="C996" s="14">
        <v>108182</v>
      </c>
      <c r="D996" s="14">
        <v>10818</v>
      </c>
      <c r="E996" s="14">
        <v>0</v>
      </c>
      <c r="F996" s="14">
        <v>119000</v>
      </c>
      <c r="G996">
        <v>160576051</v>
      </c>
      <c r="H996">
        <v>1234</v>
      </c>
      <c r="I996" t="s">
        <v>1484</v>
      </c>
      <c r="J996" t="s">
        <v>1538</v>
      </c>
      <c r="K996" t="s">
        <v>1485</v>
      </c>
      <c r="L996">
        <v>2152</v>
      </c>
      <c r="M996" t="s">
        <v>1699</v>
      </c>
      <c r="N996" t="s">
        <v>1693</v>
      </c>
      <c r="O996">
        <f>VLOOKUP(M996,'ID-사업자'!$A$1:$B$291,2,0)</f>
        <v>0</v>
      </c>
    </row>
    <row r="997" spans="1:15" x14ac:dyDescent="0.3">
      <c r="A997" t="s">
        <v>1694</v>
      </c>
      <c r="B997" t="s">
        <v>1057</v>
      </c>
      <c r="C997" s="14">
        <v>46737</v>
      </c>
      <c r="D997" s="14">
        <v>4673</v>
      </c>
      <c r="E997" s="14">
        <v>67790</v>
      </c>
      <c r="F997" s="14">
        <v>119200</v>
      </c>
      <c r="G997">
        <v>160458524</v>
      </c>
      <c r="H997">
        <v>1234</v>
      </c>
      <c r="I997" t="s">
        <v>1484</v>
      </c>
      <c r="J997" t="s">
        <v>1538</v>
      </c>
      <c r="K997" t="s">
        <v>1485</v>
      </c>
      <c r="L997">
        <v>1778</v>
      </c>
      <c r="M997" t="s">
        <v>1588</v>
      </c>
      <c r="N997" t="s">
        <v>1682</v>
      </c>
      <c r="O997">
        <f>VLOOKUP(M997,'ID-사업자'!$A$1:$B$291,2,0)</f>
        <v>0</v>
      </c>
    </row>
    <row r="998" spans="1:15" x14ac:dyDescent="0.3">
      <c r="A998" t="s">
        <v>1694</v>
      </c>
      <c r="B998" t="s">
        <v>728</v>
      </c>
      <c r="C998" s="14">
        <v>92646</v>
      </c>
      <c r="D998" s="14">
        <v>9264</v>
      </c>
      <c r="E998" s="14">
        <v>17490</v>
      </c>
      <c r="F998" s="14">
        <v>119400</v>
      </c>
      <c r="G998">
        <v>160382073</v>
      </c>
      <c r="H998">
        <v>1234</v>
      </c>
      <c r="I998" t="s">
        <v>1484</v>
      </c>
      <c r="J998" t="s">
        <v>1538</v>
      </c>
      <c r="K998" t="s">
        <v>1485</v>
      </c>
      <c r="L998">
        <v>2890</v>
      </c>
      <c r="M998" t="s">
        <v>1588</v>
      </c>
      <c r="N998" t="s">
        <v>1682</v>
      </c>
      <c r="O998">
        <f>VLOOKUP(M998,'ID-사업자'!$A$1:$B$291,2,0)</f>
        <v>0</v>
      </c>
    </row>
    <row r="999" spans="1:15" x14ac:dyDescent="0.3">
      <c r="A999" t="s">
        <v>1694</v>
      </c>
      <c r="B999" t="s">
        <v>821</v>
      </c>
      <c r="C999" s="14">
        <v>108909</v>
      </c>
      <c r="D999" s="14">
        <v>10891</v>
      </c>
      <c r="E999" s="14">
        <v>0</v>
      </c>
      <c r="F999" s="14">
        <v>119800</v>
      </c>
      <c r="G999">
        <v>160383074</v>
      </c>
      <c r="H999">
        <v>1234</v>
      </c>
      <c r="I999" t="s">
        <v>1484</v>
      </c>
      <c r="J999" t="s">
        <v>1538</v>
      </c>
      <c r="K999" t="s">
        <v>1485</v>
      </c>
      <c r="L999">
        <v>1726</v>
      </c>
      <c r="M999" t="s">
        <v>1670</v>
      </c>
      <c r="N999" t="s">
        <v>1682</v>
      </c>
      <c r="O999">
        <f>VLOOKUP(M999,'ID-사업자'!$A$1:$B$291,2,0)</f>
        <v>0</v>
      </c>
    </row>
    <row r="1000" spans="1:15" x14ac:dyDescent="0.3">
      <c r="A1000" t="s">
        <v>1694</v>
      </c>
      <c r="B1000" t="s">
        <v>1299</v>
      </c>
      <c r="C1000" s="14">
        <v>109091</v>
      </c>
      <c r="D1000" s="14">
        <v>10909</v>
      </c>
      <c r="E1000" s="14">
        <v>0</v>
      </c>
      <c r="F1000" s="14">
        <v>120000</v>
      </c>
      <c r="G1000">
        <v>160751132</v>
      </c>
      <c r="H1000">
        <v>1234</v>
      </c>
      <c r="I1000" t="s">
        <v>1484</v>
      </c>
      <c r="J1000" t="s">
        <v>1538</v>
      </c>
      <c r="K1000" t="s">
        <v>1485</v>
      </c>
      <c r="L1000">
        <v>1827</v>
      </c>
      <c r="M1000" t="s">
        <v>1763</v>
      </c>
      <c r="N1000" t="s">
        <v>1684</v>
      </c>
      <c r="O1000">
        <f>VLOOKUP(M1000,'ID-사업자'!$A$1:$B$291,2,0)</f>
        <v>2035802535</v>
      </c>
    </row>
    <row r="1001" spans="1:15" x14ac:dyDescent="0.3">
      <c r="A1001" t="s">
        <v>1694</v>
      </c>
      <c r="B1001" t="s">
        <v>61</v>
      </c>
      <c r="C1001" s="14">
        <v>109091</v>
      </c>
      <c r="D1001" s="14">
        <v>10909</v>
      </c>
      <c r="E1001" s="14">
        <v>0</v>
      </c>
      <c r="F1001" s="14">
        <v>120000</v>
      </c>
      <c r="G1001">
        <v>160402101</v>
      </c>
      <c r="H1001">
        <v>1234</v>
      </c>
      <c r="I1001" t="s">
        <v>1484</v>
      </c>
      <c r="J1001" t="s">
        <v>1538</v>
      </c>
      <c r="K1001" t="s">
        <v>1485</v>
      </c>
      <c r="L1001">
        <v>2503</v>
      </c>
      <c r="M1001" t="s">
        <v>1544</v>
      </c>
      <c r="N1001" t="s">
        <v>1693</v>
      </c>
      <c r="O1001">
        <f>VLOOKUP(M1001,'ID-사업자'!$A$1:$B$291,2,0)</f>
        <v>0</v>
      </c>
    </row>
    <row r="1002" spans="1:15" x14ac:dyDescent="0.3">
      <c r="A1002" t="s">
        <v>1719</v>
      </c>
      <c r="B1002" t="s">
        <v>1519</v>
      </c>
      <c r="C1002" s="14">
        <v>109091</v>
      </c>
      <c r="D1002" s="14">
        <v>10909</v>
      </c>
      <c r="E1002" s="14">
        <v>0</v>
      </c>
      <c r="F1002" s="14">
        <v>120000</v>
      </c>
      <c r="G1002">
        <v>37352621</v>
      </c>
      <c r="I1002" t="s">
        <v>1532</v>
      </c>
      <c r="L1002">
        <v>3000000789</v>
      </c>
      <c r="M1002" t="s">
        <v>1542</v>
      </c>
      <c r="N1002" t="s">
        <v>1695</v>
      </c>
      <c r="O1002" s="7">
        <f>VLOOKUP(M1002,'ID-사업자'!$A$1:$B$291,2,0)</f>
        <v>6181179089</v>
      </c>
    </row>
    <row r="1003" spans="1:15" x14ac:dyDescent="0.3">
      <c r="A1003" t="s">
        <v>1694</v>
      </c>
      <c r="B1003" t="s">
        <v>1026</v>
      </c>
      <c r="C1003" s="14">
        <v>109273</v>
      </c>
      <c r="D1003" s="14">
        <v>10927</v>
      </c>
      <c r="E1003" s="14">
        <v>0</v>
      </c>
      <c r="F1003" s="14">
        <v>120200</v>
      </c>
      <c r="G1003">
        <v>160456540</v>
      </c>
      <c r="H1003">
        <v>1234</v>
      </c>
      <c r="I1003" t="s">
        <v>1484</v>
      </c>
      <c r="J1003" t="s">
        <v>1538</v>
      </c>
      <c r="K1003" t="s">
        <v>1485</v>
      </c>
      <c r="L1003">
        <v>2847</v>
      </c>
      <c r="M1003" t="s">
        <v>1831</v>
      </c>
      <c r="N1003" t="s">
        <v>1682</v>
      </c>
      <c r="O1003">
        <f>VLOOKUP(M1003,'ID-사업자'!$A$1:$B$291,2,0)</f>
        <v>6254800679</v>
      </c>
    </row>
    <row r="1004" spans="1:15" x14ac:dyDescent="0.3">
      <c r="A1004" t="s">
        <v>1694</v>
      </c>
      <c r="B1004" t="s">
        <v>139</v>
      </c>
      <c r="C1004" s="14">
        <v>109455</v>
      </c>
      <c r="D1004" s="14">
        <v>10945</v>
      </c>
      <c r="E1004" s="14">
        <v>0</v>
      </c>
      <c r="F1004" s="14">
        <v>120400</v>
      </c>
      <c r="G1004">
        <v>160308075</v>
      </c>
      <c r="H1004">
        <v>1234</v>
      </c>
      <c r="I1004" t="s">
        <v>1484</v>
      </c>
      <c r="J1004" t="s">
        <v>1538</v>
      </c>
      <c r="K1004" t="s">
        <v>1485</v>
      </c>
      <c r="L1004">
        <v>1547</v>
      </c>
      <c r="M1004" t="s">
        <v>1741</v>
      </c>
      <c r="N1004" t="s">
        <v>1693</v>
      </c>
      <c r="O1004">
        <v>0</v>
      </c>
    </row>
    <row r="1005" spans="1:15" x14ac:dyDescent="0.3">
      <c r="A1005" t="s">
        <v>1694</v>
      </c>
      <c r="B1005" t="s">
        <v>1371</v>
      </c>
      <c r="C1005" s="14">
        <v>109818</v>
      </c>
      <c r="D1005" s="14">
        <v>10982</v>
      </c>
      <c r="E1005" s="14">
        <v>0</v>
      </c>
      <c r="F1005" s="14">
        <v>120800</v>
      </c>
      <c r="G1005">
        <v>160651590</v>
      </c>
      <c r="H1005">
        <v>1234</v>
      </c>
      <c r="I1005" t="s">
        <v>1484</v>
      </c>
      <c r="J1005" t="s">
        <v>1538</v>
      </c>
      <c r="K1005" t="s">
        <v>1485</v>
      </c>
      <c r="L1005">
        <v>2265</v>
      </c>
      <c r="M1005" t="s">
        <v>1669</v>
      </c>
      <c r="N1005" t="s">
        <v>1693</v>
      </c>
      <c r="O1005">
        <f>VLOOKUP(M1005,'ID-사업자'!$A$1:$B$291,2,0)</f>
        <v>2051356133</v>
      </c>
    </row>
    <row r="1006" spans="1:15" x14ac:dyDescent="0.3">
      <c r="A1006" t="s">
        <v>1694</v>
      </c>
      <c r="B1006" t="s">
        <v>923</v>
      </c>
      <c r="C1006" s="14">
        <v>3646</v>
      </c>
      <c r="D1006" s="14">
        <v>364</v>
      </c>
      <c r="E1006" s="14">
        <v>117990</v>
      </c>
      <c r="F1006" s="14">
        <v>122000</v>
      </c>
      <c r="G1006">
        <v>160629130</v>
      </c>
      <c r="H1006">
        <v>1234</v>
      </c>
      <c r="I1006" t="s">
        <v>1484</v>
      </c>
      <c r="J1006" t="s">
        <v>1538</v>
      </c>
      <c r="K1006" t="s">
        <v>1485</v>
      </c>
      <c r="L1006">
        <v>3000000739</v>
      </c>
      <c r="M1006" t="s">
        <v>1769</v>
      </c>
      <c r="N1006" t="s">
        <v>1695</v>
      </c>
      <c r="O1006">
        <f>VLOOKUP(M1006,'ID-사업자'!$A$1:$B$291,2,0)</f>
        <v>4224300264</v>
      </c>
    </row>
    <row r="1007" spans="1:15" x14ac:dyDescent="0.3">
      <c r="A1007" t="s">
        <v>1694</v>
      </c>
      <c r="B1007" t="s">
        <v>301</v>
      </c>
      <c r="C1007" s="14">
        <v>110909</v>
      </c>
      <c r="D1007" s="14">
        <v>11091</v>
      </c>
      <c r="E1007" s="14">
        <v>0</v>
      </c>
      <c r="F1007" s="14">
        <v>122000</v>
      </c>
      <c r="G1007">
        <v>160501398</v>
      </c>
      <c r="H1007">
        <v>1234</v>
      </c>
      <c r="I1007" t="s">
        <v>1484</v>
      </c>
      <c r="J1007" t="s">
        <v>1538</v>
      </c>
      <c r="K1007" t="s">
        <v>1485</v>
      </c>
      <c r="L1007">
        <v>1665</v>
      </c>
      <c r="M1007" t="s">
        <v>1546</v>
      </c>
      <c r="N1007" t="s">
        <v>1693</v>
      </c>
      <c r="O1007">
        <f>VLOOKUP(M1007,'ID-사업자'!$A$1:$B$291,2,0)</f>
        <v>8992600813</v>
      </c>
    </row>
    <row r="1008" spans="1:15" x14ac:dyDescent="0.3">
      <c r="A1008" t="s">
        <v>1719</v>
      </c>
      <c r="B1008" t="s">
        <v>9</v>
      </c>
      <c r="C1008" s="14">
        <v>3636</v>
      </c>
      <c r="D1008" s="14">
        <v>364</v>
      </c>
      <c r="E1008" s="14">
        <v>118000</v>
      </c>
      <c r="F1008" s="14">
        <v>122000</v>
      </c>
      <c r="G1008">
        <v>17684772</v>
      </c>
      <c r="I1008" t="s">
        <v>1532</v>
      </c>
      <c r="L1008">
        <v>3000000760</v>
      </c>
      <c r="M1008" t="s">
        <v>1810</v>
      </c>
      <c r="N1008" t="s">
        <v>1695</v>
      </c>
      <c r="O1008">
        <f>VLOOKUP(M1008,'ID-사업자'!$A$1:$B$291,2,0)</f>
        <v>3943200702</v>
      </c>
    </row>
    <row r="1009" spans="1:15" x14ac:dyDescent="0.3">
      <c r="A1009" t="s">
        <v>1719</v>
      </c>
      <c r="B1009" t="s">
        <v>1</v>
      </c>
      <c r="C1009" s="14">
        <v>3636</v>
      </c>
      <c r="D1009" s="14">
        <v>364</v>
      </c>
      <c r="E1009" s="14">
        <v>118000</v>
      </c>
      <c r="F1009" s="14">
        <v>122000</v>
      </c>
      <c r="G1009">
        <v>98145265</v>
      </c>
      <c r="I1009" t="s">
        <v>1532</v>
      </c>
      <c r="L1009">
        <v>3000000759</v>
      </c>
      <c r="M1009" t="s">
        <v>1810</v>
      </c>
      <c r="N1009" t="s">
        <v>1695</v>
      </c>
      <c r="O1009">
        <f>VLOOKUP(M1009,'ID-사업자'!$A$1:$B$291,2,0)</f>
        <v>3943200702</v>
      </c>
    </row>
    <row r="1010" spans="1:15" x14ac:dyDescent="0.3">
      <c r="A1010" t="s">
        <v>1694</v>
      </c>
      <c r="B1010" t="s">
        <v>1338</v>
      </c>
      <c r="C1010" s="14">
        <v>85773</v>
      </c>
      <c r="D1010" s="14">
        <v>8577</v>
      </c>
      <c r="E1010" s="14">
        <v>27700</v>
      </c>
      <c r="F1010" s="14">
        <v>122050</v>
      </c>
      <c r="G1010">
        <v>160641192</v>
      </c>
      <c r="H1010">
        <v>1234</v>
      </c>
      <c r="I1010" t="s">
        <v>1484</v>
      </c>
      <c r="J1010" t="s">
        <v>1538</v>
      </c>
      <c r="K1010" t="s">
        <v>1485</v>
      </c>
      <c r="L1010">
        <v>1751</v>
      </c>
      <c r="M1010" t="s">
        <v>1679</v>
      </c>
      <c r="N1010" t="s">
        <v>1684</v>
      </c>
      <c r="O1010">
        <f>VLOOKUP(M1010,'ID-사업자'!$A$1:$B$291,2,0)</f>
        <v>0</v>
      </c>
    </row>
    <row r="1011" spans="1:15" x14ac:dyDescent="0.3">
      <c r="A1011" t="s">
        <v>1719</v>
      </c>
      <c r="B1011" t="s">
        <v>18</v>
      </c>
      <c r="C1011" s="14">
        <v>111091</v>
      </c>
      <c r="D1011" s="14">
        <v>11109</v>
      </c>
      <c r="E1011" s="14">
        <v>0</v>
      </c>
      <c r="F1011" s="14">
        <v>122200</v>
      </c>
      <c r="G1011">
        <v>51999489</v>
      </c>
      <c r="I1011" t="s">
        <v>1532</v>
      </c>
      <c r="L1011">
        <v>3000000695</v>
      </c>
      <c r="M1011" t="s">
        <v>1542</v>
      </c>
      <c r="N1011" t="s">
        <v>1695</v>
      </c>
      <c r="O1011">
        <f>VLOOKUP(M1011,'ID-사업자'!$A$1:$B$291,2,0)</f>
        <v>6181179089</v>
      </c>
    </row>
    <row r="1012" spans="1:15" x14ac:dyDescent="0.3">
      <c r="A1012" t="s">
        <v>1694</v>
      </c>
      <c r="B1012" t="s">
        <v>546</v>
      </c>
      <c r="C1012" s="14">
        <v>111818</v>
      </c>
      <c r="D1012" s="14">
        <v>11182</v>
      </c>
      <c r="E1012" s="14">
        <v>0</v>
      </c>
      <c r="F1012" s="14">
        <v>123000</v>
      </c>
      <c r="G1012">
        <v>160537317</v>
      </c>
      <c r="H1012">
        <v>1234</v>
      </c>
      <c r="I1012" t="s">
        <v>1484</v>
      </c>
      <c r="J1012" t="s">
        <v>1538</v>
      </c>
      <c r="K1012" t="s">
        <v>1485</v>
      </c>
      <c r="L1012">
        <v>3000000751</v>
      </c>
      <c r="M1012" t="s">
        <v>1584</v>
      </c>
      <c r="N1012" t="s">
        <v>1695</v>
      </c>
      <c r="O1012">
        <f>VLOOKUP(M1012,'ID-사업자'!$A$1:$B$291,2,0)</f>
        <v>7576400506</v>
      </c>
    </row>
    <row r="1013" spans="1:15" x14ac:dyDescent="0.3">
      <c r="A1013" t="s">
        <v>1694</v>
      </c>
      <c r="B1013" t="s">
        <v>747</v>
      </c>
      <c r="C1013" s="14">
        <v>98555</v>
      </c>
      <c r="D1013" s="14">
        <v>9855</v>
      </c>
      <c r="E1013" s="14">
        <v>14790</v>
      </c>
      <c r="F1013" s="14">
        <v>123200</v>
      </c>
      <c r="G1013">
        <v>160423885</v>
      </c>
      <c r="H1013">
        <v>1234</v>
      </c>
      <c r="I1013" t="s">
        <v>1484</v>
      </c>
      <c r="J1013" t="s">
        <v>1538</v>
      </c>
      <c r="K1013" t="s">
        <v>1485</v>
      </c>
      <c r="L1013">
        <v>1729</v>
      </c>
      <c r="M1013" t="s">
        <v>1588</v>
      </c>
      <c r="N1013" t="s">
        <v>1682</v>
      </c>
      <c r="O1013">
        <f>VLOOKUP(M1013,'ID-사업자'!$A$1:$B$291,2,0)</f>
        <v>0</v>
      </c>
    </row>
    <row r="1014" spans="1:15" x14ac:dyDescent="0.3">
      <c r="A1014" t="s">
        <v>1694</v>
      </c>
      <c r="B1014" t="s">
        <v>53</v>
      </c>
      <c r="C1014" s="14">
        <v>74182</v>
      </c>
      <c r="D1014" s="14">
        <v>7418</v>
      </c>
      <c r="E1014" s="14">
        <v>42000</v>
      </c>
      <c r="F1014" s="14">
        <v>123600</v>
      </c>
      <c r="G1014">
        <v>160292895</v>
      </c>
      <c r="H1014">
        <v>1234</v>
      </c>
      <c r="I1014" t="s">
        <v>1484</v>
      </c>
      <c r="J1014" t="s">
        <v>1538</v>
      </c>
      <c r="K1014" t="s">
        <v>1485</v>
      </c>
      <c r="L1014">
        <v>2119</v>
      </c>
      <c r="M1014" t="s">
        <v>1702</v>
      </c>
      <c r="N1014" t="s">
        <v>1682</v>
      </c>
      <c r="O1014">
        <f>VLOOKUP(M1014,'ID-사업자'!$A$1:$B$291,2,0)</f>
        <v>0</v>
      </c>
    </row>
    <row r="1015" spans="1:15" x14ac:dyDescent="0.3">
      <c r="A1015" t="s">
        <v>1694</v>
      </c>
      <c r="B1015" t="s">
        <v>233</v>
      </c>
      <c r="C1015" s="14">
        <v>109328</v>
      </c>
      <c r="D1015" s="14">
        <v>10932</v>
      </c>
      <c r="E1015" s="14">
        <v>3990</v>
      </c>
      <c r="F1015" s="14">
        <v>124250</v>
      </c>
      <c r="G1015">
        <v>160241936</v>
      </c>
      <c r="H1015">
        <v>1234</v>
      </c>
      <c r="I1015" t="s">
        <v>1484</v>
      </c>
      <c r="J1015" t="s">
        <v>1538</v>
      </c>
      <c r="K1015" t="s">
        <v>1485</v>
      </c>
      <c r="L1015">
        <v>1820</v>
      </c>
      <c r="M1015" t="s">
        <v>1580</v>
      </c>
      <c r="N1015" t="s">
        <v>1693</v>
      </c>
      <c r="O1015">
        <f>VLOOKUP(M1015,'ID-사업자'!$A$1:$B$291,2,0)</f>
        <v>0</v>
      </c>
    </row>
    <row r="1016" spans="1:15" x14ac:dyDescent="0.3">
      <c r="A1016" t="s">
        <v>1694</v>
      </c>
      <c r="B1016" t="s">
        <v>1034</v>
      </c>
      <c r="C1016" s="14">
        <v>78455</v>
      </c>
      <c r="D1016" s="14">
        <v>7845</v>
      </c>
      <c r="E1016" s="14">
        <v>38000</v>
      </c>
      <c r="F1016" s="14">
        <v>124300</v>
      </c>
      <c r="G1016">
        <v>160448331</v>
      </c>
      <c r="H1016">
        <v>1234</v>
      </c>
      <c r="I1016" t="s">
        <v>1484</v>
      </c>
      <c r="J1016" t="s">
        <v>1538</v>
      </c>
      <c r="K1016" t="s">
        <v>1485</v>
      </c>
      <c r="L1016">
        <v>2429</v>
      </c>
      <c r="M1016" t="s">
        <v>1579</v>
      </c>
      <c r="N1016" t="s">
        <v>1684</v>
      </c>
      <c r="O1016">
        <f>VLOOKUP(M1016,'ID-사업자'!$A$1:$B$291,2,0)</f>
        <v>0</v>
      </c>
    </row>
    <row r="1017" spans="1:15" x14ac:dyDescent="0.3">
      <c r="A1017" t="s">
        <v>1694</v>
      </c>
      <c r="B1017" t="s">
        <v>431</v>
      </c>
      <c r="C1017" s="14">
        <v>40364</v>
      </c>
      <c r="D1017" s="14">
        <v>4036</v>
      </c>
      <c r="E1017" s="14">
        <v>80300</v>
      </c>
      <c r="F1017" s="14">
        <v>124700</v>
      </c>
      <c r="G1017">
        <v>160497381</v>
      </c>
      <c r="H1017">
        <v>1234</v>
      </c>
      <c r="I1017" t="s">
        <v>1484</v>
      </c>
      <c r="J1017" t="s">
        <v>1538</v>
      </c>
      <c r="K1017" t="s">
        <v>1485</v>
      </c>
      <c r="L1017">
        <v>3000000622</v>
      </c>
      <c r="M1017" t="s">
        <v>1729</v>
      </c>
      <c r="N1017" t="s">
        <v>1695</v>
      </c>
      <c r="O1017">
        <f>VLOOKUP(M1017,'ID-사업자'!$A$1:$B$291,2,0)</f>
        <v>0</v>
      </c>
    </row>
    <row r="1018" spans="1:15" x14ac:dyDescent="0.3">
      <c r="A1018" t="s">
        <v>1719</v>
      </c>
      <c r="B1018" t="s">
        <v>1470</v>
      </c>
      <c r="C1018" s="14">
        <v>113455</v>
      </c>
      <c r="D1018" s="14">
        <v>11345</v>
      </c>
      <c r="E1018" s="14">
        <v>0</v>
      </c>
      <c r="F1018" s="14">
        <v>124800</v>
      </c>
      <c r="G1018">
        <v>19517</v>
      </c>
      <c r="I1018" t="s">
        <v>1532</v>
      </c>
      <c r="L1018">
        <v>2008</v>
      </c>
      <c r="M1018" s="6" t="s">
        <v>1633</v>
      </c>
      <c r="N1018" t="s">
        <v>1693</v>
      </c>
      <c r="O1018">
        <f>VLOOKUP(M1018,'ID-사업자'!$A$1:$B$291,2,0)</f>
        <v>1136000727</v>
      </c>
    </row>
    <row r="1019" spans="1:15" x14ac:dyDescent="0.3">
      <c r="A1019" t="s">
        <v>1694</v>
      </c>
      <c r="B1019" t="s">
        <v>470</v>
      </c>
      <c r="C1019" s="14">
        <v>113636</v>
      </c>
      <c r="D1019" s="14">
        <v>11364</v>
      </c>
      <c r="E1019" s="14">
        <v>0</v>
      </c>
      <c r="F1019" s="14">
        <v>125000</v>
      </c>
      <c r="G1019">
        <v>160560451</v>
      </c>
      <c r="H1019">
        <v>1234</v>
      </c>
      <c r="I1019" t="s">
        <v>1484</v>
      </c>
      <c r="J1019" t="s">
        <v>1538</v>
      </c>
      <c r="K1019" t="s">
        <v>1485</v>
      </c>
      <c r="L1019">
        <v>2525</v>
      </c>
      <c r="M1019" t="s">
        <v>1486</v>
      </c>
      <c r="N1019" t="s">
        <v>1682</v>
      </c>
      <c r="O1019">
        <f>VLOOKUP(M1019,'ID-사업자'!$A$1:$B$291,2,0)</f>
        <v>0</v>
      </c>
    </row>
    <row r="1020" spans="1:15" x14ac:dyDescent="0.3">
      <c r="A1020" t="s">
        <v>1694</v>
      </c>
      <c r="B1020" t="s">
        <v>844</v>
      </c>
      <c r="C1020" s="14">
        <v>114273</v>
      </c>
      <c r="D1020" s="14">
        <v>11427</v>
      </c>
      <c r="E1020" s="14">
        <v>0</v>
      </c>
      <c r="F1020" s="14">
        <v>125700</v>
      </c>
      <c r="G1020">
        <v>160608267</v>
      </c>
      <c r="H1020">
        <v>1234</v>
      </c>
      <c r="I1020" t="s">
        <v>1484</v>
      </c>
      <c r="J1020" t="s">
        <v>1538</v>
      </c>
      <c r="K1020" t="s">
        <v>1485</v>
      </c>
      <c r="L1020">
        <v>2526</v>
      </c>
      <c r="M1020" t="s">
        <v>1663</v>
      </c>
      <c r="N1020" t="s">
        <v>1684</v>
      </c>
      <c r="O1020">
        <f>VLOOKUP(M1020,'ID-사업자'!$A$1:$B$291,2,0)</f>
        <v>0</v>
      </c>
    </row>
    <row r="1021" spans="1:15" x14ac:dyDescent="0.3">
      <c r="A1021" t="s">
        <v>1694</v>
      </c>
      <c r="B1021" t="s">
        <v>701</v>
      </c>
      <c r="C1021" s="14">
        <v>114318</v>
      </c>
      <c r="D1021" s="14">
        <v>11432</v>
      </c>
      <c r="E1021" s="14">
        <v>0</v>
      </c>
      <c r="F1021" s="14">
        <v>125750</v>
      </c>
      <c r="G1021">
        <v>160369922</v>
      </c>
      <c r="H1021">
        <v>1234</v>
      </c>
      <c r="I1021" t="s">
        <v>1484</v>
      </c>
      <c r="J1021" t="s">
        <v>1538</v>
      </c>
      <c r="K1021" t="s">
        <v>1485</v>
      </c>
      <c r="L1021">
        <v>3000000552</v>
      </c>
      <c r="M1021" t="s">
        <v>1680</v>
      </c>
      <c r="N1021" t="s">
        <v>1695</v>
      </c>
      <c r="O1021">
        <f>VLOOKUP(M1021,'ID-사업자'!$A$1:$B$291,2,0)</f>
        <v>0</v>
      </c>
    </row>
    <row r="1022" spans="1:15" x14ac:dyDescent="0.3">
      <c r="A1022" t="s">
        <v>1694</v>
      </c>
      <c r="B1022" t="s">
        <v>878</v>
      </c>
      <c r="C1022" s="14">
        <v>114364</v>
      </c>
      <c r="D1022" s="14">
        <v>11436</v>
      </c>
      <c r="E1022" s="14">
        <v>0</v>
      </c>
      <c r="F1022" s="14">
        <v>125800</v>
      </c>
      <c r="G1022">
        <v>160619877</v>
      </c>
      <c r="H1022">
        <v>1234</v>
      </c>
      <c r="I1022" t="s">
        <v>1484</v>
      </c>
      <c r="J1022" t="s">
        <v>1538</v>
      </c>
      <c r="K1022" t="s">
        <v>1485</v>
      </c>
      <c r="L1022">
        <v>2350</v>
      </c>
      <c r="M1022" t="s">
        <v>1632</v>
      </c>
      <c r="N1022" t="s">
        <v>1682</v>
      </c>
      <c r="O1022">
        <f>VLOOKUP(M1022,'ID-사업자'!$A$1:$B$291,2,0)</f>
        <v>0</v>
      </c>
    </row>
    <row r="1023" spans="1:15" x14ac:dyDescent="0.3">
      <c r="A1023" t="s">
        <v>1694</v>
      </c>
      <c r="B1023" t="s">
        <v>1362</v>
      </c>
      <c r="C1023" s="14">
        <v>7273</v>
      </c>
      <c r="D1023" s="14">
        <v>727</v>
      </c>
      <c r="E1023" s="14">
        <v>118000</v>
      </c>
      <c r="F1023" s="14">
        <v>126000</v>
      </c>
      <c r="G1023">
        <v>160644772</v>
      </c>
      <c r="H1023">
        <v>1234</v>
      </c>
      <c r="I1023" t="s">
        <v>1484</v>
      </c>
      <c r="J1023" t="s">
        <v>1538</v>
      </c>
      <c r="K1023" t="s">
        <v>1485</v>
      </c>
      <c r="L1023">
        <v>3000000632</v>
      </c>
      <c r="M1023" t="s">
        <v>1826</v>
      </c>
      <c r="N1023" t="s">
        <v>1695</v>
      </c>
      <c r="O1023">
        <f>VLOOKUP(M1023,'ID-사업자'!$A$1:$B$291,2,0)</f>
        <v>6562501289</v>
      </c>
    </row>
    <row r="1024" spans="1:15" x14ac:dyDescent="0.3">
      <c r="A1024" t="s">
        <v>1694</v>
      </c>
      <c r="B1024" t="s">
        <v>1173</v>
      </c>
      <c r="C1024" s="14">
        <v>82555</v>
      </c>
      <c r="D1024" s="14">
        <v>8255</v>
      </c>
      <c r="E1024" s="14">
        <v>35890</v>
      </c>
      <c r="F1024" s="14">
        <v>126700</v>
      </c>
      <c r="G1024">
        <v>160866190</v>
      </c>
      <c r="H1024">
        <v>1234</v>
      </c>
      <c r="I1024" t="s">
        <v>1484</v>
      </c>
      <c r="J1024" t="s">
        <v>1538</v>
      </c>
      <c r="K1024" t="s">
        <v>1485</v>
      </c>
      <c r="L1024">
        <v>2102</v>
      </c>
      <c r="M1024" t="s">
        <v>1579</v>
      </c>
      <c r="N1024" t="s">
        <v>1684</v>
      </c>
      <c r="O1024">
        <f>VLOOKUP(M1024,'ID-사업자'!$A$1:$B$291,2,0)</f>
        <v>0</v>
      </c>
    </row>
    <row r="1025" spans="1:15" x14ac:dyDescent="0.3">
      <c r="A1025" t="s">
        <v>1694</v>
      </c>
      <c r="B1025" t="s">
        <v>942</v>
      </c>
      <c r="C1025" s="14">
        <v>95364</v>
      </c>
      <c r="D1025" s="14">
        <v>9536</v>
      </c>
      <c r="E1025" s="14">
        <v>22000</v>
      </c>
      <c r="F1025" s="14">
        <v>126900</v>
      </c>
      <c r="G1025">
        <v>160590409</v>
      </c>
      <c r="H1025">
        <v>1234</v>
      </c>
      <c r="I1025" t="s">
        <v>1484</v>
      </c>
      <c r="J1025" t="s">
        <v>1538</v>
      </c>
      <c r="K1025" t="s">
        <v>1485</v>
      </c>
      <c r="L1025">
        <v>1925</v>
      </c>
      <c r="M1025" t="s">
        <v>1679</v>
      </c>
      <c r="N1025" t="s">
        <v>1684</v>
      </c>
      <c r="O1025">
        <f>VLOOKUP(M1025,'ID-사업자'!$A$1:$B$291,2,0)</f>
        <v>0</v>
      </c>
    </row>
    <row r="1026" spans="1:15" x14ac:dyDescent="0.3">
      <c r="A1026" t="s">
        <v>1694</v>
      </c>
      <c r="B1026" t="s">
        <v>591</v>
      </c>
      <c r="C1026" s="14">
        <v>94828</v>
      </c>
      <c r="D1026" s="14">
        <v>9482</v>
      </c>
      <c r="E1026" s="14">
        <v>22590</v>
      </c>
      <c r="F1026" s="14">
        <v>126900</v>
      </c>
      <c r="G1026">
        <v>160551194</v>
      </c>
      <c r="H1026">
        <v>1234</v>
      </c>
      <c r="I1026" t="s">
        <v>1484</v>
      </c>
      <c r="J1026" t="s">
        <v>1538</v>
      </c>
      <c r="K1026" t="s">
        <v>1485</v>
      </c>
      <c r="L1026">
        <v>2696</v>
      </c>
      <c r="M1026" t="s">
        <v>1840</v>
      </c>
      <c r="N1026" t="s">
        <v>1682</v>
      </c>
      <c r="O1026">
        <f>VLOOKUP(M1026,'ID-사업자'!$A$1:$B$291,2,0)</f>
        <v>0</v>
      </c>
    </row>
    <row r="1027" spans="1:15" x14ac:dyDescent="0.3">
      <c r="A1027" t="s">
        <v>1694</v>
      </c>
      <c r="B1027" t="s">
        <v>757</v>
      </c>
      <c r="C1027" s="14">
        <v>67273</v>
      </c>
      <c r="D1027" s="14">
        <v>6727</v>
      </c>
      <c r="E1027" s="14">
        <v>53000</v>
      </c>
      <c r="F1027" s="14">
        <v>127000</v>
      </c>
      <c r="G1027">
        <v>160409914</v>
      </c>
      <c r="H1027">
        <v>1234</v>
      </c>
      <c r="I1027" t="s">
        <v>1484</v>
      </c>
      <c r="J1027" t="s">
        <v>1538</v>
      </c>
      <c r="K1027" t="s">
        <v>1485</v>
      </c>
      <c r="L1027">
        <v>2566</v>
      </c>
      <c r="M1027" t="s">
        <v>1776</v>
      </c>
      <c r="N1027" t="s">
        <v>1684</v>
      </c>
      <c r="O1027">
        <f>VLOOKUP(M1027,'ID-사업자'!$A$1:$B$291,2,0)</f>
        <v>0</v>
      </c>
    </row>
    <row r="1028" spans="1:15" x14ac:dyDescent="0.3">
      <c r="A1028" t="s">
        <v>1694</v>
      </c>
      <c r="B1028" t="s">
        <v>532</v>
      </c>
      <c r="C1028" s="14">
        <v>69455</v>
      </c>
      <c r="D1028" s="14">
        <v>6945</v>
      </c>
      <c r="E1028" s="14">
        <v>53000</v>
      </c>
      <c r="F1028" s="14">
        <v>129400</v>
      </c>
      <c r="G1028">
        <v>160539830</v>
      </c>
      <c r="H1028">
        <v>1234</v>
      </c>
      <c r="I1028" t="s">
        <v>1484</v>
      </c>
      <c r="J1028" t="s">
        <v>1538</v>
      </c>
      <c r="K1028" t="s">
        <v>1485</v>
      </c>
      <c r="L1028">
        <v>2769</v>
      </c>
      <c r="M1028" t="s">
        <v>1784</v>
      </c>
      <c r="N1028" t="s">
        <v>1684</v>
      </c>
      <c r="O1028">
        <f>VLOOKUP(M1028,'ID-사업자'!$A$1:$B$291,2,0)</f>
        <v>4991501727</v>
      </c>
    </row>
    <row r="1029" spans="1:15" x14ac:dyDescent="0.3">
      <c r="A1029" t="s">
        <v>1694</v>
      </c>
      <c r="B1029" t="s">
        <v>635</v>
      </c>
      <c r="C1029" s="14">
        <v>69455</v>
      </c>
      <c r="D1029" s="14">
        <v>6945</v>
      </c>
      <c r="E1029" s="14">
        <v>53000</v>
      </c>
      <c r="F1029" s="14">
        <v>129400</v>
      </c>
      <c r="G1029">
        <v>160339145</v>
      </c>
      <c r="H1029">
        <v>1234</v>
      </c>
      <c r="I1029" t="s">
        <v>1484</v>
      </c>
      <c r="J1029" t="s">
        <v>1538</v>
      </c>
      <c r="K1029" t="s">
        <v>1485</v>
      </c>
      <c r="L1029">
        <v>2375</v>
      </c>
      <c r="M1029" t="s">
        <v>1724</v>
      </c>
      <c r="N1029" t="s">
        <v>1693</v>
      </c>
      <c r="O1029">
        <f>VLOOKUP(M1029,'ID-사업자'!$A$1:$B$291,2,0)</f>
        <v>0</v>
      </c>
    </row>
    <row r="1030" spans="1:15" x14ac:dyDescent="0.3">
      <c r="A1030" t="s">
        <v>1694</v>
      </c>
      <c r="B1030" t="s">
        <v>422</v>
      </c>
      <c r="C1030" s="14">
        <v>99828</v>
      </c>
      <c r="D1030" s="14">
        <v>9982</v>
      </c>
      <c r="E1030" s="14">
        <v>19990</v>
      </c>
      <c r="F1030" s="14">
        <v>129800</v>
      </c>
      <c r="G1030">
        <v>160497202</v>
      </c>
      <c r="H1030">
        <v>1234</v>
      </c>
      <c r="I1030" t="s">
        <v>1484</v>
      </c>
      <c r="J1030" t="s">
        <v>1538</v>
      </c>
      <c r="K1030" t="s">
        <v>1485</v>
      </c>
      <c r="L1030">
        <v>2907</v>
      </c>
      <c r="M1030" t="s">
        <v>1686</v>
      </c>
      <c r="N1030" t="s">
        <v>1693</v>
      </c>
      <c r="O1030">
        <f>VLOOKUP(M1030,'ID-사업자'!$A$1:$B$291,2,0)</f>
        <v>0</v>
      </c>
    </row>
    <row r="1031" spans="1:15" x14ac:dyDescent="0.3">
      <c r="A1031" t="s">
        <v>1694</v>
      </c>
      <c r="B1031" t="s">
        <v>850</v>
      </c>
      <c r="C1031" s="14">
        <v>118182</v>
      </c>
      <c r="D1031" s="14">
        <v>11818</v>
      </c>
      <c r="E1031" s="14">
        <v>0</v>
      </c>
      <c r="F1031" s="14">
        <v>130000</v>
      </c>
      <c r="G1031">
        <v>160609026</v>
      </c>
      <c r="H1031">
        <v>1234</v>
      </c>
      <c r="I1031" t="s">
        <v>1484</v>
      </c>
      <c r="J1031" t="s">
        <v>1538</v>
      </c>
      <c r="K1031" t="s">
        <v>1485</v>
      </c>
      <c r="L1031">
        <v>1574</v>
      </c>
      <c r="M1031" t="s">
        <v>1569</v>
      </c>
      <c r="N1031" t="s">
        <v>1682</v>
      </c>
      <c r="O1031">
        <f>VLOOKUP(M1031,'ID-사업자'!$A$1:$B$291,2,0)</f>
        <v>0</v>
      </c>
    </row>
    <row r="1032" spans="1:15" x14ac:dyDescent="0.3">
      <c r="A1032" t="s">
        <v>1719</v>
      </c>
      <c r="B1032" t="s">
        <v>16</v>
      </c>
      <c r="C1032" s="14">
        <v>118182</v>
      </c>
      <c r="D1032" s="14">
        <v>11818</v>
      </c>
      <c r="E1032" s="14">
        <v>0</v>
      </c>
      <c r="F1032" s="14">
        <v>130000</v>
      </c>
      <c r="G1032">
        <v>901586</v>
      </c>
      <c r="I1032" t="s">
        <v>1532</v>
      </c>
      <c r="L1032">
        <v>3000000721</v>
      </c>
      <c r="M1032" t="s">
        <v>1716</v>
      </c>
      <c r="N1032" t="s">
        <v>1695</v>
      </c>
      <c r="O1032">
        <f>VLOOKUP(M1032,'ID-사업자'!$A$1:$B$291,2,0)</f>
        <v>1304146260</v>
      </c>
    </row>
    <row r="1033" spans="1:15" x14ac:dyDescent="0.3">
      <c r="A1033" t="s">
        <v>1719</v>
      </c>
      <c r="B1033" t="s">
        <v>42</v>
      </c>
      <c r="C1033" s="14">
        <v>118182</v>
      </c>
      <c r="D1033" s="14">
        <v>11818</v>
      </c>
      <c r="E1033" s="14">
        <v>0</v>
      </c>
      <c r="F1033" s="14">
        <v>130000</v>
      </c>
      <c r="G1033">
        <v>920235</v>
      </c>
      <c r="I1033" t="s">
        <v>1532</v>
      </c>
      <c r="L1033">
        <v>3000000710</v>
      </c>
      <c r="M1033" t="s">
        <v>1716</v>
      </c>
      <c r="N1033" t="s">
        <v>1695</v>
      </c>
      <c r="O1033">
        <f>VLOOKUP(M1033,'ID-사업자'!$A$1:$B$291,2,0)</f>
        <v>1304146260</v>
      </c>
    </row>
    <row r="1034" spans="1:15" x14ac:dyDescent="0.3">
      <c r="A1034" t="s">
        <v>1719</v>
      </c>
      <c r="B1034" t="s">
        <v>1499</v>
      </c>
      <c r="C1034" s="14">
        <v>118182</v>
      </c>
      <c r="D1034" s="14">
        <v>11818</v>
      </c>
      <c r="E1034" s="14">
        <v>0</v>
      </c>
      <c r="F1034" s="14">
        <v>130000</v>
      </c>
      <c r="G1034">
        <v>428172</v>
      </c>
      <c r="I1034" t="s">
        <v>1532</v>
      </c>
      <c r="L1034">
        <v>3000000642</v>
      </c>
      <c r="M1034" t="s">
        <v>1716</v>
      </c>
      <c r="N1034" t="s">
        <v>1695</v>
      </c>
      <c r="O1034">
        <f>VLOOKUP(M1034,'ID-사업자'!$A$1:$B$291,2,0)</f>
        <v>1304146260</v>
      </c>
    </row>
    <row r="1035" spans="1:15" x14ac:dyDescent="0.3">
      <c r="A1035" t="s">
        <v>1694</v>
      </c>
      <c r="B1035" t="s">
        <v>1215</v>
      </c>
      <c r="C1035" s="14">
        <v>53000</v>
      </c>
      <c r="D1035" s="14">
        <v>5300</v>
      </c>
      <c r="E1035" s="14">
        <v>72400</v>
      </c>
      <c r="F1035" s="14">
        <v>130700</v>
      </c>
      <c r="G1035">
        <v>160939507</v>
      </c>
      <c r="H1035">
        <v>1234</v>
      </c>
      <c r="I1035" t="s">
        <v>1484</v>
      </c>
      <c r="J1035" t="s">
        <v>1538</v>
      </c>
      <c r="K1035" t="s">
        <v>1485</v>
      </c>
      <c r="L1035">
        <v>2421</v>
      </c>
      <c r="M1035" t="s">
        <v>1579</v>
      </c>
      <c r="N1035" t="s">
        <v>1684</v>
      </c>
      <c r="O1035">
        <f>VLOOKUP(M1035,'ID-사업자'!$A$1:$B$291,2,0)</f>
        <v>0</v>
      </c>
    </row>
    <row r="1036" spans="1:15" x14ac:dyDescent="0.3">
      <c r="A1036" t="s">
        <v>1694</v>
      </c>
      <c r="B1036" t="s">
        <v>28</v>
      </c>
      <c r="C1036" s="14">
        <v>119000</v>
      </c>
      <c r="D1036" s="14">
        <v>11900</v>
      </c>
      <c r="E1036" s="14">
        <v>0</v>
      </c>
      <c r="F1036" s="14">
        <v>130900</v>
      </c>
      <c r="G1036">
        <v>160393985</v>
      </c>
      <c r="H1036">
        <v>1234</v>
      </c>
      <c r="I1036" t="s">
        <v>1484</v>
      </c>
      <c r="J1036" t="s">
        <v>1538</v>
      </c>
      <c r="K1036" t="s">
        <v>1485</v>
      </c>
      <c r="L1036">
        <v>2498</v>
      </c>
      <c r="M1036" t="s">
        <v>1776</v>
      </c>
      <c r="N1036" t="s">
        <v>1684</v>
      </c>
      <c r="O1036">
        <f>VLOOKUP(M1036,'ID-사업자'!$A$1:$B$291,2,0)</f>
        <v>0</v>
      </c>
    </row>
    <row r="1037" spans="1:15" x14ac:dyDescent="0.3">
      <c r="A1037" t="s">
        <v>1694</v>
      </c>
      <c r="B1037" t="s">
        <v>362</v>
      </c>
      <c r="C1037" s="14">
        <v>70919</v>
      </c>
      <c r="D1037" s="14">
        <v>7091</v>
      </c>
      <c r="E1037" s="14">
        <v>52990</v>
      </c>
      <c r="F1037" s="14">
        <v>131000</v>
      </c>
      <c r="G1037">
        <v>160466844</v>
      </c>
      <c r="H1037">
        <v>1234</v>
      </c>
      <c r="I1037" t="s">
        <v>1484</v>
      </c>
      <c r="J1037" t="s">
        <v>1538</v>
      </c>
      <c r="K1037" t="s">
        <v>1485</v>
      </c>
      <c r="L1037">
        <v>3000000794</v>
      </c>
      <c r="M1037" t="s">
        <v>1826</v>
      </c>
      <c r="N1037" t="s">
        <v>1695</v>
      </c>
      <c r="O1037">
        <f>VLOOKUP(M1037,'ID-사업자'!$A$1:$B$291,2,0)</f>
        <v>6562501289</v>
      </c>
    </row>
    <row r="1038" spans="1:15" x14ac:dyDescent="0.3">
      <c r="A1038" t="s">
        <v>1694</v>
      </c>
      <c r="B1038" t="s">
        <v>725</v>
      </c>
      <c r="C1038" s="14">
        <v>77455</v>
      </c>
      <c r="D1038" s="14">
        <v>7745</v>
      </c>
      <c r="E1038" s="14">
        <v>46000</v>
      </c>
      <c r="F1038" s="14">
        <v>131200</v>
      </c>
      <c r="G1038">
        <v>160378540</v>
      </c>
      <c r="H1038">
        <v>1234</v>
      </c>
      <c r="I1038" t="s">
        <v>1484</v>
      </c>
      <c r="J1038" t="s">
        <v>1538</v>
      </c>
      <c r="K1038" t="s">
        <v>1485</v>
      </c>
      <c r="L1038">
        <v>2046</v>
      </c>
      <c r="M1038" t="s">
        <v>1776</v>
      </c>
      <c r="N1038" t="s">
        <v>1684</v>
      </c>
      <c r="O1038">
        <f>VLOOKUP(M1038,'ID-사업자'!$A$1:$B$291,2,0)</f>
        <v>0</v>
      </c>
    </row>
    <row r="1039" spans="1:15" x14ac:dyDescent="0.3">
      <c r="A1039" t="s">
        <v>1694</v>
      </c>
      <c r="B1039" t="s">
        <v>1244</v>
      </c>
      <c r="C1039" s="14">
        <v>64455</v>
      </c>
      <c r="D1039" s="14">
        <v>6445</v>
      </c>
      <c r="E1039" s="14">
        <v>60400</v>
      </c>
      <c r="F1039" s="14">
        <v>131300</v>
      </c>
      <c r="G1039">
        <v>160977293</v>
      </c>
      <c r="H1039">
        <v>1234</v>
      </c>
      <c r="I1039" t="s">
        <v>1484</v>
      </c>
      <c r="J1039" t="s">
        <v>1538</v>
      </c>
      <c r="K1039" t="s">
        <v>1485</v>
      </c>
      <c r="L1039">
        <v>2800</v>
      </c>
      <c r="M1039" t="s">
        <v>1679</v>
      </c>
      <c r="N1039" t="s">
        <v>1684</v>
      </c>
      <c r="O1039">
        <f>VLOOKUP(M1039,'ID-사업자'!$A$1:$B$291,2,0)</f>
        <v>0</v>
      </c>
    </row>
    <row r="1040" spans="1:15" x14ac:dyDescent="0.3">
      <c r="A1040" t="s">
        <v>1694</v>
      </c>
      <c r="B1040" t="s">
        <v>1382</v>
      </c>
      <c r="C1040" s="14">
        <v>119545</v>
      </c>
      <c r="D1040" s="14">
        <v>11955</v>
      </c>
      <c r="E1040" s="14">
        <v>0</v>
      </c>
      <c r="F1040" s="14">
        <v>131500</v>
      </c>
      <c r="G1040">
        <v>160650399</v>
      </c>
      <c r="H1040">
        <v>1234</v>
      </c>
      <c r="I1040" t="s">
        <v>1484</v>
      </c>
      <c r="J1040" t="s">
        <v>1538</v>
      </c>
      <c r="K1040" t="s">
        <v>1485</v>
      </c>
      <c r="L1040">
        <v>2844</v>
      </c>
      <c r="M1040" t="s">
        <v>1557</v>
      </c>
      <c r="N1040" t="s">
        <v>1682</v>
      </c>
      <c r="O1040">
        <f>VLOOKUP(M1040,'ID-사업자'!$A$1:$B$291,2,0)</f>
        <v>3686100775</v>
      </c>
    </row>
    <row r="1041" spans="1:15" x14ac:dyDescent="0.3">
      <c r="A1041" t="s">
        <v>1694</v>
      </c>
      <c r="B1041" t="s">
        <v>952</v>
      </c>
      <c r="C1041" s="14">
        <v>97455</v>
      </c>
      <c r="D1041" s="14">
        <v>9745</v>
      </c>
      <c r="E1041" s="14">
        <v>25000</v>
      </c>
      <c r="F1041" s="14">
        <v>132200</v>
      </c>
      <c r="G1041">
        <v>160582340</v>
      </c>
      <c r="H1041">
        <v>1234</v>
      </c>
      <c r="I1041" t="s">
        <v>1484</v>
      </c>
      <c r="J1041" t="s">
        <v>1538</v>
      </c>
      <c r="K1041" t="s">
        <v>1485</v>
      </c>
      <c r="L1041">
        <v>2869</v>
      </c>
      <c r="M1041" t="s">
        <v>1594</v>
      </c>
      <c r="N1041" t="s">
        <v>1693</v>
      </c>
      <c r="O1041">
        <f>VLOOKUP(M1041,'ID-사업자'!$A$1:$B$291,2,0)</f>
        <v>2031151666</v>
      </c>
    </row>
    <row r="1042" spans="1:15" x14ac:dyDescent="0.3">
      <c r="A1042" t="s">
        <v>1694</v>
      </c>
      <c r="B1042" t="s">
        <v>619</v>
      </c>
      <c r="C1042" s="14">
        <v>101273</v>
      </c>
      <c r="D1042" s="14">
        <v>10127</v>
      </c>
      <c r="E1042" s="14">
        <v>21300</v>
      </c>
      <c r="F1042" s="14">
        <v>132700</v>
      </c>
      <c r="G1042">
        <v>160333671</v>
      </c>
      <c r="H1042">
        <v>1234</v>
      </c>
      <c r="I1042" t="s">
        <v>1484</v>
      </c>
      <c r="J1042" t="s">
        <v>1538</v>
      </c>
      <c r="K1042" t="s">
        <v>1485</v>
      </c>
      <c r="L1042">
        <v>1844</v>
      </c>
      <c r="M1042" t="s">
        <v>1658</v>
      </c>
      <c r="N1042" t="s">
        <v>1693</v>
      </c>
      <c r="O1042">
        <f>VLOOKUP(M1042,'ID-사업자'!$A$1:$B$291,2,0)</f>
        <v>5500202491</v>
      </c>
    </row>
    <row r="1043" spans="1:15" x14ac:dyDescent="0.3">
      <c r="A1043" t="s">
        <v>1694</v>
      </c>
      <c r="B1043" t="s">
        <v>864</v>
      </c>
      <c r="C1043" s="14">
        <v>120727</v>
      </c>
      <c r="D1043" s="14">
        <v>12073</v>
      </c>
      <c r="E1043" s="14">
        <v>0</v>
      </c>
      <c r="F1043" s="14">
        <v>132800</v>
      </c>
      <c r="G1043">
        <v>160608641</v>
      </c>
      <c r="H1043">
        <v>1234</v>
      </c>
      <c r="I1043" t="s">
        <v>1484</v>
      </c>
      <c r="J1043" t="s">
        <v>1538</v>
      </c>
      <c r="K1043" t="s">
        <v>1485</v>
      </c>
      <c r="L1043">
        <v>2675</v>
      </c>
      <c r="M1043" t="s">
        <v>1687</v>
      </c>
      <c r="N1043" t="s">
        <v>1682</v>
      </c>
      <c r="O1043">
        <f>VLOOKUP(M1043,'ID-사업자'!$A$1:$B$291,2,0)</f>
        <v>0</v>
      </c>
    </row>
    <row r="1044" spans="1:15" x14ac:dyDescent="0.3">
      <c r="A1044" t="s">
        <v>1694</v>
      </c>
      <c r="B1044" t="s">
        <v>1073</v>
      </c>
      <c r="C1044" s="14">
        <v>41591</v>
      </c>
      <c r="D1044" s="14">
        <v>4159</v>
      </c>
      <c r="E1044" s="14">
        <v>87100</v>
      </c>
      <c r="F1044" s="14">
        <v>132850</v>
      </c>
      <c r="G1044">
        <v>160407544</v>
      </c>
      <c r="H1044">
        <v>1234</v>
      </c>
      <c r="I1044" t="s">
        <v>1484</v>
      </c>
      <c r="J1044" t="s">
        <v>1538</v>
      </c>
      <c r="K1044" t="s">
        <v>1485</v>
      </c>
      <c r="L1044">
        <v>1608</v>
      </c>
      <c r="M1044" t="s">
        <v>1840</v>
      </c>
      <c r="N1044" t="s">
        <v>1682</v>
      </c>
      <c r="O1044">
        <f>VLOOKUP(M1044,'ID-사업자'!$A$1:$B$291,2,0)</f>
        <v>0</v>
      </c>
    </row>
    <row r="1045" spans="1:15" x14ac:dyDescent="0.3">
      <c r="A1045" t="s">
        <v>1694</v>
      </c>
      <c r="B1045" t="s">
        <v>425</v>
      </c>
      <c r="C1045" s="14">
        <v>121273</v>
      </c>
      <c r="D1045" s="14">
        <v>12127</v>
      </c>
      <c r="E1045" s="14">
        <v>0</v>
      </c>
      <c r="F1045" s="14">
        <v>133400</v>
      </c>
      <c r="G1045">
        <v>160496473</v>
      </c>
      <c r="H1045">
        <v>1234</v>
      </c>
      <c r="I1045" t="s">
        <v>1484</v>
      </c>
      <c r="J1045" t="s">
        <v>1538</v>
      </c>
      <c r="K1045" t="s">
        <v>1485</v>
      </c>
      <c r="L1045">
        <v>2853</v>
      </c>
      <c r="M1045" t="s">
        <v>1830</v>
      </c>
      <c r="N1045" t="s">
        <v>1693</v>
      </c>
      <c r="O1045">
        <f>VLOOKUP(M1045,'ID-사업자'!$A$1:$B$291,2,0)</f>
        <v>6500102061</v>
      </c>
    </row>
    <row r="1046" spans="1:15" x14ac:dyDescent="0.3">
      <c r="A1046" t="s">
        <v>1719</v>
      </c>
      <c r="B1046" t="s">
        <v>37</v>
      </c>
      <c r="C1046" s="14">
        <v>121364</v>
      </c>
      <c r="D1046" s="14">
        <v>12136</v>
      </c>
      <c r="E1046" s="14">
        <v>0</v>
      </c>
      <c r="F1046" s="18">
        <v>133500</v>
      </c>
      <c r="G1046">
        <v>13153041</v>
      </c>
      <c r="I1046" t="s">
        <v>1532</v>
      </c>
      <c r="L1046">
        <v>3000000559</v>
      </c>
      <c r="M1046" t="s">
        <v>1811</v>
      </c>
      <c r="N1046" t="s">
        <v>1695</v>
      </c>
      <c r="O1046">
        <f>VLOOKUP(M1046,'ID-사업자'!$A$1:$B$291,2,0)</f>
        <v>1703301081</v>
      </c>
    </row>
    <row r="1047" spans="1:15" x14ac:dyDescent="0.3">
      <c r="A1047" t="s">
        <v>1694</v>
      </c>
      <c r="B1047" t="s">
        <v>178</v>
      </c>
      <c r="C1047" s="14">
        <v>121545</v>
      </c>
      <c r="D1047" s="14">
        <v>12155</v>
      </c>
      <c r="E1047" s="14">
        <v>0</v>
      </c>
      <c r="F1047" s="14">
        <v>133700</v>
      </c>
      <c r="G1047">
        <v>160129776</v>
      </c>
      <c r="H1047">
        <v>1234</v>
      </c>
      <c r="I1047" t="s">
        <v>1484</v>
      </c>
      <c r="J1047" t="s">
        <v>1538</v>
      </c>
      <c r="K1047" t="s">
        <v>1485</v>
      </c>
      <c r="L1047">
        <v>1757</v>
      </c>
      <c r="M1047" t="s">
        <v>1713</v>
      </c>
      <c r="N1047" t="s">
        <v>1682</v>
      </c>
      <c r="O1047">
        <f>VLOOKUP(M1047,'ID-사업자'!$A$1:$B$291,2,0)</f>
        <v>0</v>
      </c>
    </row>
    <row r="1048" spans="1:15" x14ac:dyDescent="0.3">
      <c r="A1048" t="s">
        <v>1694</v>
      </c>
      <c r="B1048" t="s">
        <v>281</v>
      </c>
      <c r="C1048" s="14">
        <v>109500</v>
      </c>
      <c r="D1048" s="14">
        <v>10950</v>
      </c>
      <c r="E1048" s="14">
        <v>13500</v>
      </c>
      <c r="F1048" s="14">
        <v>133950</v>
      </c>
      <c r="G1048">
        <v>160231712</v>
      </c>
      <c r="H1048">
        <v>1234</v>
      </c>
      <c r="I1048" t="s">
        <v>1484</v>
      </c>
      <c r="J1048" t="s">
        <v>1538</v>
      </c>
      <c r="K1048" t="s">
        <v>1485</v>
      </c>
      <c r="L1048">
        <v>2810</v>
      </c>
      <c r="M1048" t="s">
        <v>1705</v>
      </c>
      <c r="N1048" t="s">
        <v>1693</v>
      </c>
      <c r="O1048">
        <f>VLOOKUP(M1048,'ID-사업자'!$A$1:$B$291,2,0)</f>
        <v>0</v>
      </c>
    </row>
    <row r="1049" spans="1:15" x14ac:dyDescent="0.3">
      <c r="A1049" t="s">
        <v>1694</v>
      </c>
      <c r="B1049" t="s">
        <v>1314</v>
      </c>
      <c r="C1049" s="14">
        <v>83646</v>
      </c>
      <c r="D1049" s="14">
        <v>8364</v>
      </c>
      <c r="E1049" s="14">
        <v>41990</v>
      </c>
      <c r="F1049" s="14">
        <v>134000</v>
      </c>
      <c r="G1049">
        <v>160775194</v>
      </c>
      <c r="H1049">
        <v>1234</v>
      </c>
      <c r="I1049" t="s">
        <v>1484</v>
      </c>
      <c r="J1049" t="s">
        <v>1538</v>
      </c>
      <c r="K1049" t="s">
        <v>1485</v>
      </c>
      <c r="L1049">
        <v>1664</v>
      </c>
      <c r="M1049" t="s">
        <v>1685</v>
      </c>
      <c r="N1049" t="s">
        <v>1684</v>
      </c>
      <c r="O1049">
        <f>VLOOKUP(M1049,'ID-사업자'!$A$1:$B$291,2,0)</f>
        <v>0</v>
      </c>
    </row>
    <row r="1050" spans="1:15" x14ac:dyDescent="0.3">
      <c r="A1050" t="s">
        <v>1694</v>
      </c>
      <c r="B1050" t="s">
        <v>1366</v>
      </c>
      <c r="C1050" s="14">
        <v>76828</v>
      </c>
      <c r="D1050" s="14">
        <v>7682</v>
      </c>
      <c r="E1050" s="14">
        <v>49790</v>
      </c>
      <c r="F1050" s="14">
        <v>134300</v>
      </c>
      <c r="G1050">
        <v>160659162</v>
      </c>
      <c r="H1050">
        <v>1234</v>
      </c>
      <c r="I1050" t="s">
        <v>1484</v>
      </c>
      <c r="J1050" t="s">
        <v>1538</v>
      </c>
      <c r="K1050" t="s">
        <v>1485</v>
      </c>
      <c r="L1050">
        <v>1619</v>
      </c>
      <c r="M1050" t="s">
        <v>1588</v>
      </c>
      <c r="N1050" t="s">
        <v>1682</v>
      </c>
      <c r="O1050">
        <f>VLOOKUP(M1050,'ID-사업자'!$A$1:$B$291,2,0)</f>
        <v>0</v>
      </c>
    </row>
    <row r="1051" spans="1:15" x14ac:dyDescent="0.3">
      <c r="A1051" t="s">
        <v>1694</v>
      </c>
      <c r="B1051" t="s">
        <v>1218</v>
      </c>
      <c r="C1051" s="14">
        <v>122182</v>
      </c>
      <c r="D1051" s="14">
        <v>12218</v>
      </c>
      <c r="E1051" s="14">
        <v>0</v>
      </c>
      <c r="F1051" s="14">
        <v>134400</v>
      </c>
      <c r="G1051">
        <v>160918501</v>
      </c>
      <c r="H1051">
        <v>1234</v>
      </c>
      <c r="I1051" t="s">
        <v>1484</v>
      </c>
      <c r="J1051" t="s">
        <v>1538</v>
      </c>
      <c r="K1051" t="s">
        <v>1485</v>
      </c>
      <c r="L1051">
        <v>3000000648</v>
      </c>
      <c r="M1051" t="s">
        <v>1668</v>
      </c>
      <c r="N1051" t="s">
        <v>1695</v>
      </c>
      <c r="O1051">
        <f>VLOOKUP(M1051,'ID-사업자'!$A$1:$B$291,2,0)</f>
        <v>3768800472</v>
      </c>
    </row>
    <row r="1052" spans="1:15" x14ac:dyDescent="0.3">
      <c r="A1052" t="s">
        <v>1694</v>
      </c>
      <c r="B1052" t="s">
        <v>600</v>
      </c>
      <c r="C1052" s="14">
        <v>122182</v>
      </c>
      <c r="D1052" s="14">
        <v>12218</v>
      </c>
      <c r="E1052" s="14">
        <v>0</v>
      </c>
      <c r="F1052" s="14">
        <v>134400</v>
      </c>
      <c r="G1052">
        <v>160543542</v>
      </c>
      <c r="H1052">
        <v>1234</v>
      </c>
      <c r="I1052" t="s">
        <v>1484</v>
      </c>
      <c r="J1052" t="s">
        <v>1538</v>
      </c>
      <c r="K1052" t="s">
        <v>1485</v>
      </c>
      <c r="L1052">
        <v>1800</v>
      </c>
      <c r="M1052" t="s">
        <v>1700</v>
      </c>
      <c r="N1052" t="s">
        <v>1682</v>
      </c>
      <c r="O1052">
        <f>VLOOKUP(M1052,'ID-사업자'!$A$1:$B$291,2,0)</f>
        <v>0</v>
      </c>
    </row>
    <row r="1053" spans="1:15" x14ac:dyDescent="0.3">
      <c r="A1053" t="s">
        <v>1694</v>
      </c>
      <c r="B1053" t="s">
        <v>1425</v>
      </c>
      <c r="C1053" s="14">
        <v>122182</v>
      </c>
      <c r="D1053" s="14">
        <v>12218</v>
      </c>
      <c r="E1053" s="14">
        <v>0</v>
      </c>
      <c r="F1053" s="14">
        <v>134400</v>
      </c>
      <c r="G1053">
        <v>160689650</v>
      </c>
      <c r="H1053">
        <v>1234</v>
      </c>
      <c r="I1053" t="s">
        <v>1484</v>
      </c>
      <c r="J1053" t="s">
        <v>1538</v>
      </c>
      <c r="K1053" t="s">
        <v>1485</v>
      </c>
      <c r="L1053">
        <v>2005</v>
      </c>
      <c r="M1053" t="s">
        <v>1701</v>
      </c>
      <c r="N1053" t="s">
        <v>1684</v>
      </c>
      <c r="O1053">
        <f>VLOOKUP(M1053,'ID-사업자'!$A$1:$B$291,2,0)</f>
        <v>0</v>
      </c>
    </row>
    <row r="1054" spans="1:15" x14ac:dyDescent="0.3">
      <c r="A1054" t="s">
        <v>1694</v>
      </c>
      <c r="B1054" t="s">
        <v>671</v>
      </c>
      <c r="C1054" s="14">
        <v>117182</v>
      </c>
      <c r="D1054" s="14">
        <v>11718</v>
      </c>
      <c r="E1054" s="14">
        <v>5800</v>
      </c>
      <c r="F1054" s="14">
        <v>134700</v>
      </c>
      <c r="G1054">
        <v>160360062</v>
      </c>
      <c r="H1054">
        <v>1234</v>
      </c>
      <c r="I1054" t="s">
        <v>1484</v>
      </c>
      <c r="J1054" t="s">
        <v>1538</v>
      </c>
      <c r="K1054" t="s">
        <v>1485</v>
      </c>
      <c r="L1054">
        <v>2757</v>
      </c>
      <c r="M1054" t="s">
        <v>1706</v>
      </c>
      <c r="N1054" t="s">
        <v>1684</v>
      </c>
      <c r="O1054">
        <f>VLOOKUP(M1054,'ID-사업자'!$A$1:$B$291,2,0)</f>
        <v>0</v>
      </c>
    </row>
    <row r="1055" spans="1:15" x14ac:dyDescent="0.3">
      <c r="A1055" t="s">
        <v>1694</v>
      </c>
      <c r="B1055" t="s">
        <v>400</v>
      </c>
      <c r="C1055" s="14">
        <v>107500</v>
      </c>
      <c r="D1055" s="14">
        <v>10750</v>
      </c>
      <c r="E1055" s="14">
        <v>16500</v>
      </c>
      <c r="F1055" s="14">
        <v>134750</v>
      </c>
      <c r="G1055">
        <v>160491960</v>
      </c>
      <c r="H1055">
        <v>1234</v>
      </c>
      <c r="I1055" t="s">
        <v>1484</v>
      </c>
      <c r="J1055" t="s">
        <v>1538</v>
      </c>
      <c r="K1055" t="s">
        <v>1485</v>
      </c>
      <c r="L1055">
        <v>2141</v>
      </c>
      <c r="M1055" t="s">
        <v>1840</v>
      </c>
      <c r="N1055" t="s">
        <v>1682</v>
      </c>
      <c r="O1055">
        <f>VLOOKUP(M1055,'ID-사업자'!$A$1:$B$291,2,0)</f>
        <v>0</v>
      </c>
    </row>
    <row r="1056" spans="1:15" x14ac:dyDescent="0.3">
      <c r="A1056" t="s">
        <v>1719</v>
      </c>
      <c r="B1056" t="s">
        <v>23</v>
      </c>
      <c r="C1056" s="14">
        <v>89455</v>
      </c>
      <c r="D1056" s="14">
        <v>8945</v>
      </c>
      <c r="E1056" s="14">
        <v>36400</v>
      </c>
      <c r="F1056" s="14">
        <v>134800</v>
      </c>
      <c r="G1056">
        <v>30047681</v>
      </c>
      <c r="I1056" t="s">
        <v>1532</v>
      </c>
      <c r="L1056">
        <v>3000000689</v>
      </c>
      <c r="M1056" t="s">
        <v>1565</v>
      </c>
      <c r="N1056" t="s">
        <v>1695</v>
      </c>
      <c r="O1056">
        <f>VLOOKUP(M1056,'ID-사업자'!$A$1:$B$291,2,0)</f>
        <v>3063441976</v>
      </c>
    </row>
    <row r="1057" spans="1:15" x14ac:dyDescent="0.3">
      <c r="A1057" t="s">
        <v>1694</v>
      </c>
      <c r="B1057" t="s">
        <v>1337</v>
      </c>
      <c r="C1057" s="14">
        <v>0</v>
      </c>
      <c r="D1057" s="14">
        <v>0</v>
      </c>
      <c r="E1057" s="14">
        <v>135000</v>
      </c>
      <c r="F1057" s="14">
        <v>135000</v>
      </c>
      <c r="G1057">
        <v>160637889</v>
      </c>
      <c r="H1057">
        <v>1234</v>
      </c>
      <c r="I1057" t="s">
        <v>1484</v>
      </c>
      <c r="J1057" t="s">
        <v>1538</v>
      </c>
      <c r="K1057" t="s">
        <v>1485</v>
      </c>
      <c r="L1057">
        <v>2798</v>
      </c>
      <c r="M1057" t="s">
        <v>1838</v>
      </c>
      <c r="N1057" t="s">
        <v>1682</v>
      </c>
      <c r="O1057">
        <f>VLOOKUP(M1057,'ID-사업자'!$A$1:$B$291,2,0)</f>
        <v>8903701276</v>
      </c>
    </row>
    <row r="1058" spans="1:15" x14ac:dyDescent="0.3">
      <c r="A1058" t="s">
        <v>1694</v>
      </c>
      <c r="B1058" t="s">
        <v>455</v>
      </c>
      <c r="C1058" s="14">
        <v>122727</v>
      </c>
      <c r="D1058" s="14">
        <v>12273</v>
      </c>
      <c r="E1058" s="14">
        <v>0</v>
      </c>
      <c r="F1058" s="14">
        <v>135000</v>
      </c>
      <c r="G1058">
        <v>160564424</v>
      </c>
      <c r="H1058">
        <v>1234</v>
      </c>
      <c r="I1058" t="s">
        <v>1484</v>
      </c>
      <c r="J1058" t="s">
        <v>1538</v>
      </c>
      <c r="K1058" t="s">
        <v>1485</v>
      </c>
      <c r="L1058">
        <v>2347</v>
      </c>
      <c r="M1058" t="s">
        <v>1577</v>
      </c>
      <c r="N1058" t="s">
        <v>1693</v>
      </c>
      <c r="O1058">
        <f>VLOOKUP(M1058,'ID-사업자'!$A$1:$B$291,2,0)</f>
        <v>0</v>
      </c>
    </row>
    <row r="1059" spans="1:15" x14ac:dyDescent="0.3">
      <c r="A1059" t="s">
        <v>1694</v>
      </c>
      <c r="B1059" t="s">
        <v>148</v>
      </c>
      <c r="C1059" s="14">
        <v>58646</v>
      </c>
      <c r="D1059" s="14">
        <v>5864</v>
      </c>
      <c r="E1059" s="14">
        <v>70590</v>
      </c>
      <c r="F1059" s="14">
        <v>135100</v>
      </c>
      <c r="G1059">
        <v>160007385</v>
      </c>
      <c r="H1059">
        <v>1234</v>
      </c>
      <c r="I1059" t="s">
        <v>1484</v>
      </c>
      <c r="J1059" t="s">
        <v>1538</v>
      </c>
      <c r="K1059" t="s">
        <v>1485</v>
      </c>
      <c r="L1059">
        <v>3000000637</v>
      </c>
      <c r="M1059" t="s">
        <v>1593</v>
      </c>
      <c r="N1059" t="s">
        <v>1695</v>
      </c>
      <c r="O1059">
        <f>VLOOKUP(M1059,'ID-사업자'!$A$1:$B$291,2,0)</f>
        <v>0</v>
      </c>
    </row>
    <row r="1060" spans="1:15" x14ac:dyDescent="0.3">
      <c r="A1060" t="s">
        <v>1694</v>
      </c>
      <c r="B1060" t="s">
        <v>396</v>
      </c>
      <c r="C1060" s="14">
        <v>95555</v>
      </c>
      <c r="D1060" s="14">
        <v>9555</v>
      </c>
      <c r="E1060" s="14">
        <v>31790</v>
      </c>
      <c r="F1060" s="14">
        <v>136900</v>
      </c>
      <c r="G1060">
        <v>160484128</v>
      </c>
      <c r="H1060">
        <v>1234</v>
      </c>
      <c r="I1060" t="s">
        <v>1484</v>
      </c>
      <c r="J1060" t="s">
        <v>1538</v>
      </c>
      <c r="K1060" t="s">
        <v>1485</v>
      </c>
      <c r="L1060">
        <v>3000000767</v>
      </c>
      <c r="M1060" t="s">
        <v>1593</v>
      </c>
      <c r="N1060" t="s">
        <v>1695</v>
      </c>
      <c r="O1060">
        <f>VLOOKUP(M1060,'ID-사업자'!$A$1:$B$291,2,0)</f>
        <v>0</v>
      </c>
    </row>
    <row r="1061" spans="1:15" x14ac:dyDescent="0.3">
      <c r="A1061" t="s">
        <v>1694</v>
      </c>
      <c r="B1061" t="s">
        <v>466</v>
      </c>
      <c r="C1061" s="14">
        <v>124545</v>
      </c>
      <c r="D1061" s="14">
        <v>12455</v>
      </c>
      <c r="E1061" s="14">
        <v>0</v>
      </c>
      <c r="F1061" s="14">
        <v>137000</v>
      </c>
      <c r="G1061">
        <v>160556454</v>
      </c>
      <c r="H1061">
        <v>1234</v>
      </c>
      <c r="I1061" t="s">
        <v>1484</v>
      </c>
      <c r="J1061" t="s">
        <v>1538</v>
      </c>
      <c r="K1061" t="s">
        <v>1485</v>
      </c>
      <c r="L1061">
        <v>3000000732</v>
      </c>
      <c r="M1061" t="s">
        <v>1620</v>
      </c>
      <c r="N1061" t="s">
        <v>1682</v>
      </c>
      <c r="O1061" s="7">
        <f>VLOOKUP(M1061,'ID-사업자'!$A$1:$B$291,2,0)</f>
        <v>0</v>
      </c>
    </row>
    <row r="1062" spans="1:15" x14ac:dyDescent="0.3">
      <c r="A1062" t="s">
        <v>1719</v>
      </c>
      <c r="B1062" t="s">
        <v>1509</v>
      </c>
      <c r="C1062" s="14">
        <v>124545</v>
      </c>
      <c r="D1062" s="14">
        <v>12455</v>
      </c>
      <c r="E1062" s="14">
        <v>0</v>
      </c>
      <c r="F1062" s="14">
        <v>137000</v>
      </c>
      <c r="G1062">
        <v>908822</v>
      </c>
      <c r="I1062" t="s">
        <v>1532</v>
      </c>
      <c r="L1062">
        <v>3000000822</v>
      </c>
      <c r="M1062" t="s">
        <v>1574</v>
      </c>
      <c r="N1062" t="s">
        <v>1695</v>
      </c>
      <c r="O1062">
        <f>VLOOKUP(M1062,'ID-사업자'!$A$1:$B$291,2,0)</f>
        <v>2250597899</v>
      </c>
    </row>
    <row r="1063" spans="1:15" s="3" customFormat="1" x14ac:dyDescent="0.3">
      <c r="A1063" t="s">
        <v>1694</v>
      </c>
      <c r="B1063" t="s">
        <v>110</v>
      </c>
      <c r="C1063" s="14">
        <v>124727</v>
      </c>
      <c r="D1063" s="14">
        <v>12473</v>
      </c>
      <c r="E1063" s="14">
        <v>0</v>
      </c>
      <c r="F1063" s="14">
        <v>137200</v>
      </c>
      <c r="G1063">
        <v>160011664</v>
      </c>
      <c r="H1063">
        <v>1234</v>
      </c>
      <c r="I1063" t="s">
        <v>1484</v>
      </c>
      <c r="J1063" t="s">
        <v>1538</v>
      </c>
      <c r="K1063" t="s">
        <v>1485</v>
      </c>
      <c r="L1063">
        <v>1628</v>
      </c>
      <c r="M1063" t="s">
        <v>1731</v>
      </c>
      <c r="N1063" t="s">
        <v>1684</v>
      </c>
      <c r="O1063">
        <f>VLOOKUP(M1063,'ID-사업자'!$A$1:$B$291,2,0)</f>
        <v>0</v>
      </c>
    </row>
    <row r="1064" spans="1:15" x14ac:dyDescent="0.3">
      <c r="A1064" t="s">
        <v>1719</v>
      </c>
      <c r="B1064" t="s">
        <v>40</v>
      </c>
      <c r="C1064" s="14">
        <v>114182</v>
      </c>
      <c r="D1064" s="14">
        <v>11418</v>
      </c>
      <c r="E1064" s="14">
        <v>11600</v>
      </c>
      <c r="F1064" s="14">
        <v>137200</v>
      </c>
      <c r="G1064">
        <v>29806300</v>
      </c>
      <c r="I1064" t="s">
        <v>1532</v>
      </c>
      <c r="L1064">
        <v>3000000560</v>
      </c>
      <c r="M1064" t="s">
        <v>1667</v>
      </c>
      <c r="N1064" t="s">
        <v>1682</v>
      </c>
      <c r="O1064">
        <f>VLOOKUP(M1064,'ID-사업자'!$A$1:$B$291,2,0)</f>
        <v>8340702754</v>
      </c>
    </row>
    <row r="1065" spans="1:15" x14ac:dyDescent="0.3">
      <c r="A1065" t="s">
        <v>1694</v>
      </c>
      <c r="B1065" t="s">
        <v>1221</v>
      </c>
      <c r="C1065" s="14">
        <v>108237</v>
      </c>
      <c r="D1065" s="14">
        <v>10823</v>
      </c>
      <c r="E1065" s="14">
        <v>18490</v>
      </c>
      <c r="F1065" s="14">
        <v>137550</v>
      </c>
      <c r="G1065">
        <v>160952622</v>
      </c>
      <c r="H1065">
        <v>1234</v>
      </c>
      <c r="I1065" t="s">
        <v>1484</v>
      </c>
      <c r="J1065" t="s">
        <v>1538</v>
      </c>
      <c r="K1065" t="s">
        <v>1485</v>
      </c>
      <c r="L1065">
        <v>2736</v>
      </c>
      <c r="M1065" t="s">
        <v>1679</v>
      </c>
      <c r="N1065" t="s">
        <v>1684</v>
      </c>
      <c r="O1065">
        <f>VLOOKUP(M1065,'ID-사업자'!$A$1:$B$291,2,0)</f>
        <v>0</v>
      </c>
    </row>
    <row r="1066" spans="1:15" x14ac:dyDescent="0.3">
      <c r="A1066" t="s">
        <v>1694</v>
      </c>
      <c r="B1066" t="s">
        <v>70</v>
      </c>
      <c r="C1066" s="14">
        <v>3646</v>
      </c>
      <c r="D1066" s="14">
        <v>364</v>
      </c>
      <c r="E1066" s="14">
        <v>133990</v>
      </c>
      <c r="F1066" s="14">
        <v>138000</v>
      </c>
      <c r="G1066">
        <v>160296202</v>
      </c>
      <c r="H1066">
        <v>1234</v>
      </c>
      <c r="I1066" t="s">
        <v>1484</v>
      </c>
      <c r="J1066" t="s">
        <v>1538</v>
      </c>
      <c r="K1066" t="s">
        <v>1485</v>
      </c>
      <c r="L1066">
        <v>1764</v>
      </c>
      <c r="M1066" t="s">
        <v>1596</v>
      </c>
      <c r="N1066" t="s">
        <v>1682</v>
      </c>
      <c r="O1066">
        <f>VLOOKUP(M1066,'ID-사업자'!$A$1:$B$291,2,0)</f>
        <v>0</v>
      </c>
    </row>
    <row r="1067" spans="1:15" x14ac:dyDescent="0.3">
      <c r="A1067" t="s">
        <v>1694</v>
      </c>
      <c r="B1067" t="s">
        <v>279</v>
      </c>
      <c r="C1067" s="14">
        <v>49182</v>
      </c>
      <c r="D1067" s="14">
        <v>4918</v>
      </c>
      <c r="E1067" s="14">
        <v>84000</v>
      </c>
      <c r="F1067" s="14">
        <v>138100</v>
      </c>
      <c r="G1067">
        <v>160247612</v>
      </c>
      <c r="H1067">
        <v>1234</v>
      </c>
      <c r="I1067" t="s">
        <v>1484</v>
      </c>
      <c r="J1067" t="s">
        <v>1538</v>
      </c>
      <c r="K1067" t="s">
        <v>1485</v>
      </c>
      <c r="L1067">
        <v>1640</v>
      </c>
      <c r="M1067" t="s">
        <v>1583</v>
      </c>
      <c r="N1067" t="s">
        <v>1693</v>
      </c>
      <c r="O1067">
        <f>VLOOKUP(M1067,'ID-사업자'!$A$1:$B$291,2,0)</f>
        <v>0</v>
      </c>
    </row>
    <row r="1068" spans="1:15" x14ac:dyDescent="0.3">
      <c r="A1068" t="s">
        <v>1694</v>
      </c>
      <c r="B1068" t="s">
        <v>548</v>
      </c>
      <c r="C1068" s="14">
        <v>97828</v>
      </c>
      <c r="D1068" s="14">
        <v>9782</v>
      </c>
      <c r="E1068" s="14">
        <v>32390</v>
      </c>
      <c r="F1068" s="14">
        <v>140000</v>
      </c>
      <c r="G1068">
        <v>160539037</v>
      </c>
      <c r="H1068">
        <v>1234</v>
      </c>
      <c r="I1068" t="s">
        <v>1484</v>
      </c>
      <c r="J1068" t="s">
        <v>1538</v>
      </c>
      <c r="K1068" t="s">
        <v>1485</v>
      </c>
      <c r="L1068">
        <v>2659</v>
      </c>
      <c r="M1068" t="s">
        <v>1577</v>
      </c>
      <c r="N1068" t="s">
        <v>1693</v>
      </c>
      <c r="O1068">
        <f>VLOOKUP(M1068,'ID-사업자'!$A$1:$B$291,2,0)</f>
        <v>0</v>
      </c>
    </row>
    <row r="1069" spans="1:15" x14ac:dyDescent="0.3">
      <c r="A1069" t="s">
        <v>1694</v>
      </c>
      <c r="B1069" t="s">
        <v>1324</v>
      </c>
      <c r="C1069" s="14">
        <v>0</v>
      </c>
      <c r="D1069" s="14">
        <v>0</v>
      </c>
      <c r="E1069" s="14">
        <v>140000</v>
      </c>
      <c r="F1069" s="14">
        <v>140000</v>
      </c>
      <c r="G1069">
        <v>160766702</v>
      </c>
      <c r="H1069">
        <v>1234</v>
      </c>
      <c r="I1069" t="s">
        <v>1484</v>
      </c>
      <c r="J1069" t="s">
        <v>1538</v>
      </c>
      <c r="K1069" t="s">
        <v>1485</v>
      </c>
      <c r="L1069">
        <v>3000000665</v>
      </c>
      <c r="M1069" t="s">
        <v>1697</v>
      </c>
      <c r="N1069" t="s">
        <v>1695</v>
      </c>
      <c r="O1069">
        <f>VLOOKUP(M1069,'ID-사업자'!$A$1:$B$291,2,0)</f>
        <v>0</v>
      </c>
    </row>
    <row r="1070" spans="1:15" x14ac:dyDescent="0.3">
      <c r="A1070" t="s">
        <v>1694</v>
      </c>
      <c r="B1070" t="s">
        <v>977</v>
      </c>
      <c r="C1070" s="14">
        <v>127636</v>
      </c>
      <c r="D1070" s="14">
        <v>12764</v>
      </c>
      <c r="E1070" s="14">
        <v>0</v>
      </c>
      <c r="F1070" s="14">
        <v>140400</v>
      </c>
      <c r="G1070">
        <v>160595509</v>
      </c>
      <c r="H1070">
        <v>1234</v>
      </c>
      <c r="I1070" t="s">
        <v>1484</v>
      </c>
      <c r="J1070" t="s">
        <v>1538</v>
      </c>
      <c r="K1070" t="s">
        <v>1485</v>
      </c>
      <c r="L1070">
        <v>2158</v>
      </c>
      <c r="M1070" t="s">
        <v>1664</v>
      </c>
      <c r="N1070" t="s">
        <v>1693</v>
      </c>
      <c r="O1070">
        <f>VLOOKUP(M1070,'ID-사업자'!$A$1:$B$291,2,0)</f>
        <v>2969801140</v>
      </c>
    </row>
    <row r="1071" spans="1:15" x14ac:dyDescent="0.3">
      <c r="A1071" t="s">
        <v>1694</v>
      </c>
      <c r="B1071" t="s">
        <v>158</v>
      </c>
      <c r="C1071" s="14">
        <v>81455</v>
      </c>
      <c r="D1071" s="14">
        <v>8145</v>
      </c>
      <c r="E1071" s="14">
        <v>50800</v>
      </c>
      <c r="F1071" s="14">
        <v>140400</v>
      </c>
      <c r="G1071">
        <v>160146704</v>
      </c>
      <c r="H1071">
        <v>1234</v>
      </c>
      <c r="I1071" t="s">
        <v>1484</v>
      </c>
      <c r="J1071" t="s">
        <v>1538</v>
      </c>
      <c r="K1071" t="s">
        <v>1485</v>
      </c>
      <c r="L1071">
        <v>1544</v>
      </c>
      <c r="M1071" t="s">
        <v>1789</v>
      </c>
      <c r="N1071" t="s">
        <v>1682</v>
      </c>
      <c r="O1071">
        <f>VLOOKUP(M1071,'ID-사업자'!$A$1:$B$291,2,0)</f>
        <v>0</v>
      </c>
    </row>
    <row r="1072" spans="1:15" x14ac:dyDescent="0.3">
      <c r="A1072" t="s">
        <v>1694</v>
      </c>
      <c r="B1072" t="s">
        <v>1254</v>
      </c>
      <c r="C1072" s="14">
        <v>93828</v>
      </c>
      <c r="D1072" s="14">
        <v>9382</v>
      </c>
      <c r="E1072" s="14">
        <v>37690</v>
      </c>
      <c r="F1072" s="14">
        <v>140900</v>
      </c>
      <c r="G1072">
        <v>161006921</v>
      </c>
      <c r="H1072">
        <v>1234</v>
      </c>
      <c r="I1072" t="s">
        <v>1484</v>
      </c>
      <c r="J1072" t="s">
        <v>1538</v>
      </c>
      <c r="K1072" t="s">
        <v>1485</v>
      </c>
      <c r="L1072">
        <v>1592</v>
      </c>
      <c r="M1072" t="s">
        <v>1840</v>
      </c>
      <c r="N1072" t="s">
        <v>1682</v>
      </c>
      <c r="O1072">
        <f>VLOOKUP(M1072,'ID-사업자'!$A$1:$B$291,2,0)</f>
        <v>0</v>
      </c>
    </row>
    <row r="1073" spans="1:15" x14ac:dyDescent="0.3">
      <c r="A1073" t="s">
        <v>1694</v>
      </c>
      <c r="B1073" t="s">
        <v>577</v>
      </c>
      <c r="C1073" s="14">
        <v>128364</v>
      </c>
      <c r="D1073" s="14">
        <v>12836</v>
      </c>
      <c r="E1073" s="14">
        <v>0</v>
      </c>
      <c r="F1073" s="14">
        <v>141200</v>
      </c>
      <c r="G1073">
        <v>160541184</v>
      </c>
      <c r="H1073">
        <v>1234</v>
      </c>
      <c r="I1073" t="s">
        <v>1484</v>
      </c>
      <c r="J1073" t="s">
        <v>1538</v>
      </c>
      <c r="K1073" t="s">
        <v>1485</v>
      </c>
      <c r="L1073">
        <v>1629</v>
      </c>
      <c r="M1073" t="s">
        <v>1793</v>
      </c>
      <c r="N1073" t="s">
        <v>1682</v>
      </c>
      <c r="O1073">
        <f>VLOOKUP(M1073,'ID-사업자'!$A$1:$B$291,2,0)</f>
        <v>4132901093</v>
      </c>
    </row>
    <row r="1074" spans="1:15" x14ac:dyDescent="0.3">
      <c r="A1074" t="s">
        <v>1694</v>
      </c>
      <c r="B1074" t="s">
        <v>1355</v>
      </c>
      <c r="C1074" s="14">
        <v>124455</v>
      </c>
      <c r="D1074" s="14">
        <v>12445</v>
      </c>
      <c r="E1074" s="14">
        <v>4700</v>
      </c>
      <c r="F1074" s="14">
        <v>141600</v>
      </c>
      <c r="G1074">
        <v>160645721</v>
      </c>
      <c r="H1074">
        <v>1234</v>
      </c>
      <c r="I1074" t="s">
        <v>1484</v>
      </c>
      <c r="J1074" t="s">
        <v>1538</v>
      </c>
      <c r="K1074" t="s">
        <v>1485</v>
      </c>
      <c r="L1074">
        <v>2819</v>
      </c>
      <c r="M1074" t="s">
        <v>1579</v>
      </c>
      <c r="N1074" t="s">
        <v>1684</v>
      </c>
      <c r="O1074">
        <f>VLOOKUP(M1074,'ID-사업자'!$A$1:$B$291,2,0)</f>
        <v>0</v>
      </c>
    </row>
    <row r="1075" spans="1:15" x14ac:dyDescent="0.3">
      <c r="A1075" t="s">
        <v>1694</v>
      </c>
      <c r="B1075" t="s">
        <v>292</v>
      </c>
      <c r="C1075" s="14">
        <v>3646</v>
      </c>
      <c r="D1075" s="14">
        <v>364</v>
      </c>
      <c r="E1075" s="14">
        <v>137990</v>
      </c>
      <c r="F1075" s="14">
        <v>142000</v>
      </c>
      <c r="G1075">
        <v>160517171</v>
      </c>
      <c r="H1075">
        <v>1234</v>
      </c>
      <c r="I1075" t="s">
        <v>1484</v>
      </c>
      <c r="J1075" t="s">
        <v>1538</v>
      </c>
      <c r="K1075" t="s">
        <v>1485</v>
      </c>
      <c r="L1075">
        <v>2909</v>
      </c>
      <c r="M1075" t="s">
        <v>1840</v>
      </c>
      <c r="N1075" t="s">
        <v>1682</v>
      </c>
      <c r="O1075">
        <f>VLOOKUP(M1075,'ID-사업자'!$A$1:$B$291,2,0)</f>
        <v>0</v>
      </c>
    </row>
    <row r="1076" spans="1:15" x14ac:dyDescent="0.3">
      <c r="A1076" t="s">
        <v>1694</v>
      </c>
      <c r="B1076" t="s">
        <v>758</v>
      </c>
      <c r="C1076" s="14">
        <v>3646</v>
      </c>
      <c r="D1076" s="14">
        <v>364</v>
      </c>
      <c r="E1076" s="14">
        <v>137990</v>
      </c>
      <c r="F1076" s="14">
        <v>142000</v>
      </c>
      <c r="G1076">
        <v>160410442</v>
      </c>
      <c r="H1076">
        <v>1234</v>
      </c>
      <c r="I1076" t="s">
        <v>1484</v>
      </c>
      <c r="J1076" t="s">
        <v>1538</v>
      </c>
      <c r="K1076" t="s">
        <v>1485</v>
      </c>
      <c r="L1076">
        <v>2905</v>
      </c>
      <c r="M1076" t="s">
        <v>1725</v>
      </c>
      <c r="N1076" t="s">
        <v>1684</v>
      </c>
      <c r="O1076">
        <f>VLOOKUP(M1076,'ID-사업자'!$A$1:$B$291,2,0)</f>
        <v>0</v>
      </c>
    </row>
    <row r="1077" spans="1:15" x14ac:dyDescent="0.3">
      <c r="A1077" t="s">
        <v>1694</v>
      </c>
      <c r="B1077" t="s">
        <v>970</v>
      </c>
      <c r="C1077" s="14">
        <v>37737</v>
      </c>
      <c r="D1077" s="14">
        <v>3773</v>
      </c>
      <c r="E1077" s="14">
        <v>101390</v>
      </c>
      <c r="F1077" s="14">
        <v>142900</v>
      </c>
      <c r="G1077">
        <v>160591760</v>
      </c>
      <c r="H1077">
        <v>1234</v>
      </c>
      <c r="I1077" t="s">
        <v>1484</v>
      </c>
      <c r="J1077" t="s">
        <v>1538</v>
      </c>
      <c r="K1077" t="s">
        <v>1485</v>
      </c>
      <c r="L1077">
        <v>1997</v>
      </c>
      <c r="M1077" t="s">
        <v>1627</v>
      </c>
      <c r="N1077" t="s">
        <v>1693</v>
      </c>
      <c r="O1077">
        <f>VLOOKUP(M1077,'ID-사업자'!$A$1:$B$291,2,0)</f>
        <v>2290765374</v>
      </c>
    </row>
    <row r="1078" spans="1:15" x14ac:dyDescent="0.3">
      <c r="A1078" t="s">
        <v>1694</v>
      </c>
      <c r="B1078" t="s">
        <v>327</v>
      </c>
      <c r="C1078" s="14">
        <v>93646</v>
      </c>
      <c r="D1078" s="14">
        <v>9364</v>
      </c>
      <c r="E1078" s="14">
        <v>39990</v>
      </c>
      <c r="F1078" s="14">
        <v>143000</v>
      </c>
      <c r="G1078">
        <v>160475179</v>
      </c>
      <c r="H1078">
        <v>1234</v>
      </c>
      <c r="I1078" t="s">
        <v>1484</v>
      </c>
      <c r="J1078" t="s">
        <v>1538</v>
      </c>
      <c r="K1078" t="s">
        <v>1485</v>
      </c>
      <c r="L1078">
        <v>2331</v>
      </c>
      <c r="M1078" t="s">
        <v>1685</v>
      </c>
      <c r="N1078" t="s">
        <v>1684</v>
      </c>
      <c r="O1078">
        <f>VLOOKUP(M1078,'ID-사업자'!$A$1:$B$291,2,0)</f>
        <v>0</v>
      </c>
    </row>
    <row r="1079" spans="1:15" x14ac:dyDescent="0.3">
      <c r="A1079" t="s">
        <v>1694</v>
      </c>
      <c r="B1079" t="s">
        <v>271</v>
      </c>
      <c r="C1079" s="14">
        <v>130545</v>
      </c>
      <c r="D1079" s="14">
        <v>13055</v>
      </c>
      <c r="E1079" s="14">
        <v>0</v>
      </c>
      <c r="F1079" s="14">
        <v>143600</v>
      </c>
      <c r="G1079">
        <v>160239410</v>
      </c>
      <c r="H1079">
        <v>1234</v>
      </c>
      <c r="I1079" t="s">
        <v>1484</v>
      </c>
      <c r="J1079" t="s">
        <v>1538</v>
      </c>
      <c r="K1079" t="s">
        <v>1485</v>
      </c>
      <c r="L1079">
        <v>1777</v>
      </c>
      <c r="M1079" t="s">
        <v>1556</v>
      </c>
      <c r="N1079" t="s">
        <v>1684</v>
      </c>
      <c r="O1079">
        <f>VLOOKUP(M1079,'ID-사업자'!$A$1:$B$291,2,0)</f>
        <v>4413201666</v>
      </c>
    </row>
    <row r="1080" spans="1:15" x14ac:dyDescent="0.3">
      <c r="A1080" t="s">
        <v>1694</v>
      </c>
      <c r="B1080" t="s">
        <v>926</v>
      </c>
      <c r="C1080" s="14">
        <v>130727</v>
      </c>
      <c r="D1080" s="14">
        <v>13073</v>
      </c>
      <c r="E1080" s="14">
        <v>0</v>
      </c>
      <c r="F1080" s="14">
        <v>143800</v>
      </c>
      <c r="G1080">
        <v>160631124</v>
      </c>
      <c r="H1080">
        <v>1234</v>
      </c>
      <c r="I1080" t="s">
        <v>1484</v>
      </c>
      <c r="J1080" t="s">
        <v>1538</v>
      </c>
      <c r="K1080" t="s">
        <v>1485</v>
      </c>
      <c r="L1080">
        <v>2793</v>
      </c>
      <c r="M1080" t="s">
        <v>1698</v>
      </c>
      <c r="N1080" t="s">
        <v>1682</v>
      </c>
      <c r="O1080">
        <f>VLOOKUP(M1080,'ID-사업자'!$A$1:$B$291,2,0)</f>
        <v>0</v>
      </c>
    </row>
    <row r="1081" spans="1:15" x14ac:dyDescent="0.3">
      <c r="A1081" t="s">
        <v>1694</v>
      </c>
      <c r="B1081" t="s">
        <v>965</v>
      </c>
      <c r="C1081" s="14">
        <v>130909</v>
      </c>
      <c r="D1081" s="14">
        <v>13091</v>
      </c>
      <c r="E1081" s="14">
        <v>0</v>
      </c>
      <c r="F1081" s="14">
        <v>144000</v>
      </c>
      <c r="G1081">
        <v>160591254</v>
      </c>
      <c r="H1081">
        <v>1234</v>
      </c>
      <c r="I1081" t="s">
        <v>1484</v>
      </c>
      <c r="J1081" t="s">
        <v>1538</v>
      </c>
      <c r="K1081" t="s">
        <v>1485</v>
      </c>
      <c r="L1081">
        <v>1580</v>
      </c>
      <c r="M1081" t="s">
        <v>1759</v>
      </c>
      <c r="N1081" t="s">
        <v>1693</v>
      </c>
      <c r="O1081">
        <f>VLOOKUP(M1081,'ID-사업자'!$A$1:$B$291,2,0)</f>
        <v>2213816325</v>
      </c>
    </row>
    <row r="1082" spans="1:15" x14ac:dyDescent="0.3">
      <c r="A1082" t="s">
        <v>1694</v>
      </c>
      <c r="B1082" t="s">
        <v>1298</v>
      </c>
      <c r="C1082" s="14">
        <v>122828</v>
      </c>
      <c r="D1082" s="14">
        <v>12282</v>
      </c>
      <c r="E1082" s="14">
        <v>8990</v>
      </c>
      <c r="F1082" s="14">
        <v>144100</v>
      </c>
      <c r="G1082">
        <v>161131896</v>
      </c>
      <c r="H1082">
        <v>1234</v>
      </c>
      <c r="I1082" t="s">
        <v>1484</v>
      </c>
      <c r="J1082" t="s">
        <v>1538</v>
      </c>
      <c r="K1082" t="s">
        <v>1485</v>
      </c>
      <c r="L1082">
        <v>2252</v>
      </c>
      <c r="M1082" t="s">
        <v>1703</v>
      </c>
      <c r="N1082" t="s">
        <v>1684</v>
      </c>
      <c r="O1082">
        <f>VLOOKUP(M1082,'ID-사업자'!$A$1:$B$291,2,0)</f>
        <v>0</v>
      </c>
    </row>
    <row r="1083" spans="1:15" x14ac:dyDescent="0.3">
      <c r="A1083" t="s">
        <v>1694</v>
      </c>
      <c r="B1083" t="s">
        <v>527</v>
      </c>
      <c r="C1083" s="14">
        <v>95273</v>
      </c>
      <c r="D1083" s="14">
        <v>9527</v>
      </c>
      <c r="E1083" s="14">
        <v>40000</v>
      </c>
      <c r="F1083" s="14">
        <v>144800</v>
      </c>
      <c r="G1083">
        <v>160529614</v>
      </c>
      <c r="H1083">
        <v>1234</v>
      </c>
      <c r="I1083" t="s">
        <v>1484</v>
      </c>
      <c r="J1083" t="s">
        <v>1538</v>
      </c>
      <c r="K1083" t="s">
        <v>1485</v>
      </c>
      <c r="L1083">
        <v>2330</v>
      </c>
      <c r="M1083" t="s">
        <v>1588</v>
      </c>
      <c r="N1083" t="s">
        <v>1682</v>
      </c>
      <c r="O1083">
        <f>VLOOKUP(M1083,'ID-사업자'!$A$1:$B$291,2,0)</f>
        <v>0</v>
      </c>
    </row>
    <row r="1084" spans="1:15" x14ac:dyDescent="0.3">
      <c r="A1084" t="s">
        <v>1694</v>
      </c>
      <c r="B1084" t="s">
        <v>830</v>
      </c>
      <c r="C1084" s="14">
        <v>132727</v>
      </c>
      <c r="D1084" s="14">
        <v>13273</v>
      </c>
      <c r="E1084" s="14">
        <v>0</v>
      </c>
      <c r="F1084" s="14">
        <v>146000</v>
      </c>
      <c r="G1084">
        <v>160386444</v>
      </c>
      <c r="H1084">
        <v>1234</v>
      </c>
      <c r="I1084" t="s">
        <v>1484</v>
      </c>
      <c r="J1084" t="s">
        <v>1538</v>
      </c>
      <c r="K1084" t="s">
        <v>1485</v>
      </c>
      <c r="L1084">
        <v>3000000688</v>
      </c>
      <c r="M1084" t="s">
        <v>1826</v>
      </c>
      <c r="N1084" t="s">
        <v>1695</v>
      </c>
      <c r="O1084">
        <f>VLOOKUP(M1084,'ID-사업자'!$A$1:$B$291,2,0)</f>
        <v>6562501289</v>
      </c>
    </row>
    <row r="1085" spans="1:15" x14ac:dyDescent="0.3">
      <c r="A1085" t="s">
        <v>1694</v>
      </c>
      <c r="B1085" t="s">
        <v>1392</v>
      </c>
      <c r="C1085" s="14">
        <v>0</v>
      </c>
      <c r="D1085" s="14">
        <v>0</v>
      </c>
      <c r="E1085" s="14">
        <v>146000</v>
      </c>
      <c r="F1085" s="14">
        <v>146000</v>
      </c>
      <c r="G1085">
        <v>160661810</v>
      </c>
      <c r="H1085">
        <v>1234</v>
      </c>
      <c r="I1085" t="s">
        <v>1484</v>
      </c>
      <c r="J1085" t="s">
        <v>1538</v>
      </c>
      <c r="K1085" t="s">
        <v>1485</v>
      </c>
      <c r="L1085">
        <v>2602</v>
      </c>
      <c r="M1085" t="s">
        <v>1619</v>
      </c>
      <c r="N1085" t="s">
        <v>1693</v>
      </c>
      <c r="O1085">
        <f>VLOOKUP(M1085,'ID-사업자'!$A$1:$B$291,2,0)</f>
        <v>3786000611</v>
      </c>
    </row>
    <row r="1086" spans="1:15" x14ac:dyDescent="0.3">
      <c r="A1086" t="s">
        <v>1694</v>
      </c>
      <c r="B1086" t="s">
        <v>1263</v>
      </c>
      <c r="C1086" s="14">
        <v>61828</v>
      </c>
      <c r="D1086" s="14">
        <v>6182</v>
      </c>
      <c r="E1086" s="14">
        <v>77990</v>
      </c>
      <c r="F1086" s="14">
        <v>146000</v>
      </c>
      <c r="G1086">
        <v>161033072</v>
      </c>
      <c r="H1086">
        <v>1234</v>
      </c>
      <c r="I1086" t="s">
        <v>1484</v>
      </c>
      <c r="J1086" t="s">
        <v>1538</v>
      </c>
      <c r="K1086" t="s">
        <v>1485</v>
      </c>
      <c r="L1086">
        <v>2540</v>
      </c>
      <c r="M1086" t="s">
        <v>1580</v>
      </c>
      <c r="N1086" t="s">
        <v>1693</v>
      </c>
      <c r="O1086">
        <f>VLOOKUP(M1086,'ID-사업자'!$A$1:$B$291,2,0)</f>
        <v>0</v>
      </c>
    </row>
    <row r="1087" spans="1:15" x14ac:dyDescent="0.3">
      <c r="A1087" t="s">
        <v>1694</v>
      </c>
      <c r="B1087" t="s">
        <v>399</v>
      </c>
      <c r="C1087" s="14">
        <v>89737</v>
      </c>
      <c r="D1087" s="14">
        <v>8973</v>
      </c>
      <c r="E1087" s="14">
        <v>47990</v>
      </c>
      <c r="F1087" s="14">
        <v>146700</v>
      </c>
      <c r="G1087">
        <v>160479836</v>
      </c>
      <c r="H1087">
        <v>1234</v>
      </c>
      <c r="I1087" t="s">
        <v>1484</v>
      </c>
      <c r="J1087" t="s">
        <v>1538</v>
      </c>
      <c r="K1087" t="s">
        <v>1485</v>
      </c>
      <c r="L1087">
        <v>1575</v>
      </c>
      <c r="M1087" t="s">
        <v>1784</v>
      </c>
      <c r="N1087" t="s">
        <v>1684</v>
      </c>
      <c r="O1087">
        <f>VLOOKUP(M1087,'ID-사업자'!$A$1:$B$291,2,0)</f>
        <v>4991501727</v>
      </c>
    </row>
    <row r="1088" spans="1:15" x14ac:dyDescent="0.3">
      <c r="A1088" t="s">
        <v>1694</v>
      </c>
      <c r="B1088" t="s">
        <v>266</v>
      </c>
      <c r="C1088" s="14">
        <v>95455</v>
      </c>
      <c r="D1088" s="14">
        <v>9545</v>
      </c>
      <c r="E1088" s="14">
        <v>42000</v>
      </c>
      <c r="F1088" s="14">
        <v>147000</v>
      </c>
      <c r="G1088">
        <v>160505494</v>
      </c>
      <c r="H1088">
        <v>1234</v>
      </c>
      <c r="I1088" t="s">
        <v>1484</v>
      </c>
      <c r="J1088" t="s">
        <v>1538</v>
      </c>
      <c r="K1088" t="s">
        <v>1485</v>
      </c>
      <c r="L1088">
        <v>1735</v>
      </c>
      <c r="M1088" t="s">
        <v>1622</v>
      </c>
      <c r="N1088" t="s">
        <v>1682</v>
      </c>
      <c r="O1088">
        <f>VLOOKUP(M1088,'ID-사업자'!$A$1:$B$291,2,0)</f>
        <v>7053400788</v>
      </c>
    </row>
    <row r="1089" spans="1:15" x14ac:dyDescent="0.3">
      <c r="A1089" t="s">
        <v>1694</v>
      </c>
      <c r="B1089" t="s">
        <v>123</v>
      </c>
      <c r="C1089" s="14">
        <v>91646</v>
      </c>
      <c r="D1089" s="14">
        <v>9164</v>
      </c>
      <c r="E1089" s="14">
        <v>48990</v>
      </c>
      <c r="F1089" s="14">
        <v>149800</v>
      </c>
      <c r="G1089">
        <v>160054330</v>
      </c>
      <c r="H1089">
        <v>1234</v>
      </c>
      <c r="I1089" t="s">
        <v>1484</v>
      </c>
      <c r="J1089" t="s">
        <v>1538</v>
      </c>
      <c r="K1089" t="s">
        <v>1485</v>
      </c>
      <c r="L1089">
        <v>2015</v>
      </c>
      <c r="M1089" t="s">
        <v>1665</v>
      </c>
      <c r="N1089" t="s">
        <v>1682</v>
      </c>
      <c r="O1089">
        <f>VLOOKUP(M1089,'ID-사업자'!$A$1:$B$291,2,0)</f>
        <v>0</v>
      </c>
    </row>
    <row r="1090" spans="1:15" x14ac:dyDescent="0.3">
      <c r="A1090" t="s">
        <v>1694</v>
      </c>
      <c r="B1090" t="s">
        <v>235</v>
      </c>
      <c r="C1090" s="14">
        <v>3646</v>
      </c>
      <c r="D1090" s="14">
        <v>364</v>
      </c>
      <c r="E1090" s="14">
        <v>145990</v>
      </c>
      <c r="F1090" s="14">
        <v>150000</v>
      </c>
      <c r="G1090">
        <v>160241174</v>
      </c>
      <c r="H1090">
        <v>1234</v>
      </c>
      <c r="I1090" t="s">
        <v>1484</v>
      </c>
      <c r="J1090" t="s">
        <v>1538</v>
      </c>
      <c r="K1090" t="s">
        <v>1485</v>
      </c>
      <c r="L1090">
        <v>2582</v>
      </c>
      <c r="M1090" t="s">
        <v>1677</v>
      </c>
      <c r="N1090" t="s">
        <v>1682</v>
      </c>
      <c r="O1090">
        <f>VLOOKUP(M1090,'ID-사업자'!$A$1:$B$291,2,0)</f>
        <v>2662301627</v>
      </c>
    </row>
    <row r="1091" spans="1:15" x14ac:dyDescent="0.3">
      <c r="A1091" t="s">
        <v>1694</v>
      </c>
      <c r="B1091" t="s">
        <v>471</v>
      </c>
      <c r="C1091" s="14">
        <v>3646</v>
      </c>
      <c r="D1091" s="14">
        <v>364</v>
      </c>
      <c r="E1091" s="14">
        <v>145990</v>
      </c>
      <c r="F1091" s="14">
        <v>150000</v>
      </c>
      <c r="G1091">
        <v>160557795</v>
      </c>
      <c r="H1091">
        <v>1234</v>
      </c>
      <c r="I1091" t="s">
        <v>1484</v>
      </c>
      <c r="J1091" t="s">
        <v>1538</v>
      </c>
      <c r="K1091" t="s">
        <v>1485</v>
      </c>
      <c r="L1091">
        <v>2591</v>
      </c>
      <c r="M1091" t="s">
        <v>1669</v>
      </c>
      <c r="N1091" t="s">
        <v>1693</v>
      </c>
      <c r="O1091">
        <f>VLOOKUP(M1091,'ID-사업자'!$A$1:$B$291,2,0)</f>
        <v>2051356133</v>
      </c>
    </row>
    <row r="1092" spans="1:15" x14ac:dyDescent="0.3">
      <c r="A1092" t="s">
        <v>1694</v>
      </c>
      <c r="B1092" t="s">
        <v>384</v>
      </c>
      <c r="C1092" s="14">
        <v>3646</v>
      </c>
      <c r="D1092" s="14">
        <v>364</v>
      </c>
      <c r="E1092" s="14">
        <v>145990</v>
      </c>
      <c r="F1092" s="14">
        <v>150000</v>
      </c>
      <c r="G1092">
        <v>160488152</v>
      </c>
      <c r="H1092">
        <v>1234</v>
      </c>
      <c r="I1092" t="s">
        <v>1484</v>
      </c>
      <c r="J1092" t="s">
        <v>1538</v>
      </c>
      <c r="K1092" t="s">
        <v>1485</v>
      </c>
      <c r="L1092">
        <v>2574</v>
      </c>
      <c r="M1092" t="s">
        <v>1591</v>
      </c>
      <c r="N1092" t="s">
        <v>1684</v>
      </c>
      <c r="O1092">
        <f>VLOOKUP(M1092,'ID-사업자'!$A$1:$B$291,2,0)</f>
        <v>5311602084</v>
      </c>
    </row>
    <row r="1093" spans="1:15" x14ac:dyDescent="0.3">
      <c r="A1093" t="s">
        <v>1694</v>
      </c>
      <c r="B1093" t="s">
        <v>983</v>
      </c>
      <c r="C1093" s="14">
        <v>3646</v>
      </c>
      <c r="D1093" s="14">
        <v>364</v>
      </c>
      <c r="E1093" s="14">
        <v>145990</v>
      </c>
      <c r="F1093" s="14">
        <v>150000</v>
      </c>
      <c r="G1093">
        <v>160601567</v>
      </c>
      <c r="H1093">
        <v>1234</v>
      </c>
      <c r="I1093" t="s">
        <v>1484</v>
      </c>
      <c r="J1093" t="s">
        <v>1538</v>
      </c>
      <c r="K1093" t="s">
        <v>1485</v>
      </c>
      <c r="L1093">
        <v>2699</v>
      </c>
      <c r="M1093" t="s">
        <v>1780</v>
      </c>
      <c r="N1093" t="s">
        <v>1684</v>
      </c>
      <c r="O1093">
        <f>VLOOKUP(M1093,'ID-사업자'!$A$1:$B$291,2,0)</f>
        <v>8545800427</v>
      </c>
    </row>
    <row r="1094" spans="1:15" x14ac:dyDescent="0.3">
      <c r="A1094" t="s">
        <v>1694</v>
      </c>
      <c r="B1094" t="s">
        <v>1074</v>
      </c>
      <c r="C1094" s="14">
        <v>3646</v>
      </c>
      <c r="D1094" s="14">
        <v>364</v>
      </c>
      <c r="E1094" s="14">
        <v>145990</v>
      </c>
      <c r="F1094" s="14">
        <v>150000</v>
      </c>
      <c r="G1094">
        <v>160413249</v>
      </c>
      <c r="H1094">
        <v>1234</v>
      </c>
      <c r="I1094" t="s">
        <v>1484</v>
      </c>
      <c r="J1094" t="s">
        <v>1538</v>
      </c>
      <c r="K1094" t="s">
        <v>1485</v>
      </c>
      <c r="L1094">
        <v>2564</v>
      </c>
      <c r="M1094" t="s">
        <v>1700</v>
      </c>
      <c r="N1094" t="s">
        <v>1682</v>
      </c>
      <c r="O1094">
        <f>VLOOKUP(M1094,'ID-사업자'!$A$1:$B$291,2,0)</f>
        <v>0</v>
      </c>
    </row>
    <row r="1095" spans="1:15" x14ac:dyDescent="0.3">
      <c r="A1095" t="s">
        <v>1694</v>
      </c>
      <c r="B1095" t="s">
        <v>759</v>
      </c>
      <c r="C1095" s="14">
        <v>3646</v>
      </c>
      <c r="D1095" s="14">
        <v>364</v>
      </c>
      <c r="E1095" s="14">
        <v>145990</v>
      </c>
      <c r="F1095" s="14">
        <v>150000</v>
      </c>
      <c r="G1095">
        <v>160411027</v>
      </c>
      <c r="H1095">
        <v>1234</v>
      </c>
      <c r="I1095" t="s">
        <v>1484</v>
      </c>
      <c r="J1095" t="s">
        <v>1538</v>
      </c>
      <c r="K1095" t="s">
        <v>1485</v>
      </c>
      <c r="L1095">
        <v>2563</v>
      </c>
      <c r="M1095" t="s">
        <v>1700</v>
      </c>
      <c r="N1095" t="s">
        <v>1682</v>
      </c>
      <c r="O1095">
        <f>VLOOKUP(M1095,'ID-사업자'!$A$1:$B$291,2,0)</f>
        <v>0</v>
      </c>
    </row>
    <row r="1096" spans="1:15" x14ac:dyDescent="0.3">
      <c r="A1096" t="s">
        <v>1694</v>
      </c>
      <c r="B1096" t="s">
        <v>808</v>
      </c>
      <c r="C1096" s="14">
        <v>3646</v>
      </c>
      <c r="D1096" s="14">
        <v>364</v>
      </c>
      <c r="E1096" s="14">
        <v>145990</v>
      </c>
      <c r="F1096" s="14">
        <v>150000</v>
      </c>
      <c r="G1096">
        <v>160384446</v>
      </c>
      <c r="H1096">
        <v>1234</v>
      </c>
      <c r="I1096" t="s">
        <v>1484</v>
      </c>
      <c r="J1096" t="s">
        <v>1538</v>
      </c>
      <c r="K1096" t="s">
        <v>1485</v>
      </c>
      <c r="L1096">
        <v>2700</v>
      </c>
      <c r="M1096" t="s">
        <v>1670</v>
      </c>
      <c r="N1096" t="s">
        <v>1682</v>
      </c>
      <c r="O1096">
        <f>VLOOKUP(M1096,'ID-사업자'!$A$1:$B$291,2,0)</f>
        <v>0</v>
      </c>
    </row>
    <row r="1097" spans="1:15" x14ac:dyDescent="0.3">
      <c r="A1097" t="s">
        <v>1694</v>
      </c>
      <c r="B1097" t="s">
        <v>768</v>
      </c>
      <c r="C1097" s="14">
        <v>3646</v>
      </c>
      <c r="D1097" s="14">
        <v>364</v>
      </c>
      <c r="E1097" s="14">
        <v>145990</v>
      </c>
      <c r="F1097" s="14">
        <v>150000</v>
      </c>
      <c r="G1097">
        <v>160411750</v>
      </c>
      <c r="H1097">
        <v>1234</v>
      </c>
      <c r="I1097" t="s">
        <v>1484</v>
      </c>
      <c r="J1097" t="s">
        <v>1538</v>
      </c>
      <c r="K1097" t="s">
        <v>1485</v>
      </c>
      <c r="L1097">
        <v>2640</v>
      </c>
      <c r="M1097" t="s">
        <v>1697</v>
      </c>
      <c r="N1097" t="s">
        <v>1695</v>
      </c>
      <c r="O1097">
        <f>VLOOKUP(M1097,'ID-사업자'!$A$1:$B$291,2,0)</f>
        <v>0</v>
      </c>
    </row>
    <row r="1098" spans="1:15" x14ac:dyDescent="0.3">
      <c r="A1098" t="s">
        <v>1694</v>
      </c>
      <c r="B1098" t="s">
        <v>869</v>
      </c>
      <c r="C1098" s="14">
        <v>0</v>
      </c>
      <c r="D1098" s="14">
        <v>0</v>
      </c>
      <c r="E1098" s="14">
        <v>150000</v>
      </c>
      <c r="F1098" s="14">
        <v>150000</v>
      </c>
      <c r="G1098">
        <v>160627877</v>
      </c>
      <c r="H1098">
        <v>1234</v>
      </c>
      <c r="I1098" t="s">
        <v>1484</v>
      </c>
      <c r="J1098" t="s">
        <v>1538</v>
      </c>
      <c r="K1098" t="s">
        <v>1485</v>
      </c>
      <c r="L1098">
        <v>3000000693</v>
      </c>
      <c r="M1098" t="s">
        <v>1697</v>
      </c>
      <c r="N1098" t="s">
        <v>1695</v>
      </c>
      <c r="O1098">
        <f>VLOOKUP(M1098,'ID-사업자'!$A$1:$B$291,2,0)</f>
        <v>0</v>
      </c>
    </row>
    <row r="1099" spans="1:15" x14ac:dyDescent="0.3">
      <c r="A1099" t="s">
        <v>1694</v>
      </c>
      <c r="B1099" t="s">
        <v>1429</v>
      </c>
      <c r="C1099" s="14">
        <v>0</v>
      </c>
      <c r="D1099" s="14">
        <v>0</v>
      </c>
      <c r="E1099" s="14">
        <v>150000</v>
      </c>
      <c r="F1099" s="14">
        <v>150000</v>
      </c>
      <c r="G1099">
        <v>160713549</v>
      </c>
      <c r="H1099">
        <v>1234</v>
      </c>
      <c r="I1099" t="s">
        <v>1484</v>
      </c>
      <c r="J1099" t="s">
        <v>1538</v>
      </c>
      <c r="K1099" t="s">
        <v>1485</v>
      </c>
      <c r="L1099">
        <v>3000000666</v>
      </c>
      <c r="M1099" t="s">
        <v>1697</v>
      </c>
      <c r="N1099" t="s">
        <v>1695</v>
      </c>
      <c r="O1099">
        <f>VLOOKUP(M1099,'ID-사업자'!$A$1:$B$291,2,0)</f>
        <v>0</v>
      </c>
    </row>
    <row r="1100" spans="1:15" x14ac:dyDescent="0.3">
      <c r="A1100" t="s">
        <v>1694</v>
      </c>
      <c r="B1100" t="s">
        <v>887</v>
      </c>
      <c r="C1100" s="14">
        <v>3646</v>
      </c>
      <c r="D1100" s="14">
        <v>364</v>
      </c>
      <c r="E1100" s="14">
        <v>145990</v>
      </c>
      <c r="F1100" s="14">
        <v>150000</v>
      </c>
      <c r="G1100">
        <v>160634625</v>
      </c>
      <c r="H1100">
        <v>1234</v>
      </c>
      <c r="I1100" t="s">
        <v>1484</v>
      </c>
      <c r="J1100" t="s">
        <v>1538</v>
      </c>
      <c r="K1100" t="s">
        <v>1485</v>
      </c>
      <c r="L1100">
        <v>2568</v>
      </c>
      <c r="M1100" t="s">
        <v>1688</v>
      </c>
      <c r="N1100" t="s">
        <v>1684</v>
      </c>
      <c r="O1100">
        <f>VLOOKUP(M1100,'ID-사업자'!$A$1:$B$291,2,0)</f>
        <v>0</v>
      </c>
    </row>
    <row r="1101" spans="1:15" x14ac:dyDescent="0.3">
      <c r="A1101" t="s">
        <v>1694</v>
      </c>
      <c r="B1101" t="s">
        <v>1357</v>
      </c>
      <c r="C1101" s="14">
        <v>137273</v>
      </c>
      <c r="D1101" s="14">
        <v>13727</v>
      </c>
      <c r="E1101" s="14">
        <v>0</v>
      </c>
      <c r="F1101" s="14">
        <v>151000</v>
      </c>
      <c r="G1101">
        <v>160637312</v>
      </c>
      <c r="H1101">
        <v>1234</v>
      </c>
      <c r="I1101" t="s">
        <v>1484</v>
      </c>
      <c r="J1101" t="s">
        <v>1538</v>
      </c>
      <c r="K1101" t="s">
        <v>1485</v>
      </c>
      <c r="L1101">
        <v>2014</v>
      </c>
      <c r="M1101" t="s">
        <v>1557</v>
      </c>
      <c r="N1101" t="s">
        <v>1682</v>
      </c>
      <c r="O1101">
        <f>VLOOKUP(M1101,'ID-사업자'!$A$1:$B$291,2,0)</f>
        <v>3686100775</v>
      </c>
    </row>
    <row r="1102" spans="1:15" x14ac:dyDescent="0.3">
      <c r="A1102" t="s">
        <v>1719</v>
      </c>
      <c r="B1102" t="s">
        <v>1506</v>
      </c>
      <c r="C1102" s="14">
        <v>3636</v>
      </c>
      <c r="D1102" s="14">
        <v>364</v>
      </c>
      <c r="E1102" s="14">
        <v>147000</v>
      </c>
      <c r="F1102" s="14">
        <v>151000</v>
      </c>
      <c r="G1102">
        <v>29474304</v>
      </c>
      <c r="I1102" t="s">
        <v>1532</v>
      </c>
      <c r="L1102">
        <v>3000000649</v>
      </c>
      <c r="M1102" t="s">
        <v>1778</v>
      </c>
      <c r="N1102" t="s">
        <v>1695</v>
      </c>
      <c r="O1102">
        <f>VLOOKUP(M1102,'ID-사업자'!$A$1:$B$291,2,0)</f>
        <v>1981501407</v>
      </c>
    </row>
    <row r="1103" spans="1:15" x14ac:dyDescent="0.3">
      <c r="A1103" t="s">
        <v>1694</v>
      </c>
      <c r="B1103" t="s">
        <v>802</v>
      </c>
      <c r="C1103" s="14">
        <v>107455</v>
      </c>
      <c r="D1103" s="14">
        <v>10745</v>
      </c>
      <c r="E1103" s="14">
        <v>33400</v>
      </c>
      <c r="F1103" s="14">
        <v>151600</v>
      </c>
      <c r="G1103">
        <v>160432120</v>
      </c>
      <c r="H1103">
        <v>1234</v>
      </c>
      <c r="I1103" t="s">
        <v>1484</v>
      </c>
      <c r="J1103" t="s">
        <v>1538</v>
      </c>
      <c r="K1103" t="s">
        <v>1485</v>
      </c>
      <c r="L1103">
        <v>1775</v>
      </c>
      <c r="M1103" t="s">
        <v>1641</v>
      </c>
      <c r="N1103" t="s">
        <v>1682</v>
      </c>
      <c r="O1103">
        <f>VLOOKUP(M1103,'ID-사업자'!$A$1:$B$291,2,0)</f>
        <v>0</v>
      </c>
    </row>
    <row r="1104" spans="1:15" x14ac:dyDescent="0.3">
      <c r="A1104" t="s">
        <v>1694</v>
      </c>
      <c r="B1104" t="s">
        <v>108</v>
      </c>
      <c r="C1104" s="14">
        <v>137818</v>
      </c>
      <c r="D1104" s="14">
        <v>13782</v>
      </c>
      <c r="E1104" s="14">
        <v>0</v>
      </c>
      <c r="F1104" s="14">
        <v>151600</v>
      </c>
      <c r="G1104">
        <v>160016276</v>
      </c>
      <c r="H1104">
        <v>1234</v>
      </c>
      <c r="I1104" t="s">
        <v>1484</v>
      </c>
      <c r="J1104" t="s">
        <v>1538</v>
      </c>
      <c r="K1104" t="s">
        <v>1485</v>
      </c>
      <c r="L1104">
        <v>3000000578</v>
      </c>
      <c r="M1104" t="s">
        <v>1593</v>
      </c>
      <c r="N1104" t="s">
        <v>1695</v>
      </c>
      <c r="O1104">
        <f>VLOOKUP(M1104,'ID-사업자'!$A$1:$B$291,2,0)</f>
        <v>0</v>
      </c>
    </row>
    <row r="1105" spans="1:15" x14ac:dyDescent="0.3">
      <c r="A1105" t="s">
        <v>1694</v>
      </c>
      <c r="B1105" t="s">
        <v>325</v>
      </c>
      <c r="C1105" s="14">
        <v>138182</v>
      </c>
      <c r="D1105" s="14">
        <v>13818</v>
      </c>
      <c r="E1105" s="14">
        <v>0</v>
      </c>
      <c r="F1105" s="14">
        <v>152000</v>
      </c>
      <c r="G1105">
        <v>160518151</v>
      </c>
      <c r="H1105">
        <v>1234</v>
      </c>
      <c r="I1105" t="s">
        <v>1484</v>
      </c>
      <c r="J1105" t="s">
        <v>1538</v>
      </c>
      <c r="K1105" t="s">
        <v>1485</v>
      </c>
      <c r="L1105">
        <v>1682</v>
      </c>
      <c r="M1105" t="s">
        <v>1700</v>
      </c>
      <c r="N1105" t="s">
        <v>1682</v>
      </c>
      <c r="O1105">
        <f>VLOOKUP(M1105,'ID-사업자'!$A$1:$B$291,2,0)</f>
        <v>0</v>
      </c>
    </row>
    <row r="1106" spans="1:15" x14ac:dyDescent="0.3">
      <c r="A1106" t="s">
        <v>1694</v>
      </c>
      <c r="B1106" t="s">
        <v>311</v>
      </c>
      <c r="C1106" s="14">
        <v>138182</v>
      </c>
      <c r="D1106" s="14">
        <v>13818</v>
      </c>
      <c r="E1106" s="14">
        <v>0</v>
      </c>
      <c r="F1106" s="14">
        <v>152000</v>
      </c>
      <c r="G1106">
        <v>160502462</v>
      </c>
      <c r="H1106">
        <v>1234</v>
      </c>
      <c r="I1106" t="s">
        <v>1484</v>
      </c>
      <c r="J1106" t="s">
        <v>1538</v>
      </c>
      <c r="K1106" t="s">
        <v>1485</v>
      </c>
      <c r="L1106">
        <v>1624</v>
      </c>
      <c r="M1106" t="s">
        <v>1663</v>
      </c>
      <c r="N1106" t="s">
        <v>1684</v>
      </c>
      <c r="O1106">
        <f>VLOOKUP(M1106,'ID-사업자'!$A$1:$B$291,2,0)</f>
        <v>0</v>
      </c>
    </row>
    <row r="1107" spans="1:15" x14ac:dyDescent="0.3">
      <c r="A1107" t="s">
        <v>1694</v>
      </c>
      <c r="B1107" t="s">
        <v>476</v>
      </c>
      <c r="C1107" s="14">
        <v>7273</v>
      </c>
      <c r="D1107" s="14">
        <v>727</v>
      </c>
      <c r="E1107" s="14">
        <v>144000</v>
      </c>
      <c r="F1107" s="14">
        <v>152000</v>
      </c>
      <c r="G1107">
        <v>160565918</v>
      </c>
      <c r="H1107">
        <v>1234</v>
      </c>
      <c r="I1107" t="s">
        <v>1484</v>
      </c>
      <c r="J1107" t="s">
        <v>1538</v>
      </c>
      <c r="K1107" t="s">
        <v>1485</v>
      </c>
      <c r="L1107">
        <v>2783</v>
      </c>
      <c r="M1107" t="s">
        <v>1486</v>
      </c>
      <c r="N1107" t="s">
        <v>1682</v>
      </c>
      <c r="O1107">
        <f>VLOOKUP(M1107,'ID-사업자'!$A$1:$B$291,2,0)</f>
        <v>0</v>
      </c>
    </row>
    <row r="1108" spans="1:15" x14ac:dyDescent="0.3">
      <c r="A1108" t="s">
        <v>1694</v>
      </c>
      <c r="B1108" t="s">
        <v>1068</v>
      </c>
      <c r="C1108" s="14">
        <v>138182</v>
      </c>
      <c r="D1108" s="14">
        <v>13818</v>
      </c>
      <c r="E1108" s="14">
        <v>0</v>
      </c>
      <c r="F1108" s="14">
        <v>152000</v>
      </c>
      <c r="G1108">
        <v>160460581</v>
      </c>
      <c r="H1108">
        <v>1234</v>
      </c>
      <c r="I1108" t="s">
        <v>1484</v>
      </c>
      <c r="J1108" t="s">
        <v>1538</v>
      </c>
      <c r="K1108" t="s">
        <v>1485</v>
      </c>
      <c r="L1108">
        <v>3000000483</v>
      </c>
      <c r="M1108" s="7" t="s">
        <v>1620</v>
      </c>
      <c r="N1108" t="s">
        <v>1682</v>
      </c>
      <c r="O1108">
        <f>VLOOKUP(M1108,'ID-사업자'!$A$1:$B$291,2,0)</f>
        <v>0</v>
      </c>
    </row>
    <row r="1109" spans="1:15" x14ac:dyDescent="0.3">
      <c r="A1109" t="s">
        <v>1694</v>
      </c>
      <c r="B1109" t="s">
        <v>80</v>
      </c>
      <c r="C1109" s="14">
        <v>138545</v>
      </c>
      <c r="D1109" s="14">
        <v>13855</v>
      </c>
      <c r="E1109" s="14">
        <v>0</v>
      </c>
      <c r="F1109" s="14">
        <v>152400</v>
      </c>
      <c r="G1109">
        <v>160252583</v>
      </c>
      <c r="H1109">
        <v>1234</v>
      </c>
      <c r="I1109" t="s">
        <v>1484</v>
      </c>
      <c r="J1109" t="s">
        <v>1538</v>
      </c>
      <c r="K1109" t="s">
        <v>1485</v>
      </c>
      <c r="L1109">
        <v>2831</v>
      </c>
      <c r="M1109" t="s">
        <v>1633</v>
      </c>
      <c r="N1109" t="s">
        <v>1693</v>
      </c>
      <c r="O1109">
        <f>VLOOKUP(M1109,'ID-사업자'!$A$1:$B$291,2,0)</f>
        <v>1136000727</v>
      </c>
    </row>
    <row r="1110" spans="1:15" x14ac:dyDescent="0.3">
      <c r="A1110" t="s">
        <v>1694</v>
      </c>
      <c r="B1110" t="s">
        <v>606</v>
      </c>
      <c r="C1110" s="14">
        <v>120328</v>
      </c>
      <c r="D1110" s="14">
        <v>12032</v>
      </c>
      <c r="E1110" s="14">
        <v>20190</v>
      </c>
      <c r="F1110" s="14">
        <v>152550</v>
      </c>
      <c r="G1110">
        <v>160330932</v>
      </c>
      <c r="H1110">
        <v>1234</v>
      </c>
      <c r="I1110" t="s">
        <v>1484</v>
      </c>
      <c r="J1110" t="s">
        <v>1538</v>
      </c>
      <c r="K1110" t="s">
        <v>1485</v>
      </c>
      <c r="L1110">
        <v>2491</v>
      </c>
      <c r="M1110" t="s">
        <v>1579</v>
      </c>
      <c r="N1110" t="s">
        <v>1684</v>
      </c>
      <c r="O1110">
        <f>VLOOKUP(M1110,'ID-사업자'!$A$1:$B$291,2,0)</f>
        <v>0</v>
      </c>
    </row>
    <row r="1111" spans="1:15" x14ac:dyDescent="0.3">
      <c r="A1111" t="s">
        <v>1694</v>
      </c>
      <c r="B1111" t="s">
        <v>978</v>
      </c>
      <c r="C1111" s="14">
        <v>139091</v>
      </c>
      <c r="D1111" s="14">
        <v>13909</v>
      </c>
      <c r="E1111" s="14">
        <v>0</v>
      </c>
      <c r="F1111" s="14">
        <v>153000</v>
      </c>
      <c r="G1111">
        <v>160591532</v>
      </c>
      <c r="H1111">
        <v>1234</v>
      </c>
      <c r="I1111" t="s">
        <v>1484</v>
      </c>
      <c r="J1111" t="s">
        <v>1538</v>
      </c>
      <c r="K1111" t="s">
        <v>1485</v>
      </c>
      <c r="L1111">
        <v>2795</v>
      </c>
      <c r="M1111" t="s">
        <v>1770</v>
      </c>
      <c r="N1111" t="s">
        <v>1682</v>
      </c>
      <c r="O1111">
        <f>VLOOKUP(M1111,'ID-사업자'!$A$1:$B$291,2,0)</f>
        <v>0</v>
      </c>
    </row>
    <row r="1112" spans="1:15" x14ac:dyDescent="0.3">
      <c r="A1112" t="s">
        <v>1719</v>
      </c>
      <c r="B1112" t="s">
        <v>1488</v>
      </c>
      <c r="C1112" s="14">
        <v>139273</v>
      </c>
      <c r="D1112" s="14">
        <v>13927</v>
      </c>
      <c r="E1112" s="14">
        <v>0</v>
      </c>
      <c r="F1112" s="14">
        <v>153200</v>
      </c>
      <c r="G1112">
        <v>154645</v>
      </c>
      <c r="I1112" t="s">
        <v>1532</v>
      </c>
      <c r="L1112">
        <v>3000000493</v>
      </c>
      <c r="M1112" t="s">
        <v>1716</v>
      </c>
      <c r="N1112" t="s">
        <v>1695</v>
      </c>
      <c r="O1112">
        <f>VLOOKUP(M1112,'ID-사업자'!$A$1:$B$291,2,0)</f>
        <v>1304146260</v>
      </c>
    </row>
    <row r="1113" spans="1:15" x14ac:dyDescent="0.3">
      <c r="A1113" t="s">
        <v>1694</v>
      </c>
      <c r="B1113" t="s">
        <v>1257</v>
      </c>
      <c r="C1113" s="14">
        <v>109919</v>
      </c>
      <c r="D1113" s="14">
        <v>10991</v>
      </c>
      <c r="E1113" s="14">
        <v>32590</v>
      </c>
      <c r="F1113" s="14">
        <v>153500</v>
      </c>
      <c r="G1113">
        <v>161028404</v>
      </c>
      <c r="H1113">
        <v>1234</v>
      </c>
      <c r="I1113" t="s">
        <v>1484</v>
      </c>
      <c r="J1113" t="s">
        <v>1538</v>
      </c>
      <c r="K1113" t="s">
        <v>1485</v>
      </c>
      <c r="L1113">
        <v>2686</v>
      </c>
      <c r="M1113" s="27" t="s">
        <v>1850</v>
      </c>
      <c r="N1113" t="s">
        <v>1684</v>
      </c>
      <c r="O1113" s="6">
        <v>0</v>
      </c>
    </row>
    <row r="1114" spans="1:15" x14ac:dyDescent="0.3">
      <c r="A1114" t="s">
        <v>1694</v>
      </c>
      <c r="B1114" t="s">
        <v>464</v>
      </c>
      <c r="C1114" s="14">
        <v>3646</v>
      </c>
      <c r="D1114" s="14">
        <v>364</v>
      </c>
      <c r="E1114" s="14">
        <v>149990</v>
      </c>
      <c r="F1114" s="14">
        <v>154000</v>
      </c>
      <c r="G1114">
        <v>160554046</v>
      </c>
      <c r="H1114">
        <v>1234</v>
      </c>
      <c r="I1114" t="s">
        <v>1484</v>
      </c>
      <c r="J1114" t="s">
        <v>1538</v>
      </c>
      <c r="K1114" t="s">
        <v>1485</v>
      </c>
      <c r="L1114">
        <v>2335</v>
      </c>
      <c r="M1114" t="s">
        <v>1591</v>
      </c>
      <c r="N1114" t="s">
        <v>1684</v>
      </c>
      <c r="O1114">
        <f>VLOOKUP(M1114,'ID-사업자'!$A$1:$B$291,2,0)</f>
        <v>5311602084</v>
      </c>
    </row>
    <row r="1115" spans="1:15" x14ac:dyDescent="0.3">
      <c r="A1115" t="s">
        <v>1694</v>
      </c>
      <c r="B1115" t="s">
        <v>1403</v>
      </c>
      <c r="C1115" s="14">
        <v>3646</v>
      </c>
      <c r="D1115" s="14">
        <v>364</v>
      </c>
      <c r="E1115" s="14">
        <v>149990</v>
      </c>
      <c r="F1115" s="14">
        <v>154000</v>
      </c>
      <c r="G1115">
        <v>160685909</v>
      </c>
      <c r="H1115">
        <v>1234</v>
      </c>
      <c r="I1115" t="s">
        <v>1484</v>
      </c>
      <c r="J1115" t="s">
        <v>1538</v>
      </c>
      <c r="K1115" t="s">
        <v>1485</v>
      </c>
      <c r="L1115">
        <v>2268</v>
      </c>
      <c r="M1115" t="s">
        <v>1591</v>
      </c>
      <c r="N1115" t="s">
        <v>1684</v>
      </c>
      <c r="O1115">
        <f>VLOOKUP(M1115,'ID-사업자'!$A$1:$B$291,2,0)</f>
        <v>5311602084</v>
      </c>
    </row>
    <row r="1116" spans="1:15" x14ac:dyDescent="0.3">
      <c r="A1116" t="s">
        <v>1694</v>
      </c>
      <c r="B1116" t="s">
        <v>1394</v>
      </c>
      <c r="C1116" s="14">
        <v>3646</v>
      </c>
      <c r="D1116" s="14">
        <v>364</v>
      </c>
      <c r="E1116" s="14">
        <v>149990</v>
      </c>
      <c r="F1116" s="14">
        <v>154000</v>
      </c>
      <c r="G1116">
        <v>160657623</v>
      </c>
      <c r="H1116">
        <v>1234</v>
      </c>
      <c r="I1116" t="s">
        <v>1484</v>
      </c>
      <c r="J1116" t="s">
        <v>1538</v>
      </c>
      <c r="K1116" t="s">
        <v>1485</v>
      </c>
      <c r="L1116">
        <v>2272</v>
      </c>
      <c r="M1116" t="s">
        <v>1700</v>
      </c>
      <c r="N1116" t="s">
        <v>1682</v>
      </c>
      <c r="O1116">
        <f>VLOOKUP(M1116,'ID-사업자'!$A$1:$B$291,2,0)</f>
        <v>0</v>
      </c>
    </row>
    <row r="1117" spans="1:15" x14ac:dyDescent="0.3">
      <c r="A1117" t="s">
        <v>1694</v>
      </c>
      <c r="B1117" t="s">
        <v>975</v>
      </c>
      <c r="C1117" s="14">
        <v>3646</v>
      </c>
      <c r="D1117" s="14">
        <v>364</v>
      </c>
      <c r="E1117" s="14">
        <v>149990</v>
      </c>
      <c r="F1117" s="14">
        <v>154000</v>
      </c>
      <c r="G1117">
        <v>160595272</v>
      </c>
      <c r="H1117">
        <v>1234</v>
      </c>
      <c r="I1117" t="s">
        <v>1484</v>
      </c>
      <c r="J1117" t="s">
        <v>1538</v>
      </c>
      <c r="K1117" t="s">
        <v>1485</v>
      </c>
      <c r="L1117">
        <v>2271</v>
      </c>
      <c r="M1117" t="s">
        <v>1579</v>
      </c>
      <c r="N1117" t="s">
        <v>1684</v>
      </c>
      <c r="O1117">
        <f>VLOOKUP(M1117,'ID-사업자'!$A$1:$B$291,2,0)</f>
        <v>0</v>
      </c>
    </row>
    <row r="1118" spans="1:15" x14ac:dyDescent="0.3">
      <c r="A1118" t="s">
        <v>1694</v>
      </c>
      <c r="B1118" t="s">
        <v>973</v>
      </c>
      <c r="C1118" s="14">
        <v>3646</v>
      </c>
      <c r="D1118" s="14">
        <v>364</v>
      </c>
      <c r="E1118" s="14">
        <v>149990</v>
      </c>
      <c r="F1118" s="14">
        <v>154000</v>
      </c>
      <c r="G1118">
        <v>160593024</v>
      </c>
      <c r="H1118">
        <v>1234</v>
      </c>
      <c r="I1118" t="s">
        <v>1484</v>
      </c>
      <c r="J1118" t="s">
        <v>1538</v>
      </c>
      <c r="K1118" t="s">
        <v>1485</v>
      </c>
      <c r="L1118">
        <v>2270</v>
      </c>
      <c r="M1118" t="s">
        <v>1579</v>
      </c>
      <c r="N1118" t="s">
        <v>1684</v>
      </c>
      <c r="O1118">
        <f>VLOOKUP(M1118,'ID-사업자'!$A$1:$B$291,2,0)</f>
        <v>0</v>
      </c>
    </row>
    <row r="1119" spans="1:15" x14ac:dyDescent="0.3">
      <c r="A1119" t="s">
        <v>1694</v>
      </c>
      <c r="B1119" t="s">
        <v>462</v>
      </c>
      <c r="C1119" s="14">
        <v>3646</v>
      </c>
      <c r="D1119" s="14">
        <v>364</v>
      </c>
      <c r="E1119" s="14">
        <v>149990</v>
      </c>
      <c r="F1119" s="14">
        <v>154000</v>
      </c>
      <c r="G1119">
        <v>160560316</v>
      </c>
      <c r="H1119">
        <v>1234</v>
      </c>
      <c r="I1119" t="s">
        <v>1484</v>
      </c>
      <c r="J1119" t="s">
        <v>1538</v>
      </c>
      <c r="K1119" t="s">
        <v>1485</v>
      </c>
      <c r="L1119">
        <v>2196</v>
      </c>
      <c r="M1119" t="s">
        <v>1670</v>
      </c>
      <c r="N1119" t="s">
        <v>1682</v>
      </c>
      <c r="O1119">
        <f>VLOOKUP(M1119,'ID-사업자'!$A$1:$B$291,2,0)</f>
        <v>0</v>
      </c>
    </row>
    <row r="1120" spans="1:15" x14ac:dyDescent="0.3">
      <c r="A1120" t="s">
        <v>1694</v>
      </c>
      <c r="B1120" t="s">
        <v>1340</v>
      </c>
      <c r="C1120" s="14">
        <v>3646</v>
      </c>
      <c r="D1120" s="14">
        <v>364</v>
      </c>
      <c r="E1120" s="14">
        <v>149990</v>
      </c>
      <c r="F1120" s="14">
        <v>154000</v>
      </c>
      <c r="G1120">
        <v>160639419</v>
      </c>
      <c r="H1120">
        <v>1234</v>
      </c>
      <c r="I1120" t="s">
        <v>1484</v>
      </c>
      <c r="J1120" t="s">
        <v>1538</v>
      </c>
      <c r="K1120" t="s">
        <v>1485</v>
      </c>
      <c r="L1120">
        <v>2275</v>
      </c>
      <c r="M1120" t="s">
        <v>1686</v>
      </c>
      <c r="N1120" t="s">
        <v>1693</v>
      </c>
      <c r="O1120">
        <f>VLOOKUP(M1120,'ID-사업자'!$A$1:$B$291,2,0)</f>
        <v>0</v>
      </c>
    </row>
    <row r="1121" spans="1:15" x14ac:dyDescent="0.3">
      <c r="A1121" t="s">
        <v>1694</v>
      </c>
      <c r="B1121" t="s">
        <v>679</v>
      </c>
      <c r="C1121" s="14">
        <v>140091</v>
      </c>
      <c r="D1121" s="14">
        <v>14009</v>
      </c>
      <c r="E1121" s="14">
        <v>0</v>
      </c>
      <c r="F1121" s="14">
        <v>154100</v>
      </c>
      <c r="G1121">
        <v>160357122</v>
      </c>
      <c r="H1121">
        <v>1234</v>
      </c>
      <c r="I1121" t="s">
        <v>1484</v>
      </c>
      <c r="J1121" t="s">
        <v>1538</v>
      </c>
      <c r="K1121" t="s">
        <v>1485</v>
      </c>
      <c r="L1121">
        <v>2558</v>
      </c>
      <c r="M1121" t="s">
        <v>1831</v>
      </c>
      <c r="N1121" t="s">
        <v>1682</v>
      </c>
      <c r="O1121">
        <f>VLOOKUP(M1121,'ID-사업자'!$A$1:$B$291,2,0)</f>
        <v>6254800679</v>
      </c>
    </row>
    <row r="1122" spans="1:15" x14ac:dyDescent="0.3">
      <c r="A1122" t="s">
        <v>1719</v>
      </c>
      <c r="B1122" t="s">
        <v>44</v>
      </c>
      <c r="C1122" s="14">
        <v>15545</v>
      </c>
      <c r="D1122" s="14">
        <v>1555</v>
      </c>
      <c r="E1122" s="14">
        <v>137000</v>
      </c>
      <c r="F1122" s="14">
        <v>154100</v>
      </c>
      <c r="G1122">
        <v>111086</v>
      </c>
      <c r="I1122" t="s">
        <v>1532</v>
      </c>
      <c r="L1122">
        <v>1700</v>
      </c>
      <c r="M1122" t="s">
        <v>1718</v>
      </c>
      <c r="N1122" t="s">
        <v>1684</v>
      </c>
      <c r="O1122">
        <f>VLOOKUP(M1122,'ID-사업자'!$A$1:$B$291,2,0)</f>
        <v>0</v>
      </c>
    </row>
    <row r="1123" spans="1:15" x14ac:dyDescent="0.3">
      <c r="A1123" t="s">
        <v>1694</v>
      </c>
      <c r="B1123" t="s">
        <v>812</v>
      </c>
      <c r="C1123" s="14">
        <v>0</v>
      </c>
      <c r="D1123" s="14">
        <v>0</v>
      </c>
      <c r="E1123" s="14">
        <v>155000</v>
      </c>
      <c r="F1123" s="14">
        <v>155000</v>
      </c>
      <c r="G1123">
        <v>160390532</v>
      </c>
      <c r="H1123">
        <v>1234</v>
      </c>
      <c r="I1123" t="s">
        <v>1484</v>
      </c>
      <c r="J1123" t="s">
        <v>1538</v>
      </c>
      <c r="K1123" t="s">
        <v>1485</v>
      </c>
      <c r="L1123">
        <v>1973</v>
      </c>
      <c r="M1123" t="s">
        <v>1697</v>
      </c>
      <c r="N1123" t="s">
        <v>1695</v>
      </c>
      <c r="O1123">
        <f>VLOOKUP(M1123,'ID-사업자'!$A$1:$B$291,2,0)</f>
        <v>0</v>
      </c>
    </row>
    <row r="1124" spans="1:15" x14ac:dyDescent="0.3">
      <c r="A1124" t="s">
        <v>1694</v>
      </c>
      <c r="B1124" t="s">
        <v>1046</v>
      </c>
      <c r="C1124" s="14">
        <v>18182</v>
      </c>
      <c r="D1124" s="14">
        <v>1818</v>
      </c>
      <c r="E1124" s="14">
        <v>135000</v>
      </c>
      <c r="F1124" s="14">
        <v>155000</v>
      </c>
      <c r="G1124">
        <v>160456679</v>
      </c>
      <c r="H1124">
        <v>1234</v>
      </c>
      <c r="I1124" t="s">
        <v>1484</v>
      </c>
      <c r="J1124" t="s">
        <v>1538</v>
      </c>
      <c r="K1124" t="s">
        <v>1485</v>
      </c>
      <c r="L1124">
        <v>1771</v>
      </c>
      <c r="M1124" t="s">
        <v>1685</v>
      </c>
      <c r="N1124" t="s">
        <v>1684</v>
      </c>
      <c r="O1124">
        <f>VLOOKUP(M1124,'ID-사업자'!$A$1:$B$291,2,0)</f>
        <v>0</v>
      </c>
    </row>
    <row r="1125" spans="1:15" x14ac:dyDescent="0.3">
      <c r="A1125" t="s">
        <v>1694</v>
      </c>
      <c r="B1125" t="s">
        <v>1378</v>
      </c>
      <c r="C1125" s="14">
        <v>141818</v>
      </c>
      <c r="D1125" s="14">
        <v>14182</v>
      </c>
      <c r="E1125" s="14">
        <v>0</v>
      </c>
      <c r="F1125" s="14">
        <v>156000</v>
      </c>
      <c r="G1125">
        <v>160667089</v>
      </c>
      <c r="H1125">
        <v>1234</v>
      </c>
      <c r="I1125" t="s">
        <v>1484</v>
      </c>
      <c r="J1125" t="s">
        <v>1538</v>
      </c>
      <c r="K1125" t="s">
        <v>1485</v>
      </c>
      <c r="L1125">
        <v>2726</v>
      </c>
      <c r="M1125" t="s">
        <v>1831</v>
      </c>
      <c r="N1125" t="s">
        <v>1682</v>
      </c>
      <c r="O1125">
        <f>VLOOKUP(M1125,'ID-사업자'!$A$1:$B$291,2,0)</f>
        <v>6254800679</v>
      </c>
    </row>
    <row r="1126" spans="1:15" x14ac:dyDescent="0.3">
      <c r="A1126" t="s">
        <v>1694</v>
      </c>
      <c r="B1126" t="s">
        <v>358</v>
      </c>
      <c r="C1126" s="14">
        <v>141818</v>
      </c>
      <c r="D1126" s="14">
        <v>14182</v>
      </c>
      <c r="E1126" s="14">
        <v>0</v>
      </c>
      <c r="F1126" s="14">
        <v>156000</v>
      </c>
      <c r="G1126">
        <v>160570268</v>
      </c>
      <c r="H1126">
        <v>1234</v>
      </c>
      <c r="I1126" t="s">
        <v>1484</v>
      </c>
      <c r="J1126" t="s">
        <v>1538</v>
      </c>
      <c r="K1126" t="s">
        <v>1485</v>
      </c>
      <c r="L1126">
        <v>1725</v>
      </c>
      <c r="M1126" t="s">
        <v>1559</v>
      </c>
      <c r="N1126" t="s">
        <v>1684</v>
      </c>
      <c r="O1126">
        <f>VLOOKUP(M1126,'ID-사업자'!$A$1:$B$291,2,0)</f>
        <v>8968102989</v>
      </c>
    </row>
    <row r="1127" spans="1:15" x14ac:dyDescent="0.3">
      <c r="A1127" t="s">
        <v>1694</v>
      </c>
      <c r="B1127" t="s">
        <v>1345</v>
      </c>
      <c r="C1127" s="14">
        <v>65455</v>
      </c>
      <c r="D1127" s="14">
        <v>6545</v>
      </c>
      <c r="E1127" s="14">
        <v>84000</v>
      </c>
      <c r="F1127" s="14">
        <v>156000</v>
      </c>
      <c r="G1127">
        <v>160647087</v>
      </c>
      <c r="H1127">
        <v>1234</v>
      </c>
      <c r="I1127" t="s">
        <v>1484</v>
      </c>
      <c r="J1127" t="s">
        <v>1538</v>
      </c>
      <c r="K1127" t="s">
        <v>1485</v>
      </c>
      <c r="L1127">
        <v>2064</v>
      </c>
      <c r="M1127" t="s">
        <v>1821</v>
      </c>
      <c r="N1127" t="s">
        <v>1684</v>
      </c>
      <c r="O1127">
        <f>VLOOKUP(M1127,'ID-사업자'!$A$1:$B$291,2,0)</f>
        <v>3511402179</v>
      </c>
    </row>
    <row r="1128" spans="1:15" x14ac:dyDescent="0.3">
      <c r="A1128" t="s">
        <v>1694</v>
      </c>
      <c r="B1128" t="s">
        <v>1048</v>
      </c>
      <c r="C1128" s="14">
        <v>141818</v>
      </c>
      <c r="D1128" s="14">
        <v>14182</v>
      </c>
      <c r="E1128" s="14">
        <v>0</v>
      </c>
      <c r="F1128" s="14">
        <v>156000</v>
      </c>
      <c r="G1128">
        <v>160462931</v>
      </c>
      <c r="H1128">
        <v>1234</v>
      </c>
      <c r="I1128" t="s">
        <v>1484</v>
      </c>
      <c r="J1128" t="s">
        <v>1538</v>
      </c>
      <c r="K1128" t="s">
        <v>1485</v>
      </c>
      <c r="L1128">
        <v>1785</v>
      </c>
      <c r="M1128" t="s">
        <v>1563</v>
      </c>
      <c r="N1128" t="s">
        <v>1693</v>
      </c>
      <c r="O1128">
        <f>VLOOKUP(M1128,'ID-사업자'!$A$1:$B$291,2,0)</f>
        <v>0</v>
      </c>
    </row>
    <row r="1129" spans="1:15" x14ac:dyDescent="0.3">
      <c r="A1129" t="s">
        <v>1694</v>
      </c>
      <c r="B1129" t="s">
        <v>174</v>
      </c>
      <c r="C1129" s="14">
        <v>132773</v>
      </c>
      <c r="D1129" s="14">
        <v>13277</v>
      </c>
      <c r="E1129" s="14">
        <v>10800</v>
      </c>
      <c r="F1129" s="14">
        <v>156850</v>
      </c>
      <c r="G1129">
        <v>160127492</v>
      </c>
      <c r="H1129">
        <v>1234</v>
      </c>
      <c r="I1129" t="s">
        <v>1484</v>
      </c>
      <c r="J1129" t="s">
        <v>1538</v>
      </c>
      <c r="K1129" t="s">
        <v>1485</v>
      </c>
      <c r="L1129">
        <v>2820</v>
      </c>
      <c r="M1129" t="s">
        <v>1840</v>
      </c>
      <c r="N1129" t="s">
        <v>1682</v>
      </c>
      <c r="O1129">
        <f>VLOOKUP(M1129,'ID-사업자'!$A$1:$B$291,2,0)</f>
        <v>0</v>
      </c>
    </row>
    <row r="1130" spans="1:15" x14ac:dyDescent="0.3">
      <c r="A1130" t="s">
        <v>1694</v>
      </c>
      <c r="B1130" t="s">
        <v>724</v>
      </c>
      <c r="C1130" s="14">
        <v>142727</v>
      </c>
      <c r="D1130" s="14">
        <v>14273</v>
      </c>
      <c r="E1130" s="14">
        <v>0</v>
      </c>
      <c r="F1130" s="14">
        <v>157000</v>
      </c>
      <c r="G1130">
        <v>160371439</v>
      </c>
      <c r="H1130">
        <v>1234</v>
      </c>
      <c r="I1130" t="s">
        <v>1484</v>
      </c>
      <c r="J1130" t="s">
        <v>1538</v>
      </c>
      <c r="K1130" t="s">
        <v>1485</v>
      </c>
      <c r="L1130">
        <v>2626</v>
      </c>
      <c r="M1130" t="s">
        <v>1831</v>
      </c>
      <c r="N1130" t="s">
        <v>1682</v>
      </c>
      <c r="O1130">
        <f>VLOOKUP(M1130,'ID-사업자'!$A$1:$B$291,2,0)</f>
        <v>6254800679</v>
      </c>
    </row>
    <row r="1131" spans="1:15" x14ac:dyDescent="0.3">
      <c r="A1131" t="s">
        <v>1694</v>
      </c>
      <c r="B1131" t="s">
        <v>651</v>
      </c>
      <c r="C1131" s="14">
        <v>142727</v>
      </c>
      <c r="D1131" s="14">
        <v>14273</v>
      </c>
      <c r="E1131" s="14">
        <v>0</v>
      </c>
      <c r="F1131" s="14">
        <v>157000</v>
      </c>
      <c r="G1131">
        <v>160343104</v>
      </c>
      <c r="H1131">
        <v>1234</v>
      </c>
      <c r="I1131" t="s">
        <v>1484</v>
      </c>
      <c r="J1131" t="s">
        <v>1538</v>
      </c>
      <c r="K1131" t="s">
        <v>1485</v>
      </c>
      <c r="L1131">
        <v>3000000511</v>
      </c>
      <c r="M1131" t="s">
        <v>1662</v>
      </c>
      <c r="N1131" t="s">
        <v>1695</v>
      </c>
      <c r="O1131">
        <f>VLOOKUP(M1131,'ID-사업자'!$A$1:$B$291,2,0)</f>
        <v>6613000888</v>
      </c>
    </row>
    <row r="1132" spans="1:15" x14ac:dyDescent="0.3">
      <c r="A1132" t="s">
        <v>1694</v>
      </c>
      <c r="B1132" t="s">
        <v>333</v>
      </c>
      <c r="C1132" s="14">
        <v>138419</v>
      </c>
      <c r="D1132" s="14">
        <v>13841</v>
      </c>
      <c r="E1132" s="14">
        <v>4890</v>
      </c>
      <c r="F1132" s="14">
        <v>157150</v>
      </c>
      <c r="G1132">
        <v>160465449</v>
      </c>
      <c r="H1132">
        <v>1234</v>
      </c>
      <c r="I1132" t="s">
        <v>1484</v>
      </c>
      <c r="J1132" t="s">
        <v>1538</v>
      </c>
      <c r="K1132" t="s">
        <v>1485</v>
      </c>
      <c r="L1132">
        <v>2133</v>
      </c>
      <c r="M1132" t="s">
        <v>1715</v>
      </c>
      <c r="N1132" t="s">
        <v>1682</v>
      </c>
      <c r="O1132">
        <f>VLOOKUP(M1132,'ID-사업자'!$A$1:$B$291,2,0)</f>
        <v>0</v>
      </c>
    </row>
    <row r="1133" spans="1:15" x14ac:dyDescent="0.3">
      <c r="A1133" t="s">
        <v>1694</v>
      </c>
      <c r="B1133" t="s">
        <v>1189</v>
      </c>
      <c r="C1133" s="14">
        <v>111273</v>
      </c>
      <c r="D1133" s="14">
        <v>11127</v>
      </c>
      <c r="E1133" s="14">
        <v>34900</v>
      </c>
      <c r="F1133" s="14">
        <v>157300</v>
      </c>
      <c r="G1133">
        <v>160908752</v>
      </c>
      <c r="H1133">
        <v>1234</v>
      </c>
      <c r="I1133" t="s">
        <v>1484</v>
      </c>
      <c r="J1133" t="s">
        <v>1538</v>
      </c>
      <c r="K1133" t="s">
        <v>1485</v>
      </c>
      <c r="L1133">
        <v>1945</v>
      </c>
      <c r="M1133" t="s">
        <v>1643</v>
      </c>
      <c r="N1133" t="s">
        <v>1682</v>
      </c>
      <c r="O1133">
        <f>VLOOKUP(M1133,'ID-사업자'!$A$1:$B$291,2,0)</f>
        <v>0</v>
      </c>
    </row>
    <row r="1134" spans="1:15" x14ac:dyDescent="0.3">
      <c r="A1134" t="s">
        <v>1719</v>
      </c>
      <c r="B1134" t="s">
        <v>17</v>
      </c>
      <c r="C1134" s="14">
        <v>131136</v>
      </c>
      <c r="D1134" s="14">
        <v>13114</v>
      </c>
      <c r="E1134" s="14">
        <v>13100</v>
      </c>
      <c r="F1134" s="14">
        <v>157350</v>
      </c>
      <c r="G1134">
        <v>38022468</v>
      </c>
      <c r="I1134" t="s">
        <v>1532</v>
      </c>
      <c r="L1134">
        <v>2567</v>
      </c>
      <c r="M1134" s="4" t="s">
        <v>1836</v>
      </c>
      <c r="N1134" t="s">
        <v>1684</v>
      </c>
      <c r="O1134">
        <f>VLOOKUP(M1134,'ID-사업자'!$A$1:$B$291,2,0)</f>
        <v>4787400164</v>
      </c>
    </row>
    <row r="1135" spans="1:15" x14ac:dyDescent="0.3">
      <c r="A1135" t="s">
        <v>1694</v>
      </c>
      <c r="B1135" t="s">
        <v>675</v>
      </c>
      <c r="C1135" s="14">
        <v>143636</v>
      </c>
      <c r="D1135" s="14">
        <v>14364</v>
      </c>
      <c r="E1135" s="14">
        <v>0</v>
      </c>
      <c r="F1135" s="14">
        <v>158000</v>
      </c>
      <c r="G1135">
        <v>160358959</v>
      </c>
      <c r="H1135">
        <v>1234</v>
      </c>
      <c r="I1135" t="s">
        <v>1484</v>
      </c>
      <c r="J1135" t="s">
        <v>1538</v>
      </c>
      <c r="K1135" t="s">
        <v>1485</v>
      </c>
      <c r="L1135">
        <v>1724</v>
      </c>
      <c r="M1135" t="s">
        <v>1831</v>
      </c>
      <c r="N1135" t="s">
        <v>1682</v>
      </c>
      <c r="O1135">
        <f>VLOOKUP(M1135,'ID-사업자'!$A$1:$B$291,2,0)</f>
        <v>6254800679</v>
      </c>
    </row>
    <row r="1136" spans="1:15" x14ac:dyDescent="0.3">
      <c r="A1136" t="s">
        <v>1694</v>
      </c>
      <c r="B1136" t="s">
        <v>794</v>
      </c>
      <c r="C1136" s="14">
        <v>78182</v>
      </c>
      <c r="D1136" s="14">
        <v>7818</v>
      </c>
      <c r="E1136" s="14">
        <v>72000</v>
      </c>
      <c r="F1136" s="14">
        <v>158000</v>
      </c>
      <c r="G1136">
        <v>160423351</v>
      </c>
      <c r="H1136">
        <v>1234</v>
      </c>
      <c r="I1136" t="s">
        <v>1484</v>
      </c>
      <c r="J1136" t="s">
        <v>1538</v>
      </c>
      <c r="K1136" t="s">
        <v>1485</v>
      </c>
      <c r="L1136">
        <v>2641</v>
      </c>
      <c r="M1136" t="s">
        <v>1670</v>
      </c>
      <c r="N1136" t="s">
        <v>1682</v>
      </c>
      <c r="O1136">
        <f>VLOOKUP(M1136,'ID-사업자'!$A$1:$B$291,2,0)</f>
        <v>0</v>
      </c>
    </row>
    <row r="1137" spans="1:15" x14ac:dyDescent="0.3">
      <c r="A1137" t="s">
        <v>1694</v>
      </c>
      <c r="B1137" t="s">
        <v>1201</v>
      </c>
      <c r="C1137" s="14">
        <v>118091</v>
      </c>
      <c r="D1137" s="14">
        <v>11809</v>
      </c>
      <c r="E1137" s="14">
        <v>28900</v>
      </c>
      <c r="F1137" s="14">
        <v>158800</v>
      </c>
      <c r="G1137">
        <v>160877621</v>
      </c>
      <c r="H1137">
        <v>1234</v>
      </c>
      <c r="I1137" t="s">
        <v>1484</v>
      </c>
      <c r="J1137" t="s">
        <v>1538</v>
      </c>
      <c r="K1137" t="s">
        <v>1485</v>
      </c>
      <c r="L1137">
        <v>1934</v>
      </c>
      <c r="M1137" t="s">
        <v>1679</v>
      </c>
      <c r="N1137" t="s">
        <v>1684</v>
      </c>
      <c r="O1137">
        <f>VLOOKUP(M1137,'ID-사업자'!$A$1:$B$291,2,0)</f>
        <v>0</v>
      </c>
    </row>
    <row r="1138" spans="1:15" x14ac:dyDescent="0.3">
      <c r="A1138" t="s">
        <v>1694</v>
      </c>
      <c r="B1138" t="s">
        <v>742</v>
      </c>
      <c r="C1138" s="14">
        <v>3646</v>
      </c>
      <c r="D1138" s="14">
        <v>364</v>
      </c>
      <c r="E1138" s="14">
        <v>154990</v>
      </c>
      <c r="F1138" s="14">
        <v>159000</v>
      </c>
      <c r="G1138">
        <v>160411121</v>
      </c>
      <c r="H1138">
        <v>1234</v>
      </c>
      <c r="I1138" t="s">
        <v>1484</v>
      </c>
      <c r="J1138" t="s">
        <v>1538</v>
      </c>
      <c r="K1138" t="s">
        <v>1485</v>
      </c>
      <c r="L1138">
        <v>3000000585</v>
      </c>
      <c r="M1138" t="s">
        <v>1587</v>
      </c>
      <c r="N1138" t="s">
        <v>1695</v>
      </c>
      <c r="O1138">
        <f>VLOOKUP(M1138,'ID-사업자'!$A$1:$B$291,2,0)</f>
        <v>4021589132</v>
      </c>
    </row>
    <row r="1139" spans="1:15" x14ac:dyDescent="0.3">
      <c r="A1139" t="s">
        <v>1694</v>
      </c>
      <c r="B1139" t="s">
        <v>719</v>
      </c>
      <c r="C1139" s="14">
        <v>3646</v>
      </c>
      <c r="D1139" s="14">
        <v>364</v>
      </c>
      <c r="E1139" s="14">
        <v>154990</v>
      </c>
      <c r="F1139" s="14">
        <v>159000</v>
      </c>
      <c r="G1139">
        <v>160379252</v>
      </c>
      <c r="H1139">
        <v>1234</v>
      </c>
      <c r="I1139" t="s">
        <v>1484</v>
      </c>
      <c r="J1139" t="s">
        <v>1538</v>
      </c>
      <c r="K1139" t="s">
        <v>1485</v>
      </c>
      <c r="L1139">
        <v>1969</v>
      </c>
      <c r="M1139" t="s">
        <v>1656</v>
      </c>
      <c r="N1139" t="s">
        <v>1682</v>
      </c>
      <c r="O1139">
        <f>VLOOKUP(M1139,'ID-사업자'!$A$1:$B$291,2,0)</f>
        <v>2407900486</v>
      </c>
    </row>
    <row r="1140" spans="1:15" x14ac:dyDescent="0.3">
      <c r="A1140" t="s">
        <v>1694</v>
      </c>
      <c r="B1140" t="s">
        <v>748</v>
      </c>
      <c r="C1140" s="14">
        <v>3646</v>
      </c>
      <c r="D1140" s="14">
        <v>364</v>
      </c>
      <c r="E1140" s="14">
        <v>154990</v>
      </c>
      <c r="F1140" s="14">
        <v>159000</v>
      </c>
      <c r="G1140">
        <v>160416968</v>
      </c>
      <c r="H1140">
        <v>1234</v>
      </c>
      <c r="I1140" t="s">
        <v>1484</v>
      </c>
      <c r="J1140" t="s">
        <v>1538</v>
      </c>
      <c r="K1140" t="s">
        <v>1485</v>
      </c>
      <c r="L1140">
        <v>1974</v>
      </c>
      <c r="M1140" t="s">
        <v>1821</v>
      </c>
      <c r="N1140" t="s">
        <v>1684</v>
      </c>
      <c r="O1140">
        <f>VLOOKUP(M1140,'ID-사업자'!$A$1:$B$291,2,0)</f>
        <v>3511402179</v>
      </c>
    </row>
    <row r="1141" spans="1:15" x14ac:dyDescent="0.3">
      <c r="A1141" t="s">
        <v>1694</v>
      </c>
      <c r="B1141" t="s">
        <v>1013</v>
      </c>
      <c r="C1141" s="14">
        <v>3646</v>
      </c>
      <c r="D1141" s="14">
        <v>364</v>
      </c>
      <c r="E1141" s="14">
        <v>154990</v>
      </c>
      <c r="F1141" s="14">
        <v>159000</v>
      </c>
      <c r="G1141">
        <v>160449574</v>
      </c>
      <c r="H1141">
        <v>1234</v>
      </c>
      <c r="I1141" t="s">
        <v>1484</v>
      </c>
      <c r="J1141" t="s">
        <v>1538</v>
      </c>
      <c r="K1141" t="s">
        <v>1485</v>
      </c>
      <c r="L1141">
        <v>1962</v>
      </c>
      <c r="M1141" t="s">
        <v>1700</v>
      </c>
      <c r="N1141" t="s">
        <v>1682</v>
      </c>
      <c r="O1141">
        <f>VLOOKUP(M1141,'ID-사업자'!$A$1:$B$291,2,0)</f>
        <v>0</v>
      </c>
    </row>
    <row r="1142" spans="1:15" x14ac:dyDescent="0.3">
      <c r="A1142" t="s">
        <v>1694</v>
      </c>
      <c r="B1142" t="s">
        <v>819</v>
      </c>
      <c r="C1142" s="14">
        <v>3646</v>
      </c>
      <c r="D1142" s="14">
        <v>364</v>
      </c>
      <c r="E1142" s="14">
        <v>154990</v>
      </c>
      <c r="F1142" s="14">
        <v>159000</v>
      </c>
      <c r="G1142">
        <v>160401564</v>
      </c>
      <c r="H1142">
        <v>1234</v>
      </c>
      <c r="I1142" t="s">
        <v>1484</v>
      </c>
      <c r="J1142" t="s">
        <v>1538</v>
      </c>
      <c r="K1142" t="s">
        <v>1485</v>
      </c>
      <c r="L1142">
        <v>1977</v>
      </c>
      <c r="M1142" t="s">
        <v>1665</v>
      </c>
      <c r="N1142" t="s">
        <v>1682</v>
      </c>
      <c r="O1142">
        <f>VLOOKUP(M1142,'ID-사업자'!$A$1:$B$291,2,0)</f>
        <v>0</v>
      </c>
    </row>
    <row r="1143" spans="1:15" x14ac:dyDescent="0.3">
      <c r="A1143" t="s">
        <v>1694</v>
      </c>
      <c r="B1143" t="s">
        <v>829</v>
      </c>
      <c r="C1143" s="14">
        <v>3646</v>
      </c>
      <c r="D1143" s="14">
        <v>364</v>
      </c>
      <c r="E1143" s="14">
        <v>154990</v>
      </c>
      <c r="F1143" s="14">
        <v>159000</v>
      </c>
      <c r="G1143">
        <v>160391747</v>
      </c>
      <c r="H1143">
        <v>1234</v>
      </c>
      <c r="I1143" t="s">
        <v>1484</v>
      </c>
      <c r="J1143" t="s">
        <v>1538</v>
      </c>
      <c r="K1143" t="s">
        <v>1485</v>
      </c>
      <c r="L1143">
        <v>1976</v>
      </c>
      <c r="M1143" t="s">
        <v>1665</v>
      </c>
      <c r="N1143" t="s">
        <v>1682</v>
      </c>
      <c r="O1143">
        <f>VLOOKUP(M1143,'ID-사업자'!$A$1:$B$291,2,0)</f>
        <v>0</v>
      </c>
    </row>
    <row r="1144" spans="1:15" x14ac:dyDescent="0.3">
      <c r="A1144" t="s">
        <v>1694</v>
      </c>
      <c r="B1144" t="s">
        <v>669</v>
      </c>
      <c r="C1144" s="14">
        <v>3646</v>
      </c>
      <c r="D1144" s="14">
        <v>364</v>
      </c>
      <c r="E1144" s="14">
        <v>154990</v>
      </c>
      <c r="F1144" s="14">
        <v>159000</v>
      </c>
      <c r="G1144">
        <v>160369798</v>
      </c>
      <c r="H1144">
        <v>1234</v>
      </c>
      <c r="I1144" t="s">
        <v>1484</v>
      </c>
      <c r="J1144" t="s">
        <v>1538</v>
      </c>
      <c r="K1144" t="s">
        <v>1485</v>
      </c>
      <c r="L1144">
        <v>1965</v>
      </c>
      <c r="M1144" t="s">
        <v>1777</v>
      </c>
      <c r="N1144" t="s">
        <v>1682</v>
      </c>
      <c r="O1144">
        <f>VLOOKUP(M1144,'ID-사업자'!$A$1:$B$291,2,0)</f>
        <v>0</v>
      </c>
    </row>
    <row r="1145" spans="1:15" x14ac:dyDescent="0.3">
      <c r="A1145" t="s">
        <v>1694</v>
      </c>
      <c r="B1145" t="s">
        <v>711</v>
      </c>
      <c r="C1145" s="14">
        <v>3646</v>
      </c>
      <c r="D1145" s="14">
        <v>364</v>
      </c>
      <c r="E1145" s="14">
        <v>154990</v>
      </c>
      <c r="F1145" s="14">
        <v>159000</v>
      </c>
      <c r="G1145">
        <v>160370090</v>
      </c>
      <c r="H1145">
        <v>1234</v>
      </c>
      <c r="I1145" t="s">
        <v>1484</v>
      </c>
      <c r="J1145" t="s">
        <v>1538</v>
      </c>
      <c r="K1145" t="s">
        <v>1485</v>
      </c>
      <c r="L1145">
        <v>1963</v>
      </c>
      <c r="M1145" t="s">
        <v>1723</v>
      </c>
      <c r="N1145" t="s">
        <v>1682</v>
      </c>
      <c r="O1145">
        <f>VLOOKUP(M1145,'ID-사업자'!$A$1:$B$291,2,0)</f>
        <v>0</v>
      </c>
    </row>
    <row r="1146" spans="1:15" x14ac:dyDescent="0.3">
      <c r="A1146" t="s">
        <v>1694</v>
      </c>
      <c r="B1146" t="s">
        <v>426</v>
      </c>
      <c r="C1146" s="14">
        <v>3646</v>
      </c>
      <c r="D1146" s="14">
        <v>364</v>
      </c>
      <c r="E1146" s="14">
        <v>154990</v>
      </c>
      <c r="F1146" s="14">
        <v>159000</v>
      </c>
      <c r="G1146">
        <v>160498371</v>
      </c>
      <c r="H1146">
        <v>1234</v>
      </c>
      <c r="I1146" t="s">
        <v>1484</v>
      </c>
      <c r="J1146" t="s">
        <v>1538</v>
      </c>
      <c r="K1146" t="s">
        <v>1485</v>
      </c>
      <c r="L1146">
        <v>1989</v>
      </c>
      <c r="M1146" t="s">
        <v>1486</v>
      </c>
      <c r="N1146" t="s">
        <v>1682</v>
      </c>
      <c r="O1146">
        <f>VLOOKUP(M1146,'ID-사업자'!$A$1:$B$291,2,0)</f>
        <v>0</v>
      </c>
    </row>
    <row r="1147" spans="1:15" x14ac:dyDescent="0.3">
      <c r="A1147" t="s">
        <v>1694</v>
      </c>
      <c r="B1147" t="s">
        <v>437</v>
      </c>
      <c r="C1147" s="14">
        <v>3646</v>
      </c>
      <c r="D1147" s="14">
        <v>364</v>
      </c>
      <c r="E1147" s="14">
        <v>154990</v>
      </c>
      <c r="F1147" s="14">
        <v>159000</v>
      </c>
      <c r="G1147">
        <v>160496083</v>
      </c>
      <c r="H1147">
        <v>1234</v>
      </c>
      <c r="I1147" t="s">
        <v>1484</v>
      </c>
      <c r="J1147" t="s">
        <v>1538</v>
      </c>
      <c r="K1147" t="s">
        <v>1485</v>
      </c>
      <c r="L1147">
        <v>1988</v>
      </c>
      <c r="M1147" s="7" t="s">
        <v>1486</v>
      </c>
      <c r="N1147" t="s">
        <v>1682</v>
      </c>
      <c r="O1147">
        <f>VLOOKUP(M1147,'ID-사업자'!$A$1:$B$291,2,0)</f>
        <v>0</v>
      </c>
    </row>
    <row r="1148" spans="1:15" x14ac:dyDescent="0.3">
      <c r="A1148" t="s">
        <v>1694</v>
      </c>
      <c r="B1148" t="s">
        <v>811</v>
      </c>
      <c r="C1148" s="14">
        <v>3646</v>
      </c>
      <c r="D1148" s="14">
        <v>364</v>
      </c>
      <c r="E1148" s="14">
        <v>154990</v>
      </c>
      <c r="F1148" s="14">
        <v>159000</v>
      </c>
      <c r="G1148">
        <v>160384572</v>
      </c>
      <c r="H1148">
        <v>1234</v>
      </c>
      <c r="I1148" t="s">
        <v>1484</v>
      </c>
      <c r="J1148" t="s">
        <v>1538</v>
      </c>
      <c r="K1148" t="s">
        <v>1485</v>
      </c>
      <c r="L1148">
        <v>1968</v>
      </c>
      <c r="M1148" t="s">
        <v>1672</v>
      </c>
      <c r="N1148" t="s">
        <v>1684</v>
      </c>
      <c r="O1148">
        <f>VLOOKUP(M1148,'ID-사업자'!$A$1:$B$291,2,0)</f>
        <v>0</v>
      </c>
    </row>
    <row r="1149" spans="1:15" x14ac:dyDescent="0.3">
      <c r="A1149" t="s">
        <v>1694</v>
      </c>
      <c r="B1149" t="s">
        <v>549</v>
      </c>
      <c r="C1149" s="14">
        <v>108919</v>
      </c>
      <c r="D1149" s="14">
        <v>10891</v>
      </c>
      <c r="E1149" s="14">
        <v>39790</v>
      </c>
      <c r="F1149" s="14">
        <v>159600</v>
      </c>
      <c r="G1149">
        <v>160539121</v>
      </c>
      <c r="H1149">
        <v>1234</v>
      </c>
      <c r="I1149" t="s">
        <v>1484</v>
      </c>
      <c r="J1149" t="s">
        <v>1538</v>
      </c>
      <c r="K1149" t="s">
        <v>1485</v>
      </c>
      <c r="L1149">
        <v>2519</v>
      </c>
      <c r="M1149" t="s">
        <v>1577</v>
      </c>
      <c r="N1149" t="s">
        <v>1693</v>
      </c>
      <c r="O1149">
        <f>VLOOKUP(M1149,'ID-사업자'!$A$1:$B$291,2,0)</f>
        <v>0</v>
      </c>
    </row>
    <row r="1150" spans="1:15" x14ac:dyDescent="0.3">
      <c r="A1150" t="s">
        <v>1694</v>
      </c>
      <c r="B1150" t="s">
        <v>875</v>
      </c>
      <c r="C1150" s="14">
        <v>115555</v>
      </c>
      <c r="D1150" s="14">
        <v>11555</v>
      </c>
      <c r="E1150" s="14">
        <v>32590</v>
      </c>
      <c r="F1150" s="14">
        <v>159700</v>
      </c>
      <c r="G1150">
        <v>160626997</v>
      </c>
      <c r="H1150">
        <v>1234</v>
      </c>
      <c r="I1150" t="s">
        <v>1484</v>
      </c>
      <c r="J1150" t="s">
        <v>1538</v>
      </c>
      <c r="K1150" t="s">
        <v>1485</v>
      </c>
      <c r="L1150">
        <v>2770</v>
      </c>
      <c r="M1150" t="s">
        <v>1703</v>
      </c>
      <c r="N1150" t="s">
        <v>1684</v>
      </c>
      <c r="O1150">
        <f>VLOOKUP(M1150,'ID-사업자'!$A$1:$B$291,2,0)</f>
        <v>0</v>
      </c>
    </row>
    <row r="1151" spans="1:15" x14ac:dyDescent="0.3">
      <c r="A1151" t="s">
        <v>1694</v>
      </c>
      <c r="B1151" t="s">
        <v>1098</v>
      </c>
      <c r="C1151" s="14">
        <v>145273</v>
      </c>
      <c r="D1151" s="14">
        <v>14527</v>
      </c>
      <c r="E1151" s="14">
        <v>0</v>
      </c>
      <c r="F1151" s="14">
        <v>159800</v>
      </c>
      <c r="G1151">
        <v>160443901</v>
      </c>
      <c r="H1151">
        <v>1234</v>
      </c>
      <c r="I1151" t="s">
        <v>1484</v>
      </c>
      <c r="J1151" t="s">
        <v>1538</v>
      </c>
      <c r="K1151" t="s">
        <v>1485</v>
      </c>
      <c r="L1151">
        <v>1780</v>
      </c>
      <c r="M1151" t="s">
        <v>1765</v>
      </c>
      <c r="N1151" t="s">
        <v>1682</v>
      </c>
      <c r="O1151">
        <f>VLOOKUP(M1151,'ID-사업자'!$A$1:$B$291,2,0)</f>
        <v>8280502416</v>
      </c>
    </row>
    <row r="1152" spans="1:15" x14ac:dyDescent="0.3">
      <c r="A1152" t="s">
        <v>1694</v>
      </c>
      <c r="B1152" t="s">
        <v>1079</v>
      </c>
      <c r="C1152" s="14">
        <v>145455</v>
      </c>
      <c r="D1152" s="14">
        <v>14545</v>
      </c>
      <c r="E1152" s="14">
        <v>0</v>
      </c>
      <c r="F1152" s="14">
        <v>160000</v>
      </c>
      <c r="G1152">
        <v>160406794</v>
      </c>
      <c r="H1152">
        <v>1234</v>
      </c>
      <c r="I1152" t="s">
        <v>1484</v>
      </c>
      <c r="J1152" t="s">
        <v>1538</v>
      </c>
      <c r="K1152" t="s">
        <v>1485</v>
      </c>
      <c r="L1152">
        <v>3000000728</v>
      </c>
      <c r="M1152" t="s">
        <v>1662</v>
      </c>
      <c r="N1152" t="s">
        <v>1695</v>
      </c>
      <c r="O1152">
        <f>VLOOKUP(M1152,'ID-사업자'!$A$1:$B$291,2,0)</f>
        <v>6613000888</v>
      </c>
    </row>
    <row r="1153" spans="1:15" x14ac:dyDescent="0.3">
      <c r="A1153" t="s">
        <v>1719</v>
      </c>
      <c r="B1153" t="s">
        <v>45</v>
      </c>
      <c r="C1153" s="14">
        <v>145818</v>
      </c>
      <c r="D1153" s="14">
        <v>14582</v>
      </c>
      <c r="E1153" s="14">
        <v>0</v>
      </c>
      <c r="F1153" s="14">
        <v>160400</v>
      </c>
      <c r="G1153">
        <v>5128</v>
      </c>
      <c r="I1153" t="s">
        <v>1532</v>
      </c>
      <c r="L1153">
        <v>3000000498</v>
      </c>
      <c r="M1153" t="s">
        <v>1574</v>
      </c>
      <c r="N1153" t="s">
        <v>1695</v>
      </c>
      <c r="O1153" s="7">
        <f>VLOOKUP(M1153,'ID-사업자'!$A$1:$B$291,2,0)</f>
        <v>2250597899</v>
      </c>
    </row>
    <row r="1154" spans="1:15" x14ac:dyDescent="0.3">
      <c r="A1154" t="s">
        <v>1694</v>
      </c>
      <c r="B1154" t="s">
        <v>731</v>
      </c>
      <c r="C1154" s="14">
        <v>80091</v>
      </c>
      <c r="D1154" s="14">
        <v>8009</v>
      </c>
      <c r="E1154" s="14">
        <v>73900</v>
      </c>
      <c r="F1154" s="14">
        <v>162000</v>
      </c>
      <c r="G1154">
        <v>160388752</v>
      </c>
      <c r="H1154">
        <v>1234</v>
      </c>
      <c r="I1154" t="s">
        <v>1484</v>
      </c>
      <c r="J1154" t="s">
        <v>1538</v>
      </c>
      <c r="K1154" t="s">
        <v>1485</v>
      </c>
      <c r="L1154">
        <v>2842</v>
      </c>
      <c r="M1154" t="s">
        <v>1702</v>
      </c>
      <c r="N1154" t="s">
        <v>1682</v>
      </c>
      <c r="O1154">
        <f>VLOOKUP(M1154,'ID-사업자'!$A$1:$B$291,2,0)</f>
        <v>0</v>
      </c>
    </row>
    <row r="1155" spans="1:15" x14ac:dyDescent="0.3">
      <c r="A1155" t="s">
        <v>1694</v>
      </c>
      <c r="B1155" t="s">
        <v>991</v>
      </c>
      <c r="C1155" s="14">
        <v>148182</v>
      </c>
      <c r="D1155" s="14">
        <v>14818</v>
      </c>
      <c r="E1155" s="14">
        <v>0</v>
      </c>
      <c r="F1155" s="14">
        <v>163000</v>
      </c>
      <c r="G1155">
        <v>160601031</v>
      </c>
      <c r="H1155">
        <v>1234</v>
      </c>
      <c r="I1155" t="s">
        <v>1484</v>
      </c>
      <c r="J1155" t="s">
        <v>1538</v>
      </c>
      <c r="K1155" t="s">
        <v>1485</v>
      </c>
      <c r="L1155">
        <v>2065</v>
      </c>
      <c r="M1155" t="s">
        <v>1691</v>
      </c>
      <c r="N1155" t="s">
        <v>1693</v>
      </c>
      <c r="O1155">
        <f>VLOOKUP(M1155,'ID-사업자'!$A$1:$B$291,2,0)</f>
        <v>0</v>
      </c>
    </row>
    <row r="1156" spans="1:15" x14ac:dyDescent="0.3">
      <c r="A1156" t="s">
        <v>1694</v>
      </c>
      <c r="B1156" t="s">
        <v>709</v>
      </c>
      <c r="C1156" s="14">
        <v>40555</v>
      </c>
      <c r="D1156" s="14">
        <v>4055</v>
      </c>
      <c r="E1156" s="14">
        <v>119190</v>
      </c>
      <c r="F1156" s="14">
        <v>163800</v>
      </c>
      <c r="G1156">
        <v>160369869</v>
      </c>
      <c r="H1156">
        <v>1234</v>
      </c>
      <c r="I1156" t="s">
        <v>1484</v>
      </c>
      <c r="J1156" t="s">
        <v>1538</v>
      </c>
      <c r="K1156" t="s">
        <v>1485</v>
      </c>
      <c r="L1156">
        <v>2590</v>
      </c>
      <c r="M1156" t="s">
        <v>1675</v>
      </c>
      <c r="N1156" t="s">
        <v>1682</v>
      </c>
      <c r="O1156">
        <f>VLOOKUP(M1156,'ID-사업자'!$A$1:$B$291,2,0)</f>
        <v>7681202432</v>
      </c>
    </row>
    <row r="1157" spans="1:15" x14ac:dyDescent="0.3">
      <c r="A1157" t="s">
        <v>1694</v>
      </c>
      <c r="B1157" t="s">
        <v>617</v>
      </c>
      <c r="C1157" s="14">
        <v>149091</v>
      </c>
      <c r="D1157" s="14">
        <v>14909</v>
      </c>
      <c r="E1157" s="14">
        <v>0</v>
      </c>
      <c r="F1157" s="14">
        <v>164000</v>
      </c>
      <c r="G1157">
        <v>160309014</v>
      </c>
      <c r="H1157">
        <v>1234</v>
      </c>
      <c r="I1157" t="s">
        <v>1484</v>
      </c>
      <c r="J1157" t="s">
        <v>1538</v>
      </c>
      <c r="K1157" t="s">
        <v>1485</v>
      </c>
      <c r="L1157">
        <v>2692</v>
      </c>
      <c r="M1157" t="s">
        <v>1768</v>
      </c>
      <c r="N1157" t="s">
        <v>1682</v>
      </c>
      <c r="O1157">
        <f>VLOOKUP(M1157,'ID-사업자'!$A$1:$B$291,2,0)</f>
        <v>7730601619</v>
      </c>
    </row>
    <row r="1158" spans="1:15" x14ac:dyDescent="0.3">
      <c r="A1158" t="s">
        <v>1694</v>
      </c>
      <c r="B1158" t="s">
        <v>1391</v>
      </c>
      <c r="C1158" s="14">
        <v>149091</v>
      </c>
      <c r="D1158" s="14">
        <v>14909</v>
      </c>
      <c r="E1158" s="14">
        <v>0</v>
      </c>
      <c r="F1158" s="14">
        <v>164000</v>
      </c>
      <c r="G1158">
        <v>160659053</v>
      </c>
      <c r="H1158">
        <v>1234</v>
      </c>
      <c r="I1158" t="s">
        <v>1484</v>
      </c>
      <c r="J1158" t="s">
        <v>1538</v>
      </c>
      <c r="K1158" t="s">
        <v>1485</v>
      </c>
      <c r="L1158">
        <v>2658</v>
      </c>
      <c r="M1158" t="s">
        <v>1599</v>
      </c>
      <c r="N1158" t="s">
        <v>1684</v>
      </c>
      <c r="O1158">
        <f>VLOOKUP(M1158,'ID-사업자'!$A$1:$B$291,2,0)</f>
        <v>0</v>
      </c>
    </row>
    <row r="1159" spans="1:15" x14ac:dyDescent="0.3">
      <c r="A1159" t="s">
        <v>1694</v>
      </c>
      <c r="B1159" t="s">
        <v>879</v>
      </c>
      <c r="C1159" s="14">
        <v>149091</v>
      </c>
      <c r="D1159" s="14">
        <v>14909</v>
      </c>
      <c r="E1159" s="14">
        <v>0</v>
      </c>
      <c r="F1159" s="14">
        <v>164000</v>
      </c>
      <c r="G1159">
        <v>160620116</v>
      </c>
      <c r="H1159">
        <v>1234</v>
      </c>
      <c r="I1159" t="s">
        <v>1484</v>
      </c>
      <c r="J1159" t="s">
        <v>1538</v>
      </c>
      <c r="K1159" t="s">
        <v>1485</v>
      </c>
      <c r="L1159">
        <v>1721</v>
      </c>
      <c r="M1159" t="s">
        <v>1599</v>
      </c>
      <c r="N1159" t="s">
        <v>1684</v>
      </c>
      <c r="O1159">
        <f>VLOOKUP(M1159,'ID-사업자'!$A$1:$B$291,2,0)</f>
        <v>0</v>
      </c>
    </row>
    <row r="1160" spans="1:15" x14ac:dyDescent="0.3">
      <c r="A1160" t="s">
        <v>1694</v>
      </c>
      <c r="B1160" t="s">
        <v>525</v>
      </c>
      <c r="C1160" s="14">
        <v>130455</v>
      </c>
      <c r="D1160" s="14">
        <v>13045</v>
      </c>
      <c r="E1160" s="14">
        <v>21100</v>
      </c>
      <c r="F1160" s="14">
        <v>164600</v>
      </c>
      <c r="G1160">
        <v>160634854</v>
      </c>
      <c r="H1160">
        <v>1234</v>
      </c>
      <c r="I1160" t="s">
        <v>1484</v>
      </c>
      <c r="J1160" t="s">
        <v>1538</v>
      </c>
      <c r="K1160" t="s">
        <v>1485</v>
      </c>
      <c r="L1160">
        <v>2817</v>
      </c>
      <c r="M1160" t="s">
        <v>1579</v>
      </c>
      <c r="N1160" t="s">
        <v>1684</v>
      </c>
      <c r="O1160">
        <f>VLOOKUP(M1160,'ID-사업자'!$A$1:$B$291,2,0)</f>
        <v>0</v>
      </c>
    </row>
    <row r="1161" spans="1:15" x14ac:dyDescent="0.3">
      <c r="A1161" t="s">
        <v>1694</v>
      </c>
      <c r="B1161" t="s">
        <v>876</v>
      </c>
      <c r="C1161" s="14">
        <v>150909</v>
      </c>
      <c r="D1161" s="14">
        <v>15091</v>
      </c>
      <c r="E1161" s="14">
        <v>0</v>
      </c>
      <c r="F1161" s="14">
        <v>166000</v>
      </c>
      <c r="G1161">
        <v>160626171</v>
      </c>
      <c r="H1161">
        <v>1234</v>
      </c>
      <c r="I1161" t="s">
        <v>1484</v>
      </c>
      <c r="J1161" t="s">
        <v>1538</v>
      </c>
      <c r="K1161" t="s">
        <v>1485</v>
      </c>
      <c r="L1161">
        <v>2351</v>
      </c>
      <c r="M1161" t="s">
        <v>1735</v>
      </c>
      <c r="N1161" t="s">
        <v>1682</v>
      </c>
      <c r="O1161">
        <f>VLOOKUP(M1161,'ID-사업자'!$A$1:$B$291,2,0)</f>
        <v>0</v>
      </c>
    </row>
    <row r="1162" spans="1:15" x14ac:dyDescent="0.3">
      <c r="A1162" t="s">
        <v>1694</v>
      </c>
      <c r="B1162" t="s">
        <v>307</v>
      </c>
      <c r="C1162" s="14">
        <v>7273</v>
      </c>
      <c r="D1162" s="14">
        <v>727</v>
      </c>
      <c r="E1162" s="14">
        <v>158500</v>
      </c>
      <c r="F1162" s="14">
        <v>166500</v>
      </c>
      <c r="G1162">
        <v>160510386</v>
      </c>
      <c r="H1162">
        <v>1234</v>
      </c>
      <c r="I1162" t="s">
        <v>1484</v>
      </c>
      <c r="J1162" t="s">
        <v>1538</v>
      </c>
      <c r="K1162" t="s">
        <v>1485</v>
      </c>
      <c r="L1162">
        <v>1791</v>
      </c>
      <c r="M1162" t="s">
        <v>1839</v>
      </c>
      <c r="N1162" t="s">
        <v>1693</v>
      </c>
      <c r="O1162">
        <f>VLOOKUP(M1162,'ID-사업자'!$A$1:$B$291,2,0)</f>
        <v>4251202156</v>
      </c>
    </row>
    <row r="1163" spans="1:15" x14ac:dyDescent="0.3">
      <c r="A1163" t="s">
        <v>1694</v>
      </c>
      <c r="B1163" t="s">
        <v>644</v>
      </c>
      <c r="C1163" s="14">
        <v>151455</v>
      </c>
      <c r="D1163" s="14">
        <v>15145</v>
      </c>
      <c r="E1163" s="14">
        <v>0</v>
      </c>
      <c r="F1163" s="14">
        <v>166600</v>
      </c>
      <c r="G1163">
        <v>160344067</v>
      </c>
      <c r="H1163">
        <v>1234</v>
      </c>
      <c r="I1163" t="s">
        <v>1484</v>
      </c>
      <c r="J1163" t="s">
        <v>1538</v>
      </c>
      <c r="K1163" t="s">
        <v>1485</v>
      </c>
      <c r="L1163">
        <v>1715</v>
      </c>
      <c r="M1163" t="s">
        <v>1648</v>
      </c>
      <c r="N1163" t="s">
        <v>1693</v>
      </c>
      <c r="O1163">
        <f>VLOOKUP(M1163,'ID-사업자'!$A$1:$B$291,2,0)</f>
        <v>7756300069</v>
      </c>
    </row>
    <row r="1164" spans="1:15" x14ac:dyDescent="0.3">
      <c r="A1164" t="s">
        <v>1694</v>
      </c>
      <c r="B1164" t="s">
        <v>389</v>
      </c>
      <c r="C1164" s="14">
        <v>132646</v>
      </c>
      <c r="D1164" s="14">
        <v>13264</v>
      </c>
      <c r="E1164" s="14">
        <v>21190</v>
      </c>
      <c r="F1164" s="14">
        <v>167100</v>
      </c>
      <c r="G1164">
        <v>160492359</v>
      </c>
      <c r="H1164">
        <v>1234</v>
      </c>
      <c r="I1164" t="s">
        <v>1484</v>
      </c>
      <c r="J1164" t="s">
        <v>1538</v>
      </c>
      <c r="K1164" t="s">
        <v>1485</v>
      </c>
      <c r="L1164">
        <v>2096</v>
      </c>
      <c r="M1164" t="s">
        <v>1789</v>
      </c>
      <c r="N1164" t="s">
        <v>1682</v>
      </c>
      <c r="O1164">
        <f>VLOOKUP(M1164,'ID-사업자'!$A$1:$B$291,2,0)</f>
        <v>0</v>
      </c>
    </row>
    <row r="1165" spans="1:15" x14ac:dyDescent="0.3">
      <c r="A1165" t="s">
        <v>1694</v>
      </c>
      <c r="B1165" t="s">
        <v>820</v>
      </c>
      <c r="C1165" s="14">
        <v>146000</v>
      </c>
      <c r="D1165" s="14">
        <v>14600</v>
      </c>
      <c r="E1165" s="14">
        <v>6600</v>
      </c>
      <c r="F1165" s="14">
        <v>167200</v>
      </c>
      <c r="G1165">
        <v>160398551</v>
      </c>
      <c r="H1165">
        <v>1234</v>
      </c>
      <c r="I1165" t="s">
        <v>1484</v>
      </c>
      <c r="J1165" t="s">
        <v>1538</v>
      </c>
      <c r="K1165" t="s">
        <v>1485</v>
      </c>
      <c r="L1165">
        <v>1853</v>
      </c>
      <c r="M1165" t="s">
        <v>1577</v>
      </c>
      <c r="N1165" t="s">
        <v>1693</v>
      </c>
      <c r="O1165">
        <f>VLOOKUP(M1165,'ID-사업자'!$A$1:$B$291,2,0)</f>
        <v>0</v>
      </c>
    </row>
    <row r="1166" spans="1:15" x14ac:dyDescent="0.3">
      <c r="A1166" t="s">
        <v>1694</v>
      </c>
      <c r="B1166" t="s">
        <v>342</v>
      </c>
      <c r="C1166" s="14">
        <v>152727</v>
      </c>
      <c r="D1166" s="14">
        <v>15273</v>
      </c>
      <c r="E1166" s="14">
        <v>0</v>
      </c>
      <c r="F1166" s="14">
        <v>168000</v>
      </c>
      <c r="G1166">
        <v>160516367</v>
      </c>
      <c r="H1166">
        <v>1234</v>
      </c>
      <c r="I1166" t="s">
        <v>1484</v>
      </c>
      <c r="J1166" t="s">
        <v>1538</v>
      </c>
      <c r="K1166" t="s">
        <v>1485</v>
      </c>
      <c r="L1166">
        <v>3000000518</v>
      </c>
      <c r="M1166" t="s">
        <v>1473</v>
      </c>
      <c r="N1166" t="s">
        <v>1695</v>
      </c>
      <c r="O1166">
        <f>VLOOKUP(M1166,'ID-사업자'!$A$1:$B$291,2,0)</f>
        <v>3780102290</v>
      </c>
    </row>
    <row r="1167" spans="1:15" x14ac:dyDescent="0.3">
      <c r="A1167" t="s">
        <v>1694</v>
      </c>
      <c r="B1167" t="s">
        <v>855</v>
      </c>
      <c r="C1167" s="14">
        <v>0</v>
      </c>
      <c r="D1167" s="14">
        <v>0</v>
      </c>
      <c r="E1167" s="14">
        <v>168000</v>
      </c>
      <c r="F1167" s="14">
        <v>168000</v>
      </c>
      <c r="G1167">
        <v>160610622</v>
      </c>
      <c r="H1167">
        <v>1234</v>
      </c>
      <c r="I1167" t="s">
        <v>1484</v>
      </c>
      <c r="J1167" t="s">
        <v>1538</v>
      </c>
      <c r="K1167" t="s">
        <v>1485</v>
      </c>
      <c r="L1167">
        <v>2055</v>
      </c>
      <c r="M1167" t="s">
        <v>1714</v>
      </c>
      <c r="N1167" t="s">
        <v>1693</v>
      </c>
      <c r="O1167">
        <f>VLOOKUP(M1167,'ID-사업자'!$A$1:$B$291,2,0)</f>
        <v>0</v>
      </c>
    </row>
    <row r="1168" spans="1:15" x14ac:dyDescent="0.3">
      <c r="A1168" t="s">
        <v>1694</v>
      </c>
      <c r="B1168" t="s">
        <v>468</v>
      </c>
      <c r="C1168" s="14">
        <v>82000</v>
      </c>
      <c r="D1168" s="14">
        <v>8200</v>
      </c>
      <c r="E1168" s="14">
        <v>79600</v>
      </c>
      <c r="F1168" s="14">
        <v>169800</v>
      </c>
      <c r="G1168">
        <v>160560246</v>
      </c>
      <c r="H1168">
        <v>1234</v>
      </c>
      <c r="I1168" t="s">
        <v>1484</v>
      </c>
      <c r="J1168" t="s">
        <v>1538</v>
      </c>
      <c r="K1168" t="s">
        <v>1485</v>
      </c>
      <c r="L1168">
        <v>3000000519</v>
      </c>
      <c r="M1168" t="s">
        <v>1587</v>
      </c>
      <c r="N1168" t="s">
        <v>1695</v>
      </c>
      <c r="O1168">
        <f>VLOOKUP(M1168,'ID-사업자'!$A$1:$B$291,2,0)</f>
        <v>4021589132</v>
      </c>
    </row>
    <row r="1169" spans="1:15" x14ac:dyDescent="0.3">
      <c r="A1169" t="s">
        <v>1694</v>
      </c>
      <c r="B1169" t="s">
        <v>857</v>
      </c>
      <c r="C1169" s="14">
        <v>64364</v>
      </c>
      <c r="D1169" s="14">
        <v>6436</v>
      </c>
      <c r="E1169" s="14">
        <v>99000</v>
      </c>
      <c r="F1169" s="14">
        <v>169800</v>
      </c>
      <c r="G1169">
        <v>160617162</v>
      </c>
      <c r="H1169">
        <v>1234</v>
      </c>
      <c r="I1169" t="s">
        <v>1484</v>
      </c>
      <c r="J1169" t="s">
        <v>1538</v>
      </c>
      <c r="K1169" t="s">
        <v>1485</v>
      </c>
      <c r="L1169">
        <v>2349</v>
      </c>
      <c r="M1169" t="s">
        <v>1619</v>
      </c>
      <c r="N1169" t="s">
        <v>1693</v>
      </c>
      <c r="O1169">
        <f>VLOOKUP(M1169,'ID-사업자'!$A$1:$B$291,2,0)</f>
        <v>3786000611</v>
      </c>
    </row>
    <row r="1170" spans="1:15" x14ac:dyDescent="0.3">
      <c r="A1170" t="s">
        <v>1694</v>
      </c>
      <c r="B1170" t="s">
        <v>105</v>
      </c>
      <c r="C1170" s="14">
        <v>144273</v>
      </c>
      <c r="D1170" s="14">
        <v>14427</v>
      </c>
      <c r="E1170" s="14">
        <v>11200</v>
      </c>
      <c r="F1170" s="14">
        <v>169900</v>
      </c>
      <c r="G1170">
        <v>160274395</v>
      </c>
      <c r="H1170">
        <v>1234</v>
      </c>
      <c r="I1170" t="s">
        <v>1484</v>
      </c>
      <c r="J1170" t="s">
        <v>1538</v>
      </c>
      <c r="K1170" t="s">
        <v>1485</v>
      </c>
      <c r="L1170">
        <v>2681</v>
      </c>
      <c r="M1170" t="s">
        <v>1580</v>
      </c>
      <c r="N1170" t="s">
        <v>1693</v>
      </c>
      <c r="O1170">
        <f>VLOOKUP(M1170,'ID-사업자'!$A$1:$B$291,2,0)</f>
        <v>0</v>
      </c>
    </row>
    <row r="1171" spans="1:15" x14ac:dyDescent="0.3">
      <c r="A1171" t="s">
        <v>1694</v>
      </c>
      <c r="B1171" t="s">
        <v>702</v>
      </c>
      <c r="C1171" s="14">
        <v>154727</v>
      </c>
      <c r="D1171" s="14">
        <v>15473</v>
      </c>
      <c r="E1171" s="14">
        <v>0</v>
      </c>
      <c r="F1171" s="14">
        <v>170200</v>
      </c>
      <c r="G1171">
        <v>160375029</v>
      </c>
      <c r="H1171">
        <v>1234</v>
      </c>
      <c r="I1171" t="s">
        <v>1484</v>
      </c>
      <c r="J1171" t="s">
        <v>1538</v>
      </c>
      <c r="K1171" t="s">
        <v>1485</v>
      </c>
      <c r="L1171">
        <v>1852</v>
      </c>
      <c r="M1171" t="s">
        <v>1560</v>
      </c>
      <c r="N1171" t="s">
        <v>1682</v>
      </c>
      <c r="O1171">
        <f>VLOOKUP(M1171,'ID-사업자'!$A$1:$B$291,2,0)</f>
        <v>0</v>
      </c>
    </row>
    <row r="1172" spans="1:15" x14ac:dyDescent="0.3">
      <c r="A1172" t="s">
        <v>1694</v>
      </c>
      <c r="B1172" t="s">
        <v>1370</v>
      </c>
      <c r="C1172" s="14">
        <v>126555</v>
      </c>
      <c r="D1172" s="14">
        <v>12655</v>
      </c>
      <c r="E1172" s="14">
        <v>30990</v>
      </c>
      <c r="F1172" s="14">
        <v>170200</v>
      </c>
      <c r="G1172">
        <v>160662404</v>
      </c>
      <c r="H1172">
        <v>1234</v>
      </c>
      <c r="I1172" t="s">
        <v>1484</v>
      </c>
      <c r="J1172" t="s">
        <v>1538</v>
      </c>
      <c r="K1172" t="s">
        <v>1485</v>
      </c>
      <c r="L1172">
        <v>2157</v>
      </c>
      <c r="M1172" t="s">
        <v>1577</v>
      </c>
      <c r="N1172" t="s">
        <v>1693</v>
      </c>
      <c r="O1172">
        <f>VLOOKUP(M1172,'ID-사업자'!$A$1:$B$291,2,0)</f>
        <v>0</v>
      </c>
    </row>
    <row r="1173" spans="1:15" x14ac:dyDescent="0.3">
      <c r="A1173" t="s">
        <v>1694</v>
      </c>
      <c r="B1173" t="s">
        <v>833</v>
      </c>
      <c r="C1173" s="14">
        <v>155636</v>
      </c>
      <c r="D1173" s="14">
        <v>15564</v>
      </c>
      <c r="E1173" s="14">
        <v>0</v>
      </c>
      <c r="F1173" s="14">
        <v>171200</v>
      </c>
      <c r="G1173">
        <v>160389252</v>
      </c>
      <c r="H1173">
        <v>1234</v>
      </c>
      <c r="I1173" t="s">
        <v>1484</v>
      </c>
      <c r="J1173" t="s">
        <v>1538</v>
      </c>
      <c r="K1173" t="s">
        <v>1485</v>
      </c>
      <c r="L1173">
        <v>2500</v>
      </c>
      <c r="M1173" t="s">
        <v>1699</v>
      </c>
      <c r="N1173" t="s">
        <v>1693</v>
      </c>
      <c r="O1173">
        <f>VLOOKUP(M1173,'ID-사업자'!$A$1:$B$291,2,0)</f>
        <v>0</v>
      </c>
    </row>
    <row r="1174" spans="1:15" x14ac:dyDescent="0.3">
      <c r="A1174" t="s">
        <v>1694</v>
      </c>
      <c r="B1174" t="s">
        <v>871</v>
      </c>
      <c r="C1174" s="14">
        <v>156000</v>
      </c>
      <c r="D1174" s="14">
        <v>15600</v>
      </c>
      <c r="E1174" s="14">
        <v>0</v>
      </c>
      <c r="F1174" s="14">
        <v>171600</v>
      </c>
      <c r="G1174">
        <v>160623978</v>
      </c>
      <c r="H1174">
        <v>1234</v>
      </c>
      <c r="I1174" t="s">
        <v>1484</v>
      </c>
      <c r="J1174" t="s">
        <v>1538</v>
      </c>
      <c r="K1174" t="s">
        <v>1485</v>
      </c>
      <c r="L1174">
        <v>2011</v>
      </c>
      <c r="M1174" t="s">
        <v>1698</v>
      </c>
      <c r="N1174" t="s">
        <v>1682</v>
      </c>
      <c r="O1174">
        <f>VLOOKUP(M1174,'ID-사업자'!$A$1:$B$291,2,0)</f>
        <v>0</v>
      </c>
    </row>
    <row r="1175" spans="1:15" x14ac:dyDescent="0.3">
      <c r="A1175" t="s">
        <v>1694</v>
      </c>
      <c r="B1175" t="s">
        <v>268</v>
      </c>
      <c r="C1175" s="14">
        <v>156364</v>
      </c>
      <c r="D1175" s="14">
        <v>15636</v>
      </c>
      <c r="E1175" s="14">
        <v>0</v>
      </c>
      <c r="F1175" s="14">
        <v>172000</v>
      </c>
      <c r="G1175">
        <v>160232729</v>
      </c>
      <c r="H1175">
        <v>1234</v>
      </c>
      <c r="I1175" t="s">
        <v>1484</v>
      </c>
      <c r="J1175" t="s">
        <v>1538</v>
      </c>
      <c r="K1175" t="s">
        <v>1485</v>
      </c>
      <c r="L1175">
        <v>3000000480</v>
      </c>
      <c r="M1175" t="s">
        <v>1662</v>
      </c>
      <c r="N1175" t="s">
        <v>1695</v>
      </c>
      <c r="O1175">
        <f>VLOOKUP(M1175,'ID-사업자'!$A$1:$B$291,2,0)</f>
        <v>6613000888</v>
      </c>
    </row>
    <row r="1176" spans="1:15" x14ac:dyDescent="0.3">
      <c r="A1176" t="s">
        <v>1694</v>
      </c>
      <c r="B1176" t="s">
        <v>433</v>
      </c>
      <c r="C1176" s="14">
        <v>156636</v>
      </c>
      <c r="D1176" s="14">
        <v>15664</v>
      </c>
      <c r="E1176" s="14">
        <v>0</v>
      </c>
      <c r="F1176" s="14">
        <v>172300</v>
      </c>
      <c r="G1176">
        <v>160489538</v>
      </c>
      <c r="H1176">
        <v>1234</v>
      </c>
      <c r="I1176" t="s">
        <v>1484</v>
      </c>
      <c r="J1176" t="s">
        <v>1538</v>
      </c>
      <c r="K1176" t="s">
        <v>1485</v>
      </c>
      <c r="L1176">
        <v>1900</v>
      </c>
      <c r="M1176" t="s">
        <v>1557</v>
      </c>
      <c r="N1176" t="s">
        <v>1682</v>
      </c>
      <c r="O1176">
        <f>VLOOKUP(M1176,'ID-사업자'!$A$1:$B$291,2,0)</f>
        <v>3686100775</v>
      </c>
    </row>
    <row r="1177" spans="1:15" x14ac:dyDescent="0.3">
      <c r="A1177" t="s">
        <v>1694</v>
      </c>
      <c r="B1177" t="s">
        <v>888</v>
      </c>
      <c r="C1177" s="14">
        <v>157818</v>
      </c>
      <c r="D1177" s="14">
        <v>15782</v>
      </c>
      <c r="E1177" s="14">
        <v>0</v>
      </c>
      <c r="F1177" s="14">
        <v>173600</v>
      </c>
      <c r="G1177">
        <v>160633325</v>
      </c>
      <c r="H1177">
        <v>1234</v>
      </c>
      <c r="I1177" t="s">
        <v>1484</v>
      </c>
      <c r="J1177" t="s">
        <v>1538</v>
      </c>
      <c r="K1177" t="s">
        <v>1485</v>
      </c>
      <c r="L1177">
        <v>2722</v>
      </c>
      <c r="M1177" t="s">
        <v>1691</v>
      </c>
      <c r="N1177" t="s">
        <v>1693</v>
      </c>
      <c r="O1177" s="8">
        <f>VLOOKUP(M1177,'ID-사업자'!$A$1:$B$291,2,0)</f>
        <v>0</v>
      </c>
    </row>
    <row r="1178" spans="1:15" x14ac:dyDescent="0.3">
      <c r="A1178" t="s">
        <v>1694</v>
      </c>
      <c r="B1178" t="s">
        <v>686</v>
      </c>
      <c r="C1178" s="14">
        <v>158455</v>
      </c>
      <c r="D1178" s="14">
        <v>15845</v>
      </c>
      <c r="E1178" s="14">
        <v>0</v>
      </c>
      <c r="F1178" s="14">
        <v>174300</v>
      </c>
      <c r="G1178">
        <v>160366905</v>
      </c>
      <c r="H1178">
        <v>1234</v>
      </c>
      <c r="I1178" t="s">
        <v>1484</v>
      </c>
      <c r="J1178" t="s">
        <v>1538</v>
      </c>
      <c r="K1178" t="s">
        <v>1485</v>
      </c>
      <c r="L1178">
        <v>2759</v>
      </c>
      <c r="M1178" t="s">
        <v>1543</v>
      </c>
      <c r="N1178" t="s">
        <v>1682</v>
      </c>
      <c r="O1178">
        <f>VLOOKUP(M1178,'ID-사업자'!$A$1:$B$291,2,0)</f>
        <v>5581602338</v>
      </c>
    </row>
    <row r="1179" spans="1:15" x14ac:dyDescent="0.3">
      <c r="A1179" t="s">
        <v>1694</v>
      </c>
      <c r="B1179" t="s">
        <v>190</v>
      </c>
      <c r="C1179" s="14">
        <v>112919</v>
      </c>
      <c r="D1179" s="14">
        <v>11291</v>
      </c>
      <c r="E1179" s="14">
        <v>51790</v>
      </c>
      <c r="F1179" s="14">
        <v>176000</v>
      </c>
      <c r="G1179">
        <v>160137913</v>
      </c>
      <c r="H1179">
        <v>1234</v>
      </c>
      <c r="I1179" t="s">
        <v>1484</v>
      </c>
      <c r="J1179" t="s">
        <v>1538</v>
      </c>
      <c r="K1179" t="s">
        <v>1485</v>
      </c>
      <c r="L1179">
        <v>2034</v>
      </c>
      <c r="M1179" t="s">
        <v>1631</v>
      </c>
      <c r="N1179" t="s">
        <v>1684</v>
      </c>
      <c r="O1179">
        <f>VLOOKUP(M1179,'ID-사업자'!$A$1:$B$291,2,0)</f>
        <v>0</v>
      </c>
    </row>
    <row r="1180" spans="1:15" x14ac:dyDescent="0.3">
      <c r="A1180" t="s">
        <v>1719</v>
      </c>
      <c r="B1180" t="s">
        <v>4</v>
      </c>
      <c r="C1180" s="14">
        <v>103000</v>
      </c>
      <c r="D1180" s="14">
        <v>10300</v>
      </c>
      <c r="E1180" s="14">
        <v>62700</v>
      </c>
      <c r="F1180" s="14">
        <v>176000</v>
      </c>
      <c r="G1180">
        <v>25124313</v>
      </c>
      <c r="I1180" t="s">
        <v>1532</v>
      </c>
      <c r="L1180">
        <v>2594</v>
      </c>
      <c r="M1180" t="s">
        <v>1802</v>
      </c>
      <c r="N1180" t="s">
        <v>1693</v>
      </c>
      <c r="O1180">
        <f>VLOOKUP(M1180,'ID-사업자'!$A$1:$B$291,2,0)</f>
        <v>7663400425</v>
      </c>
    </row>
    <row r="1181" spans="1:15" x14ac:dyDescent="0.3">
      <c r="A1181" t="s">
        <v>1694</v>
      </c>
      <c r="B1181" t="s">
        <v>305</v>
      </c>
      <c r="C1181" s="14">
        <v>113455</v>
      </c>
      <c r="D1181" s="14">
        <v>11345</v>
      </c>
      <c r="E1181" s="14">
        <v>52000</v>
      </c>
      <c r="F1181" s="14">
        <v>176800</v>
      </c>
      <c r="G1181">
        <v>160520550</v>
      </c>
      <c r="H1181">
        <v>1234</v>
      </c>
      <c r="I1181" t="s">
        <v>1484</v>
      </c>
      <c r="J1181" t="s">
        <v>1538</v>
      </c>
      <c r="K1181" t="s">
        <v>1485</v>
      </c>
      <c r="L1181">
        <v>1631</v>
      </c>
      <c r="M1181" t="s">
        <v>1776</v>
      </c>
      <c r="N1181" t="s">
        <v>1684</v>
      </c>
      <c r="O1181">
        <f>VLOOKUP(M1181,'ID-사업자'!$A$1:$B$291,2,0)</f>
        <v>0</v>
      </c>
    </row>
    <row r="1182" spans="1:15" x14ac:dyDescent="0.3">
      <c r="A1182" t="s">
        <v>1694</v>
      </c>
      <c r="B1182" t="s">
        <v>640</v>
      </c>
      <c r="C1182" s="14">
        <v>125182</v>
      </c>
      <c r="D1182" s="14">
        <v>12518</v>
      </c>
      <c r="E1182" s="14">
        <v>40000</v>
      </c>
      <c r="F1182" s="14">
        <v>177700</v>
      </c>
      <c r="G1182">
        <v>160340818</v>
      </c>
      <c r="H1182">
        <v>1234</v>
      </c>
      <c r="I1182" t="s">
        <v>1484</v>
      </c>
      <c r="J1182" t="s">
        <v>1538</v>
      </c>
      <c r="K1182" t="s">
        <v>1485</v>
      </c>
      <c r="L1182">
        <v>3000000613</v>
      </c>
      <c r="M1182" t="s">
        <v>1651</v>
      </c>
      <c r="N1182" t="s">
        <v>1695</v>
      </c>
      <c r="O1182">
        <f>VLOOKUP(M1182,'ID-사업자'!$A$1:$B$291,2,0)</f>
        <v>5261702056</v>
      </c>
    </row>
    <row r="1183" spans="1:15" x14ac:dyDescent="0.3">
      <c r="A1183" t="s">
        <v>1694</v>
      </c>
      <c r="B1183" t="s">
        <v>703</v>
      </c>
      <c r="C1183" s="14">
        <v>145828</v>
      </c>
      <c r="D1183" s="14">
        <v>14582</v>
      </c>
      <c r="E1183" s="14">
        <v>17390</v>
      </c>
      <c r="F1183" s="14">
        <v>177800</v>
      </c>
      <c r="G1183">
        <v>160375847</v>
      </c>
      <c r="H1183">
        <v>1234</v>
      </c>
      <c r="I1183" t="s">
        <v>1484</v>
      </c>
      <c r="J1183" t="s">
        <v>1538</v>
      </c>
      <c r="K1183" t="s">
        <v>1485</v>
      </c>
      <c r="L1183">
        <v>1554</v>
      </c>
      <c r="M1183" t="s">
        <v>1577</v>
      </c>
      <c r="N1183" t="s">
        <v>1693</v>
      </c>
      <c r="O1183">
        <f>VLOOKUP(M1183,'ID-사업자'!$A$1:$B$291,2,0)</f>
        <v>0</v>
      </c>
    </row>
    <row r="1184" spans="1:15" x14ac:dyDescent="0.3">
      <c r="A1184" t="s">
        <v>1694</v>
      </c>
      <c r="B1184" t="s">
        <v>1012</v>
      </c>
      <c r="C1184" s="14">
        <v>123737</v>
      </c>
      <c r="D1184" s="14">
        <v>12373</v>
      </c>
      <c r="E1184" s="14">
        <v>41990</v>
      </c>
      <c r="F1184" s="14">
        <v>178100</v>
      </c>
      <c r="G1184">
        <v>160451856</v>
      </c>
      <c r="H1184">
        <v>1234</v>
      </c>
      <c r="I1184" t="s">
        <v>1484</v>
      </c>
      <c r="J1184" t="s">
        <v>1538</v>
      </c>
      <c r="K1184" t="s">
        <v>1485</v>
      </c>
      <c r="L1184">
        <v>1781</v>
      </c>
      <c r="M1184" t="s">
        <v>1800</v>
      </c>
      <c r="N1184" t="s">
        <v>1693</v>
      </c>
      <c r="O1184">
        <f>VLOOKUP(M1184,'ID-사업자'!$A$1:$B$291,2,0)</f>
        <v>4228103040</v>
      </c>
    </row>
    <row r="1185" spans="1:15" x14ac:dyDescent="0.3">
      <c r="A1185" t="s">
        <v>1694</v>
      </c>
      <c r="B1185" t="s">
        <v>753</v>
      </c>
      <c r="C1185" s="14">
        <v>137455</v>
      </c>
      <c r="D1185" s="14">
        <v>13745</v>
      </c>
      <c r="E1185" s="14">
        <v>27000</v>
      </c>
      <c r="F1185" s="14">
        <v>178200</v>
      </c>
      <c r="G1185">
        <v>160402339</v>
      </c>
      <c r="H1185">
        <v>1234</v>
      </c>
      <c r="I1185" t="s">
        <v>1484</v>
      </c>
      <c r="J1185" t="s">
        <v>1538</v>
      </c>
      <c r="K1185" t="s">
        <v>1485</v>
      </c>
      <c r="L1185">
        <v>2906</v>
      </c>
      <c r="M1185" t="s">
        <v>1556</v>
      </c>
      <c r="N1185" t="s">
        <v>1684</v>
      </c>
      <c r="O1185">
        <f>VLOOKUP(M1185,'ID-사업자'!$A$1:$B$291,2,0)</f>
        <v>4413201666</v>
      </c>
    </row>
    <row r="1186" spans="1:15" x14ac:dyDescent="0.3">
      <c r="A1186" t="s">
        <v>1694</v>
      </c>
      <c r="B1186" t="s">
        <v>122</v>
      </c>
      <c r="C1186" s="14">
        <v>134737</v>
      </c>
      <c r="D1186" s="14">
        <v>13473</v>
      </c>
      <c r="E1186" s="14">
        <v>29990</v>
      </c>
      <c r="F1186" s="14">
        <v>178200</v>
      </c>
      <c r="G1186">
        <v>160026972</v>
      </c>
      <c r="H1186">
        <v>1234</v>
      </c>
      <c r="I1186" t="s">
        <v>1484</v>
      </c>
      <c r="J1186" t="s">
        <v>1538</v>
      </c>
      <c r="K1186" t="s">
        <v>1485</v>
      </c>
      <c r="L1186">
        <v>3000000544</v>
      </c>
      <c r="M1186" t="s">
        <v>1593</v>
      </c>
      <c r="N1186" t="s">
        <v>1695</v>
      </c>
      <c r="O1186">
        <f>VLOOKUP(M1186,'ID-사업자'!$A$1:$B$291,2,0)</f>
        <v>0</v>
      </c>
    </row>
    <row r="1187" spans="1:15" x14ac:dyDescent="0.3">
      <c r="A1187" t="s">
        <v>1719</v>
      </c>
      <c r="B1187" t="s">
        <v>39</v>
      </c>
      <c r="C1187" s="14">
        <v>90455</v>
      </c>
      <c r="D1187" s="14">
        <v>9045</v>
      </c>
      <c r="E1187" s="14">
        <v>79000</v>
      </c>
      <c r="F1187" s="14">
        <v>178500</v>
      </c>
      <c r="G1187">
        <v>183330</v>
      </c>
      <c r="I1187" t="s">
        <v>1532</v>
      </c>
      <c r="L1187">
        <v>3000000553</v>
      </c>
      <c r="M1187" t="s">
        <v>1574</v>
      </c>
      <c r="N1187" t="s">
        <v>1695</v>
      </c>
      <c r="O1187">
        <f>VLOOKUP(M1187,'ID-사업자'!$A$1:$B$291,2,0)</f>
        <v>2250597899</v>
      </c>
    </row>
    <row r="1188" spans="1:15" x14ac:dyDescent="0.3">
      <c r="A1188" t="s">
        <v>1694</v>
      </c>
      <c r="B1188" t="s">
        <v>1398</v>
      </c>
      <c r="C1188" s="14">
        <v>162727</v>
      </c>
      <c r="D1188" s="14">
        <v>16273</v>
      </c>
      <c r="E1188" s="14">
        <v>0</v>
      </c>
      <c r="F1188" s="14">
        <v>179000</v>
      </c>
      <c r="G1188">
        <v>160736793</v>
      </c>
      <c r="H1188">
        <v>1234</v>
      </c>
      <c r="I1188" t="s">
        <v>1484</v>
      </c>
      <c r="J1188" t="s">
        <v>1538</v>
      </c>
      <c r="K1188" t="s">
        <v>1485</v>
      </c>
      <c r="L1188">
        <v>3000000530</v>
      </c>
      <c r="M1188" t="s">
        <v>1613</v>
      </c>
      <c r="N1188" t="s">
        <v>1695</v>
      </c>
      <c r="O1188">
        <f>VLOOKUP(M1188,'ID-사업자'!$A$1:$B$291,2,0)</f>
        <v>1412501400</v>
      </c>
    </row>
    <row r="1189" spans="1:15" x14ac:dyDescent="0.3">
      <c r="A1189" t="s">
        <v>1694</v>
      </c>
      <c r="B1189" t="s">
        <v>254</v>
      </c>
      <c r="C1189" s="14">
        <v>151091</v>
      </c>
      <c r="D1189" s="14">
        <v>15109</v>
      </c>
      <c r="E1189" s="14">
        <v>13000</v>
      </c>
      <c r="F1189" s="14">
        <v>179200</v>
      </c>
      <c r="G1189">
        <v>160501002</v>
      </c>
      <c r="H1189">
        <v>1234</v>
      </c>
      <c r="I1189" t="s">
        <v>1484</v>
      </c>
      <c r="J1189" t="s">
        <v>1538</v>
      </c>
      <c r="K1189" t="s">
        <v>1485</v>
      </c>
      <c r="L1189">
        <v>1986</v>
      </c>
      <c r="M1189" t="s">
        <v>1800</v>
      </c>
      <c r="N1189" t="s">
        <v>1693</v>
      </c>
      <c r="O1189">
        <f>VLOOKUP(M1189,'ID-사업자'!$A$1:$B$291,2,0)</f>
        <v>4228103040</v>
      </c>
    </row>
    <row r="1190" spans="1:15" x14ac:dyDescent="0.3">
      <c r="A1190" t="s">
        <v>1694</v>
      </c>
      <c r="B1190" t="s">
        <v>721</v>
      </c>
      <c r="C1190" s="14">
        <v>163636</v>
      </c>
      <c r="D1190" s="14">
        <v>16364</v>
      </c>
      <c r="E1190" s="14">
        <v>0</v>
      </c>
      <c r="F1190" s="14">
        <v>180000</v>
      </c>
      <c r="G1190">
        <v>160379384</v>
      </c>
      <c r="H1190">
        <v>1234</v>
      </c>
      <c r="I1190" t="s">
        <v>1484</v>
      </c>
      <c r="J1190" t="s">
        <v>1538</v>
      </c>
      <c r="K1190" t="s">
        <v>1485</v>
      </c>
      <c r="L1190">
        <v>2185</v>
      </c>
      <c r="M1190" t="s">
        <v>1735</v>
      </c>
      <c r="N1190" t="s">
        <v>1682</v>
      </c>
      <c r="O1190">
        <f>VLOOKUP(M1190,'ID-사업자'!$A$1:$B$291,2,0)</f>
        <v>0</v>
      </c>
    </row>
    <row r="1191" spans="1:15" x14ac:dyDescent="0.3">
      <c r="A1191" t="s">
        <v>1694</v>
      </c>
      <c r="B1191" t="s">
        <v>908</v>
      </c>
      <c r="C1191" s="14">
        <v>164818</v>
      </c>
      <c r="D1191" s="14">
        <v>16482</v>
      </c>
      <c r="E1191" s="14">
        <v>0</v>
      </c>
      <c r="F1191" s="14">
        <v>181300</v>
      </c>
      <c r="G1191">
        <v>160577700</v>
      </c>
      <c r="H1191">
        <v>1234</v>
      </c>
      <c r="I1191" t="s">
        <v>1484</v>
      </c>
      <c r="J1191" t="s">
        <v>1538</v>
      </c>
      <c r="K1191" t="s">
        <v>1485</v>
      </c>
      <c r="L1191">
        <v>2556</v>
      </c>
      <c r="M1191" t="s">
        <v>1622</v>
      </c>
      <c r="N1191" t="s">
        <v>1682</v>
      </c>
      <c r="O1191">
        <f>VLOOKUP(M1191,'ID-사업자'!$A$1:$B$291,2,0)</f>
        <v>7053400788</v>
      </c>
    </row>
    <row r="1192" spans="1:15" x14ac:dyDescent="0.3">
      <c r="A1192" t="s">
        <v>1694</v>
      </c>
      <c r="B1192" t="s">
        <v>674</v>
      </c>
      <c r="C1192" s="14">
        <v>120419</v>
      </c>
      <c r="D1192" s="14">
        <v>12041</v>
      </c>
      <c r="E1192" s="14">
        <v>49390</v>
      </c>
      <c r="F1192" s="14">
        <v>181850</v>
      </c>
      <c r="G1192">
        <v>160367393</v>
      </c>
      <c r="H1192">
        <v>1234</v>
      </c>
      <c r="I1192" t="s">
        <v>1484</v>
      </c>
      <c r="J1192" t="s">
        <v>1538</v>
      </c>
      <c r="K1192" t="s">
        <v>1485</v>
      </c>
      <c r="L1192">
        <v>2628</v>
      </c>
      <c r="M1192" t="s">
        <v>1777</v>
      </c>
      <c r="N1192" t="s">
        <v>1682</v>
      </c>
      <c r="O1192">
        <f>VLOOKUP(M1192,'ID-사업자'!$A$1:$B$291,2,0)</f>
        <v>0</v>
      </c>
    </row>
    <row r="1193" spans="1:15" x14ac:dyDescent="0.3">
      <c r="A1193" t="s">
        <v>1694</v>
      </c>
      <c r="B1193" t="s">
        <v>140</v>
      </c>
      <c r="C1193" s="14">
        <v>79419</v>
      </c>
      <c r="D1193" s="14">
        <v>7941</v>
      </c>
      <c r="E1193" s="14">
        <v>94790</v>
      </c>
      <c r="F1193" s="14">
        <v>182150</v>
      </c>
      <c r="G1193">
        <v>160049051</v>
      </c>
      <c r="H1193">
        <v>1234</v>
      </c>
      <c r="I1193" t="s">
        <v>1484</v>
      </c>
      <c r="J1193" t="s">
        <v>1538</v>
      </c>
      <c r="K1193" t="s">
        <v>1485</v>
      </c>
      <c r="L1193">
        <v>2688</v>
      </c>
      <c r="M1193" t="s">
        <v>1840</v>
      </c>
      <c r="N1193" t="s">
        <v>1682</v>
      </c>
      <c r="O1193">
        <f>VLOOKUP(M1193,'ID-사업자'!$A$1:$B$291,2,0)</f>
        <v>0</v>
      </c>
    </row>
    <row r="1194" spans="1:15" x14ac:dyDescent="0.3">
      <c r="A1194" t="s">
        <v>1694</v>
      </c>
      <c r="B1194" t="s">
        <v>445</v>
      </c>
      <c r="C1194" s="14">
        <v>166909</v>
      </c>
      <c r="D1194" s="14">
        <v>16691</v>
      </c>
      <c r="E1194" s="14">
        <v>0</v>
      </c>
      <c r="F1194" s="14">
        <v>183600</v>
      </c>
      <c r="G1194">
        <v>160561099</v>
      </c>
      <c r="H1194">
        <v>1234</v>
      </c>
      <c r="I1194" t="s">
        <v>1484</v>
      </c>
      <c r="J1194" t="s">
        <v>1538</v>
      </c>
      <c r="K1194" t="s">
        <v>1485</v>
      </c>
      <c r="L1194">
        <v>1702</v>
      </c>
      <c r="M1194" t="s">
        <v>1564</v>
      </c>
      <c r="N1194" t="s">
        <v>1682</v>
      </c>
      <c r="O1194">
        <f>VLOOKUP(M1194,'ID-사업자'!$A$1:$B$291,2,0)</f>
        <v>2521802259</v>
      </c>
    </row>
    <row r="1195" spans="1:15" x14ac:dyDescent="0.3">
      <c r="A1195" t="s">
        <v>1694</v>
      </c>
      <c r="B1195" t="s">
        <v>1360</v>
      </c>
      <c r="C1195" s="14">
        <v>10000</v>
      </c>
      <c r="D1195" s="14">
        <v>1000</v>
      </c>
      <c r="E1195" s="14">
        <v>172800</v>
      </c>
      <c r="F1195" s="14">
        <v>183800</v>
      </c>
      <c r="G1195">
        <v>160640963</v>
      </c>
      <c r="H1195">
        <v>1234</v>
      </c>
      <c r="I1195" t="s">
        <v>1484</v>
      </c>
      <c r="J1195" t="s">
        <v>1538</v>
      </c>
      <c r="K1195" t="s">
        <v>1485</v>
      </c>
      <c r="L1195">
        <v>2537</v>
      </c>
      <c r="M1195" t="s">
        <v>1579</v>
      </c>
      <c r="N1195" t="s">
        <v>1684</v>
      </c>
      <c r="O1195">
        <f>VLOOKUP(M1195,'ID-사업자'!$A$1:$B$291,2,0)</f>
        <v>0</v>
      </c>
    </row>
    <row r="1196" spans="1:15" x14ac:dyDescent="0.3">
      <c r="A1196" t="s">
        <v>1694</v>
      </c>
      <c r="B1196" t="s">
        <v>1441</v>
      </c>
      <c r="C1196" s="14">
        <v>14555</v>
      </c>
      <c r="D1196" s="14">
        <v>1455</v>
      </c>
      <c r="E1196" s="14">
        <v>167990</v>
      </c>
      <c r="F1196" s="14">
        <v>184000</v>
      </c>
      <c r="G1196">
        <v>160723985</v>
      </c>
      <c r="H1196">
        <v>1234</v>
      </c>
      <c r="I1196" t="s">
        <v>1484</v>
      </c>
      <c r="J1196" t="s">
        <v>1538</v>
      </c>
      <c r="K1196" t="s">
        <v>1485</v>
      </c>
      <c r="L1196">
        <v>2274</v>
      </c>
      <c r="M1196" t="s">
        <v>1771</v>
      </c>
      <c r="N1196" t="s">
        <v>1682</v>
      </c>
      <c r="O1196">
        <f>VLOOKUP(M1196,'ID-사업자'!$A$1:$B$291,2,0)</f>
        <v>5868701557</v>
      </c>
    </row>
    <row r="1197" spans="1:15" x14ac:dyDescent="0.3">
      <c r="A1197" t="s">
        <v>1694</v>
      </c>
      <c r="B1197" t="s">
        <v>862</v>
      </c>
      <c r="C1197" s="14">
        <v>124364</v>
      </c>
      <c r="D1197" s="14">
        <v>12436</v>
      </c>
      <c r="E1197" s="14">
        <v>52000</v>
      </c>
      <c r="F1197" s="14">
        <v>188800</v>
      </c>
      <c r="G1197">
        <v>160608810</v>
      </c>
      <c r="H1197">
        <v>1234</v>
      </c>
      <c r="I1197" t="s">
        <v>1484</v>
      </c>
      <c r="J1197" t="s">
        <v>1538</v>
      </c>
      <c r="K1197" t="s">
        <v>1485</v>
      </c>
      <c r="L1197">
        <v>2212</v>
      </c>
      <c r="M1197" t="s">
        <v>1541</v>
      </c>
      <c r="N1197" t="s">
        <v>1682</v>
      </c>
      <c r="O1197">
        <f>VLOOKUP(M1197,'ID-사업자'!$A$1:$B$291,2,0)</f>
        <v>1092706986</v>
      </c>
    </row>
    <row r="1198" spans="1:15" x14ac:dyDescent="0.3">
      <c r="A1198" t="s">
        <v>1694</v>
      </c>
      <c r="B1198" t="s">
        <v>867</v>
      </c>
      <c r="C1198" s="14">
        <v>171818</v>
      </c>
      <c r="D1198" s="14">
        <v>17182</v>
      </c>
      <c r="E1198" s="14">
        <v>0</v>
      </c>
      <c r="F1198" s="14">
        <v>189000</v>
      </c>
      <c r="G1198">
        <v>160621689</v>
      </c>
      <c r="H1198">
        <v>1234</v>
      </c>
      <c r="I1198" t="s">
        <v>1484</v>
      </c>
      <c r="J1198" t="s">
        <v>1538</v>
      </c>
      <c r="K1198" t="s">
        <v>1485</v>
      </c>
      <c r="L1198">
        <v>2533</v>
      </c>
      <c r="M1198" t="s">
        <v>1664</v>
      </c>
      <c r="N1198" t="s">
        <v>1693</v>
      </c>
      <c r="O1198">
        <f>VLOOKUP(M1198,'ID-사업자'!$A$1:$B$291,2,0)</f>
        <v>2969801140</v>
      </c>
    </row>
    <row r="1199" spans="1:15" x14ac:dyDescent="0.3">
      <c r="A1199" t="s">
        <v>1694</v>
      </c>
      <c r="B1199" t="s">
        <v>101</v>
      </c>
      <c r="C1199" s="14">
        <v>3646</v>
      </c>
      <c r="D1199" s="14">
        <v>364</v>
      </c>
      <c r="E1199" s="14">
        <v>184990</v>
      </c>
      <c r="F1199" s="14">
        <v>189000</v>
      </c>
      <c r="G1199">
        <v>160267223</v>
      </c>
      <c r="H1199">
        <v>1234</v>
      </c>
      <c r="I1199" t="s">
        <v>1484</v>
      </c>
      <c r="J1199" t="s">
        <v>1538</v>
      </c>
      <c r="K1199" t="s">
        <v>1485</v>
      </c>
      <c r="L1199">
        <v>2370</v>
      </c>
      <c r="M1199" t="s">
        <v>1768</v>
      </c>
      <c r="N1199" t="s">
        <v>1682</v>
      </c>
      <c r="O1199">
        <f>VLOOKUP(M1199,'ID-사업자'!$A$1:$B$291,2,0)</f>
        <v>7730601619</v>
      </c>
    </row>
    <row r="1200" spans="1:15" x14ac:dyDescent="0.3">
      <c r="A1200" t="s">
        <v>1694</v>
      </c>
      <c r="B1200" t="s">
        <v>78</v>
      </c>
      <c r="C1200" s="14">
        <v>39091</v>
      </c>
      <c r="D1200" s="14">
        <v>3909</v>
      </c>
      <c r="E1200" s="14">
        <v>146000</v>
      </c>
      <c r="F1200" s="14">
        <v>189000</v>
      </c>
      <c r="G1200">
        <v>160255381</v>
      </c>
      <c r="H1200">
        <v>1234</v>
      </c>
      <c r="I1200" t="s">
        <v>1484</v>
      </c>
      <c r="J1200" t="s">
        <v>1538</v>
      </c>
      <c r="K1200" t="s">
        <v>1485</v>
      </c>
      <c r="L1200">
        <v>2605</v>
      </c>
      <c r="M1200" t="s">
        <v>1672</v>
      </c>
      <c r="N1200" t="s">
        <v>1684</v>
      </c>
      <c r="O1200">
        <f>VLOOKUP(M1200,'ID-사업자'!$A$1:$B$291,2,0)</f>
        <v>0</v>
      </c>
    </row>
    <row r="1201" spans="1:15" x14ac:dyDescent="0.3">
      <c r="A1201" t="s">
        <v>1694</v>
      </c>
      <c r="B1201" t="s">
        <v>120</v>
      </c>
      <c r="C1201" s="14">
        <v>172727</v>
      </c>
      <c r="D1201" s="14">
        <v>17273</v>
      </c>
      <c r="E1201" s="14">
        <v>0</v>
      </c>
      <c r="F1201" s="14">
        <v>190000</v>
      </c>
      <c r="G1201">
        <v>160273915</v>
      </c>
      <c r="H1201">
        <v>1234</v>
      </c>
      <c r="I1201" t="s">
        <v>1484</v>
      </c>
      <c r="J1201" t="s">
        <v>1538</v>
      </c>
      <c r="K1201" t="s">
        <v>1485</v>
      </c>
      <c r="L1201">
        <v>1648</v>
      </c>
      <c r="M1201" t="s">
        <v>1690</v>
      </c>
      <c r="N1201" t="s">
        <v>1693</v>
      </c>
      <c r="O1201">
        <f>VLOOKUP(M1201,'ID-사업자'!$A$1:$B$291,2,0)</f>
        <v>0</v>
      </c>
    </row>
    <row r="1202" spans="1:15" x14ac:dyDescent="0.3">
      <c r="A1202" t="s">
        <v>1694</v>
      </c>
      <c r="B1202" t="s">
        <v>771</v>
      </c>
      <c r="C1202" s="14">
        <v>173091</v>
      </c>
      <c r="D1202" s="14">
        <v>17309</v>
      </c>
      <c r="E1202" s="14">
        <v>0</v>
      </c>
      <c r="F1202" s="14">
        <v>190400</v>
      </c>
      <c r="G1202">
        <v>160424711</v>
      </c>
      <c r="H1202">
        <v>1234</v>
      </c>
      <c r="I1202" t="s">
        <v>1484</v>
      </c>
      <c r="J1202" t="s">
        <v>1538</v>
      </c>
      <c r="K1202" t="s">
        <v>1485</v>
      </c>
      <c r="L1202">
        <v>3000000793</v>
      </c>
      <c r="M1202" t="s">
        <v>1584</v>
      </c>
      <c r="N1202" t="s">
        <v>1695</v>
      </c>
      <c r="O1202">
        <f>VLOOKUP(M1202,'ID-사업자'!$A$1:$B$291,2,0)</f>
        <v>7576400506</v>
      </c>
    </row>
    <row r="1203" spans="1:15" x14ac:dyDescent="0.3">
      <c r="A1203" t="s">
        <v>1694</v>
      </c>
      <c r="B1203" t="s">
        <v>1461</v>
      </c>
      <c r="C1203" s="14">
        <v>173091</v>
      </c>
      <c r="D1203" s="14">
        <v>17309</v>
      </c>
      <c r="E1203" s="14">
        <v>0</v>
      </c>
      <c r="F1203" s="14">
        <v>190400</v>
      </c>
      <c r="G1203">
        <v>160748390</v>
      </c>
      <c r="H1203">
        <v>1234</v>
      </c>
      <c r="I1203" t="s">
        <v>1484</v>
      </c>
      <c r="J1203" t="s">
        <v>1538</v>
      </c>
      <c r="K1203" t="s">
        <v>1485</v>
      </c>
      <c r="L1203">
        <v>3000000504</v>
      </c>
      <c r="M1203" t="s">
        <v>1545</v>
      </c>
      <c r="N1203" t="s">
        <v>1695</v>
      </c>
      <c r="O1203">
        <f>VLOOKUP(M1203,'ID-사업자'!$A$1:$B$291,2,0)</f>
        <v>6392501741</v>
      </c>
    </row>
    <row r="1204" spans="1:15" x14ac:dyDescent="0.3">
      <c r="A1204" t="s">
        <v>1694</v>
      </c>
      <c r="B1204" t="s">
        <v>483</v>
      </c>
      <c r="C1204" s="14">
        <v>173182</v>
      </c>
      <c r="D1204" s="14">
        <v>17318</v>
      </c>
      <c r="E1204" s="14">
        <v>0</v>
      </c>
      <c r="F1204" s="14">
        <v>190500</v>
      </c>
      <c r="G1204">
        <v>160562799</v>
      </c>
      <c r="H1204">
        <v>1234</v>
      </c>
      <c r="I1204" t="s">
        <v>1484</v>
      </c>
      <c r="J1204" t="s">
        <v>1538</v>
      </c>
      <c r="K1204" t="s">
        <v>1485</v>
      </c>
      <c r="L1204">
        <v>3000000736</v>
      </c>
      <c r="M1204" t="s">
        <v>1661</v>
      </c>
      <c r="N1204" t="s">
        <v>1695</v>
      </c>
      <c r="O1204">
        <f>VLOOKUP(M1204,'ID-사업자'!$A$1:$B$291,2,0)</f>
        <v>2851701461</v>
      </c>
    </row>
    <row r="1205" spans="1:15" x14ac:dyDescent="0.3">
      <c r="A1205" t="s">
        <v>1694</v>
      </c>
      <c r="B1205" t="s">
        <v>332</v>
      </c>
      <c r="C1205" s="14">
        <v>115364</v>
      </c>
      <c r="D1205" s="14">
        <v>11536</v>
      </c>
      <c r="E1205" s="14">
        <v>64000</v>
      </c>
      <c r="F1205" s="14">
        <v>190900</v>
      </c>
      <c r="G1205">
        <v>160520250</v>
      </c>
      <c r="H1205">
        <v>1234</v>
      </c>
      <c r="I1205" t="s">
        <v>1484</v>
      </c>
      <c r="J1205" t="s">
        <v>1538</v>
      </c>
      <c r="K1205" t="s">
        <v>1485</v>
      </c>
      <c r="L1205">
        <v>2513</v>
      </c>
      <c r="M1205" t="s">
        <v>1767</v>
      </c>
      <c r="N1205" t="s">
        <v>1684</v>
      </c>
      <c r="O1205">
        <f>VLOOKUP(M1205,'ID-사업자'!$A$1:$B$291,2,0)</f>
        <v>0</v>
      </c>
    </row>
    <row r="1206" spans="1:15" x14ac:dyDescent="0.3">
      <c r="A1206" t="s">
        <v>1694</v>
      </c>
      <c r="B1206" t="s">
        <v>718</v>
      </c>
      <c r="C1206" s="14">
        <v>53955</v>
      </c>
      <c r="D1206" s="14">
        <v>5395</v>
      </c>
      <c r="E1206" s="14">
        <v>132000</v>
      </c>
      <c r="F1206" s="14">
        <v>191350</v>
      </c>
      <c r="G1206">
        <v>160371487</v>
      </c>
      <c r="H1206">
        <v>1234</v>
      </c>
      <c r="I1206" t="s">
        <v>1484</v>
      </c>
      <c r="J1206" t="s">
        <v>1538</v>
      </c>
      <c r="K1206" t="s">
        <v>1485</v>
      </c>
      <c r="L1206">
        <v>3000000761</v>
      </c>
      <c r="M1206" t="s">
        <v>1587</v>
      </c>
      <c r="N1206" t="s">
        <v>1695</v>
      </c>
      <c r="O1206">
        <f>VLOOKUP(M1206,'ID-사업자'!$A$1:$B$291,2,0)</f>
        <v>4021589132</v>
      </c>
    </row>
    <row r="1207" spans="1:15" x14ac:dyDescent="0.3">
      <c r="A1207" t="s">
        <v>1719</v>
      </c>
      <c r="B1207" t="s">
        <v>1517</v>
      </c>
      <c r="C1207" s="14">
        <v>10909</v>
      </c>
      <c r="D1207" s="14">
        <v>1091</v>
      </c>
      <c r="E1207" s="14">
        <v>180000</v>
      </c>
      <c r="F1207" s="14">
        <v>192000</v>
      </c>
      <c r="G1207">
        <v>45554776</v>
      </c>
      <c r="I1207" t="s">
        <v>1532</v>
      </c>
      <c r="L1207">
        <v>3000000803</v>
      </c>
      <c r="M1207" t="s">
        <v>1795</v>
      </c>
      <c r="N1207" t="s">
        <v>1695</v>
      </c>
      <c r="O1207">
        <f>VLOOKUP(M1207,'ID-사업자'!$A$1:$B$291,2,0)</f>
        <v>3089405136</v>
      </c>
    </row>
    <row r="1208" spans="1:15" x14ac:dyDescent="0.3">
      <c r="A1208" t="s">
        <v>1694</v>
      </c>
      <c r="B1208" t="s">
        <v>809</v>
      </c>
      <c r="C1208" s="14">
        <v>175455</v>
      </c>
      <c r="D1208" s="14">
        <v>17545</v>
      </c>
      <c r="E1208" s="14">
        <v>0</v>
      </c>
      <c r="F1208" s="14">
        <v>193000</v>
      </c>
      <c r="G1208">
        <v>160390538</v>
      </c>
      <c r="H1208">
        <v>1234</v>
      </c>
      <c r="I1208" t="s">
        <v>1484</v>
      </c>
      <c r="J1208" t="s">
        <v>1538</v>
      </c>
      <c r="K1208" t="s">
        <v>1485</v>
      </c>
      <c r="L1208">
        <v>3000000727</v>
      </c>
      <c r="M1208" t="s">
        <v>1635</v>
      </c>
      <c r="N1208" t="s">
        <v>1695</v>
      </c>
      <c r="O1208">
        <f>VLOOKUP(M1208,'ID-사업자'!$A$1:$B$291,2,0)</f>
        <v>0</v>
      </c>
    </row>
    <row r="1209" spans="1:15" x14ac:dyDescent="0.3">
      <c r="A1209" t="s">
        <v>1694</v>
      </c>
      <c r="B1209" t="s">
        <v>1442</v>
      </c>
      <c r="C1209" s="14">
        <v>73828</v>
      </c>
      <c r="D1209" s="14">
        <v>7382</v>
      </c>
      <c r="E1209" s="14">
        <v>112190</v>
      </c>
      <c r="F1209" s="14">
        <v>193400</v>
      </c>
      <c r="G1209">
        <v>160721573</v>
      </c>
      <c r="H1209">
        <v>1234</v>
      </c>
      <c r="I1209" t="s">
        <v>1484</v>
      </c>
      <c r="J1209" t="s">
        <v>1538</v>
      </c>
      <c r="K1209" t="s">
        <v>1485</v>
      </c>
      <c r="L1209">
        <v>2288</v>
      </c>
      <c r="M1209" t="s">
        <v>1588</v>
      </c>
      <c r="N1209" t="s">
        <v>1682</v>
      </c>
      <c r="O1209">
        <f>VLOOKUP(M1209,'ID-사업자'!$A$1:$B$291,2,0)</f>
        <v>0</v>
      </c>
    </row>
    <row r="1210" spans="1:15" x14ac:dyDescent="0.3">
      <c r="A1210" t="s">
        <v>1694</v>
      </c>
      <c r="B1210" t="s">
        <v>451</v>
      </c>
      <c r="C1210" s="14">
        <v>162919</v>
      </c>
      <c r="D1210" s="14">
        <v>16291</v>
      </c>
      <c r="E1210" s="14">
        <v>14790</v>
      </c>
      <c r="F1210" s="14">
        <v>194000</v>
      </c>
      <c r="G1210">
        <v>160569553</v>
      </c>
      <c r="H1210">
        <v>1234</v>
      </c>
      <c r="I1210" t="s">
        <v>1484</v>
      </c>
      <c r="J1210" t="s">
        <v>1538</v>
      </c>
      <c r="K1210" t="s">
        <v>1485</v>
      </c>
      <c r="L1210">
        <v>2126</v>
      </c>
      <c r="M1210" t="s">
        <v>1700</v>
      </c>
      <c r="N1210" t="s">
        <v>1682</v>
      </c>
      <c r="O1210">
        <f>VLOOKUP(M1210,'ID-사업자'!$A$1:$B$291,2,0)</f>
        <v>0</v>
      </c>
    </row>
    <row r="1211" spans="1:15" x14ac:dyDescent="0.3">
      <c r="A1211" t="s">
        <v>1694</v>
      </c>
      <c r="B1211" t="s">
        <v>884</v>
      </c>
      <c r="C1211" s="14">
        <v>7273</v>
      </c>
      <c r="D1211" s="14">
        <v>727</v>
      </c>
      <c r="E1211" s="14">
        <v>186000</v>
      </c>
      <c r="F1211" s="14">
        <v>194000</v>
      </c>
      <c r="G1211">
        <v>160626600</v>
      </c>
      <c r="H1211">
        <v>1234</v>
      </c>
      <c r="I1211" t="s">
        <v>1484</v>
      </c>
      <c r="J1211" t="s">
        <v>1538</v>
      </c>
      <c r="K1211" t="s">
        <v>1485</v>
      </c>
      <c r="L1211">
        <v>2273</v>
      </c>
      <c r="M1211" t="s">
        <v>1578</v>
      </c>
      <c r="N1211" t="s">
        <v>1682</v>
      </c>
      <c r="O1211">
        <f>VLOOKUP(M1211,'ID-사업자'!$A$1:$B$291,2,0)</f>
        <v>0</v>
      </c>
    </row>
    <row r="1212" spans="1:15" x14ac:dyDescent="0.3">
      <c r="A1212" t="s">
        <v>1694</v>
      </c>
      <c r="B1212" t="s">
        <v>419</v>
      </c>
      <c r="C1212" s="14">
        <v>176545</v>
      </c>
      <c r="D1212" s="14">
        <v>17655</v>
      </c>
      <c r="E1212" s="14">
        <v>0</v>
      </c>
      <c r="F1212" s="14">
        <v>194200</v>
      </c>
      <c r="G1212">
        <v>160496365</v>
      </c>
      <c r="H1212">
        <v>1234</v>
      </c>
      <c r="I1212" t="s">
        <v>1484</v>
      </c>
      <c r="J1212" t="s">
        <v>1538</v>
      </c>
      <c r="K1212" t="s">
        <v>1485</v>
      </c>
      <c r="L1212">
        <v>1688</v>
      </c>
      <c r="M1212" t="s">
        <v>1622</v>
      </c>
      <c r="N1212" t="s">
        <v>1682</v>
      </c>
      <c r="O1212">
        <f>VLOOKUP(M1212,'ID-사업자'!$A$1:$B$291,2,0)</f>
        <v>7053400788</v>
      </c>
    </row>
    <row r="1213" spans="1:15" x14ac:dyDescent="0.3">
      <c r="A1213" t="s">
        <v>1694</v>
      </c>
      <c r="B1213" t="s">
        <v>440</v>
      </c>
      <c r="C1213" s="14">
        <v>177091</v>
      </c>
      <c r="D1213" s="14">
        <v>17709</v>
      </c>
      <c r="E1213" s="14">
        <v>0</v>
      </c>
      <c r="F1213" s="14">
        <v>194800</v>
      </c>
      <c r="G1213">
        <v>160496852</v>
      </c>
      <c r="H1213">
        <v>1234</v>
      </c>
      <c r="I1213" t="s">
        <v>1484</v>
      </c>
      <c r="J1213" t="s">
        <v>1538</v>
      </c>
      <c r="K1213" t="s">
        <v>1485</v>
      </c>
      <c r="L1213">
        <v>3000000619</v>
      </c>
      <c r="M1213" t="s">
        <v>1661</v>
      </c>
      <c r="N1213" t="s">
        <v>1695</v>
      </c>
      <c r="O1213">
        <f>VLOOKUP(M1213,'ID-사업자'!$A$1:$B$291,2,0)</f>
        <v>2851701461</v>
      </c>
    </row>
    <row r="1214" spans="1:15" x14ac:dyDescent="0.3">
      <c r="A1214" t="s">
        <v>1694</v>
      </c>
      <c r="B1214" t="s">
        <v>760</v>
      </c>
      <c r="C1214" s="14">
        <v>177273</v>
      </c>
      <c r="D1214" s="14">
        <v>17727</v>
      </c>
      <c r="E1214" s="14">
        <v>0</v>
      </c>
      <c r="F1214" s="14">
        <v>195000</v>
      </c>
      <c r="G1214">
        <v>160413549</v>
      </c>
      <c r="H1214">
        <v>1234</v>
      </c>
      <c r="I1214" t="s">
        <v>1484</v>
      </c>
      <c r="J1214" t="s">
        <v>1538</v>
      </c>
      <c r="K1214" t="s">
        <v>1485</v>
      </c>
      <c r="L1214">
        <v>2047</v>
      </c>
      <c r="M1214" t="s">
        <v>1765</v>
      </c>
      <c r="N1214" t="s">
        <v>1682</v>
      </c>
      <c r="O1214">
        <f>VLOOKUP(M1214,'ID-사업자'!$A$1:$B$291,2,0)</f>
        <v>8280502416</v>
      </c>
    </row>
    <row r="1215" spans="1:15" x14ac:dyDescent="0.3">
      <c r="A1215" t="s">
        <v>1694</v>
      </c>
      <c r="B1215" t="s">
        <v>1419</v>
      </c>
      <c r="C1215" s="14">
        <v>178000</v>
      </c>
      <c r="D1215" s="14">
        <v>17800</v>
      </c>
      <c r="E1215" s="14">
        <v>0</v>
      </c>
      <c r="F1215" s="14">
        <v>195800</v>
      </c>
      <c r="G1215">
        <v>160686783</v>
      </c>
      <c r="H1215">
        <v>1234</v>
      </c>
      <c r="I1215" t="s">
        <v>1484</v>
      </c>
      <c r="J1215" t="s">
        <v>1538</v>
      </c>
      <c r="K1215" t="s">
        <v>1485</v>
      </c>
      <c r="L1215">
        <v>3000000558</v>
      </c>
      <c r="M1215" t="s">
        <v>1826</v>
      </c>
      <c r="N1215" t="s">
        <v>1695</v>
      </c>
      <c r="O1215">
        <f>VLOOKUP(M1215,'ID-사업자'!$A$1:$B$291,2,0)</f>
        <v>6562501289</v>
      </c>
    </row>
    <row r="1216" spans="1:15" x14ac:dyDescent="0.3">
      <c r="A1216" t="s">
        <v>1694</v>
      </c>
      <c r="B1216" t="s">
        <v>260</v>
      </c>
      <c r="C1216" s="14">
        <v>10919</v>
      </c>
      <c r="D1216" s="14">
        <v>1091</v>
      </c>
      <c r="E1216" s="14">
        <v>184490</v>
      </c>
      <c r="F1216" s="14">
        <v>196500</v>
      </c>
      <c r="G1216">
        <v>160498815</v>
      </c>
      <c r="H1216">
        <v>1234</v>
      </c>
      <c r="I1216" t="s">
        <v>1484</v>
      </c>
      <c r="J1216" t="s">
        <v>1538</v>
      </c>
      <c r="K1216" t="s">
        <v>1485</v>
      </c>
      <c r="L1216">
        <v>2392</v>
      </c>
      <c r="M1216" t="s">
        <v>1711</v>
      </c>
      <c r="N1216" t="s">
        <v>1682</v>
      </c>
      <c r="O1216">
        <f>VLOOKUP(M1216,'ID-사업자'!$A$1:$B$291,2,0)</f>
        <v>0</v>
      </c>
    </row>
    <row r="1217" spans="1:15" x14ac:dyDescent="0.3">
      <c r="A1217" t="s">
        <v>1694</v>
      </c>
      <c r="B1217" t="s">
        <v>373</v>
      </c>
      <c r="C1217" s="14">
        <v>179273</v>
      </c>
      <c r="D1217" s="14">
        <v>17927</v>
      </c>
      <c r="E1217" s="14">
        <v>0</v>
      </c>
      <c r="F1217" s="14">
        <v>197200</v>
      </c>
      <c r="G1217">
        <v>160464467</v>
      </c>
      <c r="H1217">
        <v>1234</v>
      </c>
      <c r="I1217" t="s">
        <v>1484</v>
      </c>
      <c r="J1217" t="s">
        <v>1538</v>
      </c>
      <c r="K1217" t="s">
        <v>1485</v>
      </c>
      <c r="L1217">
        <v>2050</v>
      </c>
      <c r="M1217" t="s">
        <v>1687</v>
      </c>
      <c r="N1217" t="s">
        <v>1682</v>
      </c>
      <c r="O1217">
        <f>VLOOKUP(M1217,'ID-사업자'!$A$1:$B$291,2,0)</f>
        <v>0</v>
      </c>
    </row>
    <row r="1218" spans="1:15" x14ac:dyDescent="0.3">
      <c r="A1218" t="s">
        <v>1694</v>
      </c>
      <c r="B1218" t="s">
        <v>704</v>
      </c>
      <c r="C1218" s="14">
        <v>7273</v>
      </c>
      <c r="D1218" s="14">
        <v>727</v>
      </c>
      <c r="E1218" s="14">
        <v>191000</v>
      </c>
      <c r="F1218" s="14">
        <v>199000</v>
      </c>
      <c r="G1218">
        <v>160372591</v>
      </c>
      <c r="H1218">
        <v>1234</v>
      </c>
      <c r="I1218" t="s">
        <v>1484</v>
      </c>
      <c r="J1218" t="s">
        <v>1538</v>
      </c>
      <c r="K1218" t="s">
        <v>1485</v>
      </c>
      <c r="L1218">
        <v>2902</v>
      </c>
      <c r="M1218" t="s">
        <v>1670</v>
      </c>
      <c r="N1218" t="s">
        <v>1682</v>
      </c>
      <c r="O1218">
        <f>VLOOKUP(M1218,'ID-사업자'!$A$1:$B$291,2,0)</f>
        <v>0</v>
      </c>
    </row>
    <row r="1219" spans="1:15" x14ac:dyDescent="0.3">
      <c r="A1219" t="s">
        <v>1694</v>
      </c>
      <c r="B1219" t="s">
        <v>536</v>
      </c>
      <c r="C1219" s="14">
        <v>0</v>
      </c>
      <c r="D1219" s="14">
        <v>0</v>
      </c>
      <c r="E1219" s="14">
        <v>202000</v>
      </c>
      <c r="F1219" s="14">
        <v>202000</v>
      </c>
      <c r="G1219">
        <v>160530545</v>
      </c>
      <c r="H1219">
        <v>1234</v>
      </c>
      <c r="I1219" t="s">
        <v>1484</v>
      </c>
      <c r="J1219" t="s">
        <v>1538</v>
      </c>
      <c r="K1219" t="s">
        <v>1485</v>
      </c>
      <c r="L1219">
        <v>1901</v>
      </c>
      <c r="M1219" t="s">
        <v>1619</v>
      </c>
      <c r="N1219" t="s">
        <v>1693</v>
      </c>
      <c r="O1219">
        <f>VLOOKUP(M1219,'ID-사업자'!$A$1:$B$291,2,0)</f>
        <v>3786000611</v>
      </c>
    </row>
    <row r="1220" spans="1:15" x14ac:dyDescent="0.3">
      <c r="A1220" t="s">
        <v>1694</v>
      </c>
      <c r="B1220" t="s">
        <v>801</v>
      </c>
      <c r="C1220" s="14">
        <v>151646</v>
      </c>
      <c r="D1220" s="14">
        <v>15164</v>
      </c>
      <c r="E1220" s="14">
        <v>35190</v>
      </c>
      <c r="F1220" s="14">
        <v>202000</v>
      </c>
      <c r="G1220">
        <v>160425569</v>
      </c>
      <c r="H1220">
        <v>1234</v>
      </c>
      <c r="I1220" t="s">
        <v>1484</v>
      </c>
      <c r="J1220" t="s">
        <v>1538</v>
      </c>
      <c r="K1220" t="s">
        <v>1485</v>
      </c>
      <c r="L1220">
        <v>2388</v>
      </c>
      <c r="M1220" t="s">
        <v>1577</v>
      </c>
      <c r="N1220" t="s">
        <v>1693</v>
      </c>
      <c r="O1220">
        <f>VLOOKUP(M1220,'ID-사업자'!$A$1:$B$291,2,0)</f>
        <v>0</v>
      </c>
    </row>
    <row r="1221" spans="1:15" x14ac:dyDescent="0.3">
      <c r="A1221" t="s">
        <v>1719</v>
      </c>
      <c r="B1221" t="s">
        <v>6</v>
      </c>
      <c r="C1221" s="14">
        <v>184727</v>
      </c>
      <c r="D1221" s="14">
        <v>18473</v>
      </c>
      <c r="E1221" s="14">
        <v>0</v>
      </c>
      <c r="F1221" s="14">
        <v>203200</v>
      </c>
      <c r="G1221">
        <v>76747693</v>
      </c>
      <c r="I1221" t="s">
        <v>1532</v>
      </c>
      <c r="L1221">
        <v>3000000768</v>
      </c>
      <c r="M1221" t="s">
        <v>1555</v>
      </c>
      <c r="N1221" t="s">
        <v>1695</v>
      </c>
      <c r="O1221">
        <f>VLOOKUP(M1221,'ID-사업자'!$A$1:$B$291,2,0)</f>
        <v>1601601942</v>
      </c>
    </row>
    <row r="1222" spans="1:15" x14ac:dyDescent="0.3">
      <c r="A1222" t="s">
        <v>1694</v>
      </c>
      <c r="B1222" t="s">
        <v>463</v>
      </c>
      <c r="C1222" s="14">
        <v>156919</v>
      </c>
      <c r="D1222" s="14">
        <v>15691</v>
      </c>
      <c r="E1222" s="14">
        <v>30790</v>
      </c>
      <c r="F1222" s="14">
        <v>203400</v>
      </c>
      <c r="G1222">
        <v>160558748</v>
      </c>
      <c r="H1222">
        <v>1234</v>
      </c>
      <c r="I1222" t="s">
        <v>1484</v>
      </c>
      <c r="J1222" t="s">
        <v>1538</v>
      </c>
      <c r="K1222" t="s">
        <v>1485</v>
      </c>
      <c r="L1222">
        <v>3000000786</v>
      </c>
      <c r="M1222" t="s">
        <v>1779</v>
      </c>
      <c r="N1222" t="s">
        <v>1693</v>
      </c>
      <c r="O1222">
        <f>VLOOKUP(M1222,'ID-사업자'!$A$1:$B$291,2,0)</f>
        <v>1152401874</v>
      </c>
    </row>
    <row r="1223" spans="1:15" x14ac:dyDescent="0.3">
      <c r="A1223" t="s">
        <v>1694</v>
      </c>
      <c r="B1223" t="s">
        <v>854</v>
      </c>
      <c r="C1223" s="14">
        <v>137273</v>
      </c>
      <c r="D1223" s="14">
        <v>13727</v>
      </c>
      <c r="E1223" s="14">
        <v>53000</v>
      </c>
      <c r="F1223" s="14">
        <v>204000</v>
      </c>
      <c r="G1223">
        <v>160617542</v>
      </c>
      <c r="H1223">
        <v>1234</v>
      </c>
      <c r="I1223" t="s">
        <v>1484</v>
      </c>
      <c r="J1223" t="s">
        <v>1538</v>
      </c>
      <c r="K1223" t="s">
        <v>1485</v>
      </c>
      <c r="L1223">
        <v>2535</v>
      </c>
      <c r="M1223" t="s">
        <v>1690</v>
      </c>
      <c r="N1223" t="s">
        <v>1693</v>
      </c>
      <c r="O1223">
        <f>VLOOKUP(M1223,'ID-사업자'!$A$1:$B$291,2,0)</f>
        <v>0</v>
      </c>
    </row>
    <row r="1224" spans="1:15" x14ac:dyDescent="0.3">
      <c r="A1224" t="s">
        <v>1694</v>
      </c>
      <c r="B1224" t="s">
        <v>467</v>
      </c>
      <c r="C1224" s="14">
        <v>163591</v>
      </c>
      <c r="D1224" s="14">
        <v>16359</v>
      </c>
      <c r="E1224" s="14">
        <v>25000</v>
      </c>
      <c r="F1224" s="14">
        <v>204950</v>
      </c>
      <c r="G1224">
        <v>160559836</v>
      </c>
      <c r="H1224">
        <v>1234</v>
      </c>
      <c r="I1224" t="s">
        <v>1484</v>
      </c>
      <c r="J1224" t="s">
        <v>1538</v>
      </c>
      <c r="K1224" t="s">
        <v>1485</v>
      </c>
      <c r="L1224">
        <v>3000000785</v>
      </c>
      <c r="M1224" t="s">
        <v>1704</v>
      </c>
      <c r="N1224" t="s">
        <v>1693</v>
      </c>
      <c r="O1224">
        <f>VLOOKUP(M1224,'ID-사업자'!$A$1:$B$291,2,0)</f>
        <v>0</v>
      </c>
    </row>
    <row r="1225" spans="1:15" x14ac:dyDescent="0.3">
      <c r="A1225" t="s">
        <v>1694</v>
      </c>
      <c r="B1225" t="s">
        <v>513</v>
      </c>
      <c r="C1225" s="14">
        <v>141182</v>
      </c>
      <c r="D1225" s="14">
        <v>14118</v>
      </c>
      <c r="E1225" s="14">
        <v>50000</v>
      </c>
      <c r="F1225" s="14">
        <v>205300</v>
      </c>
      <c r="G1225">
        <v>160532972</v>
      </c>
      <c r="H1225">
        <v>1234</v>
      </c>
      <c r="I1225" t="s">
        <v>1484</v>
      </c>
      <c r="J1225" t="s">
        <v>1538</v>
      </c>
      <c r="K1225" t="s">
        <v>1485</v>
      </c>
      <c r="L1225">
        <v>3000000598</v>
      </c>
      <c r="M1225" t="s">
        <v>1779</v>
      </c>
      <c r="N1225" t="s">
        <v>1693</v>
      </c>
      <c r="O1225">
        <f>VLOOKUP(M1225,'ID-사업자'!$A$1:$B$291,2,0)</f>
        <v>1152401874</v>
      </c>
    </row>
    <row r="1226" spans="1:15" x14ac:dyDescent="0.3">
      <c r="A1226" t="s">
        <v>1694</v>
      </c>
      <c r="B1226" t="s">
        <v>650</v>
      </c>
      <c r="C1226" s="14">
        <v>152646</v>
      </c>
      <c r="D1226" s="14">
        <v>15264</v>
      </c>
      <c r="E1226" s="14">
        <v>37590</v>
      </c>
      <c r="F1226" s="14">
        <v>205500</v>
      </c>
      <c r="G1226">
        <v>160340920</v>
      </c>
      <c r="H1226">
        <v>1234</v>
      </c>
      <c r="I1226" t="s">
        <v>1484</v>
      </c>
      <c r="J1226" t="s">
        <v>1538</v>
      </c>
      <c r="K1226" t="s">
        <v>1485</v>
      </c>
      <c r="L1226">
        <v>2377</v>
      </c>
      <c r="M1226" t="s">
        <v>1658</v>
      </c>
      <c r="N1226" t="s">
        <v>1693</v>
      </c>
      <c r="O1226">
        <f>VLOOKUP(M1226,'ID-사업자'!$A$1:$B$291,2,0)</f>
        <v>5500202491</v>
      </c>
    </row>
    <row r="1227" spans="1:15" x14ac:dyDescent="0.3">
      <c r="A1227" t="s">
        <v>1694</v>
      </c>
      <c r="B1227" t="s">
        <v>1016</v>
      </c>
      <c r="C1227" s="14">
        <v>144555</v>
      </c>
      <c r="D1227" s="14">
        <v>14455</v>
      </c>
      <c r="E1227" s="14">
        <v>46990</v>
      </c>
      <c r="F1227" s="14">
        <v>206000</v>
      </c>
      <c r="G1227">
        <v>160450153</v>
      </c>
      <c r="H1227">
        <v>1234</v>
      </c>
      <c r="I1227" t="s">
        <v>1484</v>
      </c>
      <c r="J1227" t="s">
        <v>1538</v>
      </c>
      <c r="K1227" t="s">
        <v>1485</v>
      </c>
      <c r="L1227">
        <v>2570</v>
      </c>
      <c r="M1227" t="s">
        <v>1834</v>
      </c>
      <c r="N1227" t="s">
        <v>1684</v>
      </c>
      <c r="O1227">
        <f>VLOOKUP(M1227,'ID-사업자'!$A$1:$B$291,2,0)</f>
        <v>0</v>
      </c>
    </row>
    <row r="1228" spans="1:15" x14ac:dyDescent="0.3">
      <c r="A1228" t="s">
        <v>1694</v>
      </c>
      <c r="B1228" t="s">
        <v>1294</v>
      </c>
      <c r="C1228" s="14">
        <v>141182</v>
      </c>
      <c r="D1228" s="14">
        <v>14118</v>
      </c>
      <c r="E1228" s="14">
        <v>51400</v>
      </c>
      <c r="F1228" s="14">
        <v>206700</v>
      </c>
      <c r="G1228">
        <v>161115121</v>
      </c>
      <c r="H1228">
        <v>1234</v>
      </c>
      <c r="I1228" t="s">
        <v>1484</v>
      </c>
      <c r="J1228" t="s">
        <v>1538</v>
      </c>
      <c r="K1228" t="s">
        <v>1485</v>
      </c>
      <c r="L1228">
        <v>2188</v>
      </c>
      <c r="M1228" t="s">
        <v>1579</v>
      </c>
      <c r="N1228" t="s">
        <v>1684</v>
      </c>
      <c r="O1228">
        <f>VLOOKUP(M1228,'ID-사업자'!$A$1:$B$291,2,0)</f>
        <v>0</v>
      </c>
    </row>
    <row r="1229" spans="1:15" x14ac:dyDescent="0.3">
      <c r="A1229" t="s">
        <v>1694</v>
      </c>
      <c r="B1229" t="s">
        <v>963</v>
      </c>
      <c r="C1229" s="14">
        <v>164364</v>
      </c>
      <c r="D1229" s="14">
        <v>16436</v>
      </c>
      <c r="E1229" s="14">
        <v>26000</v>
      </c>
      <c r="F1229" s="14">
        <v>206800</v>
      </c>
      <c r="G1229">
        <v>160602953</v>
      </c>
      <c r="H1229">
        <v>1234</v>
      </c>
      <c r="I1229" t="s">
        <v>1484</v>
      </c>
      <c r="J1229" t="s">
        <v>1538</v>
      </c>
      <c r="K1229" t="s">
        <v>1485</v>
      </c>
      <c r="L1229">
        <v>1630</v>
      </c>
      <c r="M1229" t="s">
        <v>1557</v>
      </c>
      <c r="N1229" t="s">
        <v>1682</v>
      </c>
      <c r="O1229">
        <f>VLOOKUP(M1229,'ID-사업자'!$A$1:$B$291,2,0)</f>
        <v>3686100775</v>
      </c>
    </row>
    <row r="1230" spans="1:15" x14ac:dyDescent="0.3">
      <c r="A1230" t="s">
        <v>1694</v>
      </c>
      <c r="B1230" t="s">
        <v>387</v>
      </c>
      <c r="C1230" s="14">
        <v>85455</v>
      </c>
      <c r="D1230" s="14">
        <v>8545</v>
      </c>
      <c r="E1230" s="14">
        <v>113000</v>
      </c>
      <c r="F1230" s="14">
        <v>207000</v>
      </c>
      <c r="G1230">
        <v>160491059</v>
      </c>
      <c r="H1230">
        <v>1234</v>
      </c>
      <c r="I1230" t="s">
        <v>1484</v>
      </c>
      <c r="J1230" t="s">
        <v>1538</v>
      </c>
      <c r="K1230" t="s">
        <v>1485</v>
      </c>
      <c r="L1230">
        <v>1623</v>
      </c>
      <c r="M1230" t="s">
        <v>1664</v>
      </c>
      <c r="N1230" t="s">
        <v>1693</v>
      </c>
      <c r="O1230">
        <f>VLOOKUP(M1230,'ID-사업자'!$A$1:$B$291,2,0)</f>
        <v>2969801140</v>
      </c>
    </row>
    <row r="1231" spans="1:15" x14ac:dyDescent="0.3">
      <c r="A1231" t="s">
        <v>1694</v>
      </c>
      <c r="B1231" t="s">
        <v>293</v>
      </c>
      <c r="C1231" s="14">
        <v>91364</v>
      </c>
      <c r="D1231" s="14">
        <v>9136</v>
      </c>
      <c r="E1231" s="14">
        <v>107000</v>
      </c>
      <c r="F1231" s="14">
        <v>207500</v>
      </c>
      <c r="G1231">
        <v>160508707</v>
      </c>
      <c r="H1231">
        <v>1234</v>
      </c>
      <c r="I1231" t="s">
        <v>1484</v>
      </c>
      <c r="J1231" t="s">
        <v>1538</v>
      </c>
      <c r="K1231" t="s">
        <v>1485</v>
      </c>
      <c r="L1231">
        <v>2587</v>
      </c>
      <c r="M1231" t="s">
        <v>1784</v>
      </c>
      <c r="N1231" t="s">
        <v>1684</v>
      </c>
      <c r="O1231">
        <f>VLOOKUP(M1231,'ID-사업자'!$A$1:$B$291,2,0)</f>
        <v>4991501727</v>
      </c>
    </row>
    <row r="1232" spans="1:15" x14ac:dyDescent="0.3">
      <c r="A1232" t="s">
        <v>1694</v>
      </c>
      <c r="B1232" t="s">
        <v>980</v>
      </c>
      <c r="C1232" s="14">
        <v>135091</v>
      </c>
      <c r="D1232" s="14">
        <v>13509</v>
      </c>
      <c r="E1232" s="14">
        <v>59100</v>
      </c>
      <c r="F1232" s="14">
        <v>207700</v>
      </c>
      <c r="G1232">
        <v>160600426</v>
      </c>
      <c r="H1232">
        <v>1234</v>
      </c>
      <c r="I1232" t="s">
        <v>1484</v>
      </c>
      <c r="J1232" t="s">
        <v>1538</v>
      </c>
      <c r="K1232" t="s">
        <v>1485</v>
      </c>
      <c r="L1232">
        <v>3000000640</v>
      </c>
      <c r="M1232" t="s">
        <v>1474</v>
      </c>
      <c r="N1232" t="s">
        <v>1695</v>
      </c>
      <c r="O1232">
        <f>VLOOKUP(M1232,'ID-사업자'!$A$1:$B$291,2,0)</f>
        <v>8403401120</v>
      </c>
    </row>
    <row r="1233" spans="1:15" x14ac:dyDescent="0.3">
      <c r="A1233" t="s">
        <v>1694</v>
      </c>
      <c r="B1233" t="s">
        <v>1374</v>
      </c>
      <c r="C1233" s="14">
        <v>89091</v>
      </c>
      <c r="D1233" s="14">
        <v>8909</v>
      </c>
      <c r="E1233" s="14">
        <v>110000</v>
      </c>
      <c r="F1233" s="14">
        <v>208000</v>
      </c>
      <c r="G1233">
        <v>160689879</v>
      </c>
      <c r="H1233">
        <v>1234</v>
      </c>
      <c r="I1233" t="s">
        <v>1484</v>
      </c>
      <c r="J1233" t="s">
        <v>1538</v>
      </c>
      <c r="K1233" t="s">
        <v>1485</v>
      </c>
      <c r="L1233">
        <v>2859</v>
      </c>
      <c r="M1233" t="s">
        <v>1839</v>
      </c>
      <c r="N1233" t="s">
        <v>1693</v>
      </c>
      <c r="O1233">
        <f>VLOOKUP(M1233,'ID-사업자'!$A$1:$B$291,2,0)</f>
        <v>4251202156</v>
      </c>
    </row>
    <row r="1234" spans="1:15" x14ac:dyDescent="0.3">
      <c r="A1234" t="s">
        <v>1694</v>
      </c>
      <c r="B1234" t="s">
        <v>366</v>
      </c>
      <c r="C1234" s="14">
        <v>189091</v>
      </c>
      <c r="D1234" s="14">
        <v>18909</v>
      </c>
      <c r="E1234" s="14">
        <v>0</v>
      </c>
      <c r="F1234" s="14">
        <v>208000</v>
      </c>
      <c r="G1234">
        <v>160465645</v>
      </c>
      <c r="H1234">
        <v>1234</v>
      </c>
      <c r="I1234" t="s">
        <v>1484</v>
      </c>
      <c r="J1234" t="s">
        <v>1538</v>
      </c>
      <c r="K1234" t="s">
        <v>1485</v>
      </c>
      <c r="L1234">
        <v>2134</v>
      </c>
      <c r="M1234" t="s">
        <v>1486</v>
      </c>
      <c r="N1234" t="s">
        <v>1682</v>
      </c>
      <c r="O1234" s="7">
        <f>VLOOKUP(M1234,'ID-사업자'!$A$1:$B$291,2,0)</f>
        <v>0</v>
      </c>
    </row>
    <row r="1235" spans="1:15" x14ac:dyDescent="0.3">
      <c r="A1235" t="s">
        <v>1694</v>
      </c>
      <c r="B1235" t="s">
        <v>393</v>
      </c>
      <c r="C1235" s="14">
        <v>10919</v>
      </c>
      <c r="D1235" s="14">
        <v>1091</v>
      </c>
      <c r="E1235" s="14">
        <v>196990</v>
      </c>
      <c r="F1235" s="14">
        <v>209000</v>
      </c>
      <c r="G1235">
        <v>160485406</v>
      </c>
      <c r="H1235">
        <v>1234</v>
      </c>
      <c r="I1235" t="s">
        <v>1484</v>
      </c>
      <c r="J1235" t="s">
        <v>1538</v>
      </c>
      <c r="K1235" t="s">
        <v>1485</v>
      </c>
      <c r="L1235">
        <v>3000000545</v>
      </c>
      <c r="M1235" t="s">
        <v>1795</v>
      </c>
      <c r="N1235" t="s">
        <v>1695</v>
      </c>
      <c r="O1235">
        <f>VLOOKUP(M1235,'ID-사업자'!$A$1:$B$291,2,0)</f>
        <v>3089405136</v>
      </c>
    </row>
    <row r="1236" spans="1:15" x14ac:dyDescent="0.3">
      <c r="A1236" t="s">
        <v>1694</v>
      </c>
      <c r="B1236" t="s">
        <v>1118</v>
      </c>
      <c r="C1236" s="14">
        <v>190545</v>
      </c>
      <c r="D1236" s="14">
        <v>19055</v>
      </c>
      <c r="E1236" s="14">
        <v>0</v>
      </c>
      <c r="F1236" s="14">
        <v>209600</v>
      </c>
      <c r="G1236">
        <v>160805779</v>
      </c>
      <c r="H1236">
        <v>1234</v>
      </c>
      <c r="I1236" t="s">
        <v>1484</v>
      </c>
      <c r="J1236" t="s">
        <v>1538</v>
      </c>
      <c r="K1236" t="s">
        <v>1485</v>
      </c>
      <c r="L1236">
        <v>2235</v>
      </c>
      <c r="M1236" t="s">
        <v>1636</v>
      </c>
      <c r="N1236" t="s">
        <v>1684</v>
      </c>
      <c r="O1236">
        <f>VLOOKUP(M1236,'ID-사업자'!$A$1:$B$291,2,0)</f>
        <v>0</v>
      </c>
    </row>
    <row r="1237" spans="1:15" x14ac:dyDescent="0.3">
      <c r="A1237" t="s">
        <v>1694</v>
      </c>
      <c r="B1237" t="s">
        <v>405</v>
      </c>
      <c r="C1237" s="14">
        <v>191818</v>
      </c>
      <c r="D1237" s="14">
        <v>19182</v>
      </c>
      <c r="E1237" s="14">
        <v>0</v>
      </c>
      <c r="F1237" s="14">
        <v>211000</v>
      </c>
      <c r="G1237">
        <v>160489111</v>
      </c>
      <c r="H1237">
        <v>1234</v>
      </c>
      <c r="I1237" t="s">
        <v>1484</v>
      </c>
      <c r="J1237" t="s">
        <v>1538</v>
      </c>
      <c r="K1237" t="s">
        <v>1485</v>
      </c>
      <c r="L1237">
        <v>2588</v>
      </c>
      <c r="M1237" t="s">
        <v>1572</v>
      </c>
      <c r="N1237" t="s">
        <v>1682</v>
      </c>
      <c r="O1237" s="6">
        <v>0</v>
      </c>
    </row>
    <row r="1238" spans="1:15" x14ac:dyDescent="0.3">
      <c r="A1238" t="s">
        <v>1694</v>
      </c>
      <c r="B1238" t="s">
        <v>171</v>
      </c>
      <c r="C1238" s="14">
        <v>142646</v>
      </c>
      <c r="D1238" s="14">
        <v>14264</v>
      </c>
      <c r="E1238" s="14">
        <v>54390</v>
      </c>
      <c r="F1238" s="14">
        <v>211300</v>
      </c>
      <c r="G1238">
        <v>160050487</v>
      </c>
      <c r="H1238">
        <v>1234</v>
      </c>
      <c r="I1238" t="s">
        <v>1484</v>
      </c>
      <c r="J1238" t="s">
        <v>1538</v>
      </c>
      <c r="K1238" t="s">
        <v>1485</v>
      </c>
      <c r="L1238">
        <v>1756</v>
      </c>
      <c r="M1238" t="s">
        <v>1598</v>
      </c>
      <c r="N1238" t="s">
        <v>1693</v>
      </c>
      <c r="O1238">
        <f>VLOOKUP(M1238,'ID-사업자'!$A$1:$B$291,2,0)</f>
        <v>0</v>
      </c>
    </row>
    <row r="1239" spans="1:15" x14ac:dyDescent="0.3">
      <c r="A1239" t="s">
        <v>1694</v>
      </c>
      <c r="B1239" t="s">
        <v>1359</v>
      </c>
      <c r="C1239" s="14">
        <v>52182</v>
      </c>
      <c r="D1239" s="14">
        <v>5218</v>
      </c>
      <c r="E1239" s="14">
        <v>154500</v>
      </c>
      <c r="F1239" s="14">
        <v>211900</v>
      </c>
      <c r="G1239">
        <v>160637101</v>
      </c>
      <c r="H1239">
        <v>1234</v>
      </c>
      <c r="I1239" t="s">
        <v>1484</v>
      </c>
      <c r="J1239" t="s">
        <v>1538</v>
      </c>
      <c r="K1239" t="s">
        <v>1485</v>
      </c>
      <c r="L1239">
        <v>1579</v>
      </c>
      <c r="M1239" t="s">
        <v>1588</v>
      </c>
      <c r="N1239" t="s">
        <v>1682</v>
      </c>
      <c r="O1239">
        <f>VLOOKUP(M1239,'ID-사업자'!$A$1:$B$291,2,0)</f>
        <v>0</v>
      </c>
    </row>
    <row r="1240" spans="1:15" x14ac:dyDescent="0.3">
      <c r="A1240" t="s">
        <v>1694</v>
      </c>
      <c r="B1240" t="s">
        <v>966</v>
      </c>
      <c r="C1240" s="14">
        <v>192727</v>
      </c>
      <c r="D1240" s="14">
        <v>19273</v>
      </c>
      <c r="E1240" s="14">
        <v>0</v>
      </c>
      <c r="F1240" s="14">
        <v>212000</v>
      </c>
      <c r="G1240">
        <v>160596047</v>
      </c>
      <c r="H1240">
        <v>1234</v>
      </c>
      <c r="I1240" t="s">
        <v>1484</v>
      </c>
      <c r="J1240" t="s">
        <v>1538</v>
      </c>
      <c r="K1240" t="s">
        <v>1485</v>
      </c>
      <c r="L1240">
        <v>1695</v>
      </c>
      <c r="M1240" t="s">
        <v>1666</v>
      </c>
      <c r="N1240" t="s">
        <v>1682</v>
      </c>
      <c r="O1240">
        <f>VLOOKUP(M1240,'ID-사업자'!$A$1:$B$291,2,0)</f>
        <v>0</v>
      </c>
    </row>
    <row r="1241" spans="1:15" x14ac:dyDescent="0.3">
      <c r="A1241" t="s">
        <v>1694</v>
      </c>
      <c r="B1241" t="s">
        <v>1051</v>
      </c>
      <c r="C1241" s="14">
        <v>48364</v>
      </c>
      <c r="D1241" s="14">
        <v>4836</v>
      </c>
      <c r="E1241" s="14">
        <v>159800</v>
      </c>
      <c r="F1241" s="14">
        <v>213000</v>
      </c>
      <c r="G1241">
        <v>160462373</v>
      </c>
      <c r="H1241">
        <v>1234</v>
      </c>
      <c r="I1241" t="s">
        <v>1484</v>
      </c>
      <c r="J1241" t="s">
        <v>1538</v>
      </c>
      <c r="K1241" t="s">
        <v>1485</v>
      </c>
      <c r="L1241">
        <v>2056</v>
      </c>
      <c r="M1241" t="s">
        <v>1676</v>
      </c>
      <c r="N1241" t="s">
        <v>1684</v>
      </c>
      <c r="O1241">
        <f>VLOOKUP(M1241,'ID-사업자'!$A$1:$B$291,2,0)</f>
        <v>4163303836</v>
      </c>
    </row>
    <row r="1242" spans="1:15" x14ac:dyDescent="0.3">
      <c r="A1242" t="s">
        <v>1694</v>
      </c>
      <c r="B1242" t="s">
        <v>1002</v>
      </c>
      <c r="C1242" s="14">
        <v>142364</v>
      </c>
      <c r="D1242" s="14">
        <v>14236</v>
      </c>
      <c r="E1242" s="14">
        <v>57800</v>
      </c>
      <c r="F1242" s="14">
        <v>214400</v>
      </c>
      <c r="G1242">
        <v>160600920</v>
      </c>
      <c r="H1242">
        <v>1234</v>
      </c>
      <c r="I1242" t="s">
        <v>1484</v>
      </c>
      <c r="J1242" t="s">
        <v>1538</v>
      </c>
      <c r="K1242" t="s">
        <v>1485</v>
      </c>
      <c r="L1242">
        <v>2522</v>
      </c>
      <c r="M1242" t="s">
        <v>1648</v>
      </c>
      <c r="N1242" t="s">
        <v>1693</v>
      </c>
      <c r="O1242">
        <f>VLOOKUP(M1242,'ID-사업자'!$A$1:$B$291,2,0)</f>
        <v>7756300069</v>
      </c>
    </row>
    <row r="1243" spans="1:15" x14ac:dyDescent="0.3">
      <c r="A1243" t="s">
        <v>1694</v>
      </c>
      <c r="B1243" t="s">
        <v>665</v>
      </c>
      <c r="C1243" s="14">
        <v>132273</v>
      </c>
      <c r="D1243" s="14">
        <v>13227</v>
      </c>
      <c r="E1243" s="14">
        <v>69000</v>
      </c>
      <c r="F1243" s="14">
        <v>214500</v>
      </c>
      <c r="G1243">
        <v>160337448</v>
      </c>
      <c r="H1243">
        <v>1234</v>
      </c>
      <c r="I1243" t="s">
        <v>1484</v>
      </c>
      <c r="J1243" t="s">
        <v>1538</v>
      </c>
      <c r="K1243" t="s">
        <v>1485</v>
      </c>
      <c r="L1243">
        <v>1845</v>
      </c>
      <c r="M1243" t="s">
        <v>1702</v>
      </c>
      <c r="N1243" t="s">
        <v>1682</v>
      </c>
      <c r="O1243">
        <f>VLOOKUP(M1243,'ID-사업자'!$A$1:$B$291,2,0)</f>
        <v>0</v>
      </c>
    </row>
    <row r="1244" spans="1:15" x14ac:dyDescent="0.3">
      <c r="A1244" t="s">
        <v>1694</v>
      </c>
      <c r="B1244" t="s">
        <v>1361</v>
      </c>
      <c r="C1244" s="14">
        <v>141455</v>
      </c>
      <c r="D1244" s="14">
        <v>14145</v>
      </c>
      <c r="E1244" s="14">
        <v>59000</v>
      </c>
      <c r="F1244" s="14">
        <v>214600</v>
      </c>
      <c r="G1244">
        <v>160641510</v>
      </c>
      <c r="H1244">
        <v>1234</v>
      </c>
      <c r="I1244" t="s">
        <v>1484</v>
      </c>
      <c r="J1244" t="s">
        <v>1538</v>
      </c>
      <c r="K1244" t="s">
        <v>1485</v>
      </c>
      <c r="L1244">
        <v>2013</v>
      </c>
      <c r="M1244" t="s">
        <v>1784</v>
      </c>
      <c r="N1244" t="s">
        <v>1684</v>
      </c>
      <c r="O1244">
        <f>VLOOKUP(M1244,'ID-사업자'!$A$1:$B$291,2,0)</f>
        <v>4991501727</v>
      </c>
    </row>
    <row r="1245" spans="1:15" x14ac:dyDescent="0.3">
      <c r="A1245" t="s">
        <v>1719</v>
      </c>
      <c r="B1245" t="s">
        <v>1496</v>
      </c>
      <c r="C1245" s="14">
        <v>119364</v>
      </c>
      <c r="D1245" s="14">
        <v>11936</v>
      </c>
      <c r="E1245" s="14">
        <v>84000</v>
      </c>
      <c r="F1245" s="14">
        <v>215300</v>
      </c>
      <c r="G1245">
        <v>14942677</v>
      </c>
      <c r="I1245" t="s">
        <v>1532</v>
      </c>
      <c r="L1245">
        <v>3000000481</v>
      </c>
      <c r="M1245" t="s">
        <v>1595</v>
      </c>
      <c r="N1245" t="s">
        <v>1695</v>
      </c>
      <c r="O1245">
        <f>VLOOKUP(M1245,'ID-사업자'!$A$1:$B$291,2,0)</f>
        <v>1061475335</v>
      </c>
    </row>
    <row r="1246" spans="1:15" x14ac:dyDescent="0.3">
      <c r="A1246" t="s">
        <v>1694</v>
      </c>
      <c r="B1246" t="s">
        <v>109</v>
      </c>
      <c r="C1246" s="14">
        <v>180237</v>
      </c>
      <c r="D1246" s="14">
        <v>18023</v>
      </c>
      <c r="E1246" s="14">
        <v>17390</v>
      </c>
      <c r="F1246" s="14">
        <v>215650</v>
      </c>
      <c r="G1246">
        <v>160016786</v>
      </c>
      <c r="H1246">
        <v>1234</v>
      </c>
      <c r="I1246" t="s">
        <v>1484</v>
      </c>
      <c r="J1246" t="s">
        <v>1538</v>
      </c>
      <c r="K1246" t="s">
        <v>1485</v>
      </c>
      <c r="L1246">
        <v>3000000714</v>
      </c>
      <c r="M1246" t="s">
        <v>1593</v>
      </c>
      <c r="N1246" t="s">
        <v>1695</v>
      </c>
      <c r="O1246">
        <f>VLOOKUP(M1246,'ID-사업자'!$A$1:$B$291,2,0)</f>
        <v>0</v>
      </c>
    </row>
    <row r="1247" spans="1:15" x14ac:dyDescent="0.3">
      <c r="A1247" t="s">
        <v>1694</v>
      </c>
      <c r="B1247" t="s">
        <v>602</v>
      </c>
      <c r="C1247" s="14">
        <v>196364</v>
      </c>
      <c r="D1247" s="14">
        <v>19636</v>
      </c>
      <c r="E1247" s="14">
        <v>0</v>
      </c>
      <c r="F1247" s="14">
        <v>216000</v>
      </c>
      <c r="G1247">
        <v>160543463</v>
      </c>
      <c r="H1247">
        <v>1234</v>
      </c>
      <c r="I1247" t="s">
        <v>1484</v>
      </c>
      <c r="J1247" t="s">
        <v>1538</v>
      </c>
      <c r="K1247" t="s">
        <v>1485</v>
      </c>
      <c r="L1247">
        <v>1995</v>
      </c>
      <c r="M1247" t="s">
        <v>1486</v>
      </c>
      <c r="N1247" t="s">
        <v>1682</v>
      </c>
      <c r="O1247">
        <f>VLOOKUP(M1247,'ID-사업자'!$A$1:$B$291,2,0)</f>
        <v>0</v>
      </c>
    </row>
    <row r="1248" spans="1:15" x14ac:dyDescent="0.3">
      <c r="A1248" t="s">
        <v>1694</v>
      </c>
      <c r="B1248" t="s">
        <v>930</v>
      </c>
      <c r="C1248" s="14">
        <v>60828</v>
      </c>
      <c r="D1248" s="14">
        <v>6082</v>
      </c>
      <c r="E1248" s="14">
        <v>151790</v>
      </c>
      <c r="F1248" s="14">
        <v>218700</v>
      </c>
      <c r="G1248">
        <v>160586505</v>
      </c>
      <c r="H1248">
        <v>1234</v>
      </c>
      <c r="I1248" t="s">
        <v>1484</v>
      </c>
      <c r="J1248" t="s">
        <v>1538</v>
      </c>
      <c r="K1248" t="s">
        <v>1485</v>
      </c>
      <c r="L1248">
        <v>2573</v>
      </c>
      <c r="M1248" t="s">
        <v>1659</v>
      </c>
      <c r="N1248" t="s">
        <v>1693</v>
      </c>
      <c r="O1248">
        <f>VLOOKUP(M1248,'ID-사업자'!$A$1:$B$291,2,0)</f>
        <v>0</v>
      </c>
    </row>
    <row r="1249" spans="1:15" x14ac:dyDescent="0.3">
      <c r="A1249" t="s">
        <v>1694</v>
      </c>
      <c r="B1249" t="s">
        <v>1304</v>
      </c>
      <c r="C1249" s="14">
        <v>199455</v>
      </c>
      <c r="D1249" s="14">
        <v>19945</v>
      </c>
      <c r="E1249" s="14">
        <v>0</v>
      </c>
      <c r="F1249" s="14">
        <v>219400</v>
      </c>
      <c r="G1249">
        <v>160639224</v>
      </c>
      <c r="H1249">
        <v>1234</v>
      </c>
      <c r="I1249" t="s">
        <v>1484</v>
      </c>
      <c r="J1249" t="s">
        <v>1538</v>
      </c>
      <c r="K1249" t="s">
        <v>1485</v>
      </c>
      <c r="L1249">
        <v>2877</v>
      </c>
      <c r="M1249" t="s">
        <v>1577</v>
      </c>
      <c r="N1249" t="s">
        <v>1693</v>
      </c>
      <c r="O1249">
        <f>VLOOKUP(M1249,'ID-사업자'!$A$1:$B$291,2,0)</f>
        <v>0</v>
      </c>
    </row>
    <row r="1250" spans="1:15" x14ac:dyDescent="0.3">
      <c r="A1250" t="s">
        <v>1719</v>
      </c>
      <c r="B1250" t="s">
        <v>35</v>
      </c>
      <c r="C1250" s="14">
        <v>156773</v>
      </c>
      <c r="D1250" s="14">
        <v>15677</v>
      </c>
      <c r="E1250" s="14">
        <v>47100</v>
      </c>
      <c r="F1250" s="14">
        <v>219550</v>
      </c>
      <c r="G1250">
        <v>84281173</v>
      </c>
      <c r="I1250" t="s">
        <v>1532</v>
      </c>
      <c r="L1250">
        <v>1745</v>
      </c>
      <c r="M1250" t="s">
        <v>1802</v>
      </c>
      <c r="N1250" t="s">
        <v>1693</v>
      </c>
      <c r="O1250">
        <f>VLOOKUP(M1250,'ID-사업자'!$A$1:$B$291,2,0)</f>
        <v>7663400425</v>
      </c>
    </row>
    <row r="1251" spans="1:15" x14ac:dyDescent="0.3">
      <c r="A1251" t="s">
        <v>1694</v>
      </c>
      <c r="B1251" t="s">
        <v>1131</v>
      </c>
      <c r="C1251" s="14">
        <v>200000</v>
      </c>
      <c r="D1251" s="14">
        <v>20000</v>
      </c>
      <c r="E1251" s="14">
        <v>0</v>
      </c>
      <c r="F1251" s="14">
        <v>220000</v>
      </c>
      <c r="G1251">
        <v>160795421</v>
      </c>
      <c r="H1251">
        <v>1234</v>
      </c>
      <c r="I1251" t="s">
        <v>1484</v>
      </c>
      <c r="J1251" t="s">
        <v>1538</v>
      </c>
      <c r="K1251" t="s">
        <v>1485</v>
      </c>
      <c r="L1251">
        <v>2729</v>
      </c>
      <c r="M1251" t="s">
        <v>1671</v>
      </c>
      <c r="N1251" t="s">
        <v>1682</v>
      </c>
      <c r="O1251">
        <f>VLOOKUP(M1251,'ID-사업자'!$A$1:$B$291,2,0)</f>
        <v>0</v>
      </c>
    </row>
    <row r="1252" spans="1:15" x14ac:dyDescent="0.3">
      <c r="A1252" t="s">
        <v>1694</v>
      </c>
      <c r="B1252" t="s">
        <v>1330</v>
      </c>
      <c r="C1252" s="14">
        <v>127646</v>
      </c>
      <c r="D1252" s="14">
        <v>12764</v>
      </c>
      <c r="E1252" s="14">
        <v>79990</v>
      </c>
      <c r="F1252" s="14">
        <v>220400</v>
      </c>
      <c r="G1252">
        <v>160778974</v>
      </c>
      <c r="H1252">
        <v>1234</v>
      </c>
      <c r="I1252" t="s">
        <v>1484</v>
      </c>
      <c r="J1252" t="s">
        <v>1538</v>
      </c>
      <c r="K1252" t="s">
        <v>1485</v>
      </c>
      <c r="L1252">
        <v>2293</v>
      </c>
      <c r="M1252" t="s">
        <v>1724</v>
      </c>
      <c r="N1252" t="s">
        <v>1693</v>
      </c>
      <c r="O1252">
        <f>VLOOKUP(M1252,'ID-사업자'!$A$1:$B$291,2,0)</f>
        <v>0</v>
      </c>
    </row>
    <row r="1253" spans="1:15" x14ac:dyDescent="0.3">
      <c r="A1253" t="s">
        <v>1694</v>
      </c>
      <c r="B1253" t="s">
        <v>1241</v>
      </c>
      <c r="C1253" s="14">
        <v>91646</v>
      </c>
      <c r="D1253" s="14">
        <v>9164</v>
      </c>
      <c r="E1253" s="14">
        <v>119990</v>
      </c>
      <c r="F1253" s="14">
        <v>220800</v>
      </c>
      <c r="G1253">
        <v>161021031</v>
      </c>
      <c r="H1253">
        <v>1234</v>
      </c>
      <c r="I1253" t="s">
        <v>1484</v>
      </c>
      <c r="J1253" t="s">
        <v>1538</v>
      </c>
      <c r="K1253" t="s">
        <v>1485</v>
      </c>
      <c r="L1253">
        <v>2879</v>
      </c>
      <c r="M1253" t="s">
        <v>1550</v>
      </c>
      <c r="N1253" t="s">
        <v>1684</v>
      </c>
      <c r="O1253">
        <f>VLOOKUP(M1253,'ID-사업자'!$A$1:$B$291,2,0)</f>
        <v>0</v>
      </c>
    </row>
    <row r="1254" spans="1:15" x14ac:dyDescent="0.3">
      <c r="A1254" t="s">
        <v>1694</v>
      </c>
      <c r="B1254" t="s">
        <v>1014</v>
      </c>
      <c r="C1254" s="14">
        <v>142328</v>
      </c>
      <c r="D1254" s="14">
        <v>14232</v>
      </c>
      <c r="E1254" s="14">
        <v>64740</v>
      </c>
      <c r="F1254" s="14">
        <v>221300</v>
      </c>
      <c r="G1254">
        <v>160448529</v>
      </c>
      <c r="H1254">
        <v>1234</v>
      </c>
      <c r="I1254" t="s">
        <v>1484</v>
      </c>
      <c r="J1254" t="s">
        <v>1538</v>
      </c>
      <c r="K1254" t="s">
        <v>1485</v>
      </c>
      <c r="L1254">
        <v>1914</v>
      </c>
      <c r="M1254" t="s">
        <v>1805</v>
      </c>
      <c r="N1254" t="s">
        <v>1684</v>
      </c>
      <c r="O1254">
        <f>VLOOKUP(M1254,'ID-사업자'!$A$1:$B$291,2,0)</f>
        <v>0</v>
      </c>
    </row>
    <row r="1255" spans="1:15" x14ac:dyDescent="0.3">
      <c r="A1255" t="s">
        <v>1694</v>
      </c>
      <c r="B1255" t="s">
        <v>831</v>
      </c>
      <c r="C1255" s="14">
        <v>201818</v>
      </c>
      <c r="D1255" s="14">
        <v>20182</v>
      </c>
      <c r="E1255" s="14">
        <v>0</v>
      </c>
      <c r="F1255" s="14">
        <v>222000</v>
      </c>
      <c r="G1255">
        <v>160383566</v>
      </c>
      <c r="H1255">
        <v>1234</v>
      </c>
      <c r="I1255" t="s">
        <v>1484</v>
      </c>
      <c r="J1255" t="s">
        <v>1538</v>
      </c>
      <c r="K1255" t="s">
        <v>1485</v>
      </c>
      <c r="L1255">
        <v>3000000510</v>
      </c>
      <c r="M1255" t="s">
        <v>1657</v>
      </c>
      <c r="N1255" t="s">
        <v>1695</v>
      </c>
      <c r="O1255">
        <f>VLOOKUP(M1255,'ID-사업자'!$A$1:$B$291,2,0)</f>
        <v>1731502033</v>
      </c>
    </row>
    <row r="1256" spans="1:15" x14ac:dyDescent="0.3">
      <c r="A1256" t="s">
        <v>1694</v>
      </c>
      <c r="B1256" t="s">
        <v>434</v>
      </c>
      <c r="C1256" s="14">
        <v>202545</v>
      </c>
      <c r="D1256" s="14">
        <v>20255</v>
      </c>
      <c r="E1256" s="14">
        <v>0</v>
      </c>
      <c r="F1256" s="14">
        <v>222800</v>
      </c>
      <c r="G1256">
        <v>160490951</v>
      </c>
      <c r="H1256">
        <v>1234</v>
      </c>
      <c r="I1256" t="s">
        <v>1484</v>
      </c>
      <c r="J1256" t="s">
        <v>1538</v>
      </c>
      <c r="K1256" t="s">
        <v>1485</v>
      </c>
      <c r="L1256">
        <v>3000000658</v>
      </c>
      <c r="M1256" t="s">
        <v>1651</v>
      </c>
      <c r="N1256" t="s">
        <v>1695</v>
      </c>
      <c r="O1256">
        <f>VLOOKUP(M1256,'ID-사업자'!$A$1:$B$291,2,0)</f>
        <v>5261702056</v>
      </c>
    </row>
    <row r="1257" spans="1:15" x14ac:dyDescent="0.3">
      <c r="A1257" t="s">
        <v>1694</v>
      </c>
      <c r="B1257" t="s">
        <v>1023</v>
      </c>
      <c r="C1257" s="14">
        <v>151919</v>
      </c>
      <c r="D1257" s="14">
        <v>15191</v>
      </c>
      <c r="E1257" s="14">
        <v>55690</v>
      </c>
      <c r="F1257" s="14">
        <v>222800</v>
      </c>
      <c r="G1257">
        <v>160450979</v>
      </c>
      <c r="H1257">
        <v>1234</v>
      </c>
      <c r="I1257" t="s">
        <v>1484</v>
      </c>
      <c r="J1257" t="s">
        <v>1538</v>
      </c>
      <c r="K1257" t="s">
        <v>1485</v>
      </c>
      <c r="L1257">
        <v>2695</v>
      </c>
      <c r="M1257" t="s">
        <v>1834</v>
      </c>
      <c r="N1257" t="s">
        <v>1684</v>
      </c>
      <c r="O1257">
        <f>VLOOKUP(M1257,'ID-사업자'!$A$1:$B$291,2,0)</f>
        <v>0</v>
      </c>
    </row>
    <row r="1258" spans="1:15" x14ac:dyDescent="0.3">
      <c r="A1258" t="s">
        <v>1694</v>
      </c>
      <c r="B1258" t="s">
        <v>306</v>
      </c>
      <c r="C1258" s="14">
        <v>202545</v>
      </c>
      <c r="D1258" s="14">
        <v>20255</v>
      </c>
      <c r="E1258" s="14">
        <v>0</v>
      </c>
      <c r="F1258" s="14">
        <v>222800</v>
      </c>
      <c r="G1258">
        <v>160522726</v>
      </c>
      <c r="H1258">
        <v>1234</v>
      </c>
      <c r="I1258" t="s">
        <v>1484</v>
      </c>
      <c r="J1258" t="s">
        <v>1538</v>
      </c>
      <c r="K1258" t="s">
        <v>1485</v>
      </c>
      <c r="L1258">
        <v>3000000597</v>
      </c>
      <c r="M1258" t="s">
        <v>1635</v>
      </c>
      <c r="N1258" t="s">
        <v>1695</v>
      </c>
      <c r="O1258">
        <f>VLOOKUP(M1258,'ID-사업자'!$A$1:$B$291,2,0)</f>
        <v>0</v>
      </c>
    </row>
    <row r="1259" spans="1:15" x14ac:dyDescent="0.3">
      <c r="A1259" t="s">
        <v>1719</v>
      </c>
      <c r="B1259" t="s">
        <v>2</v>
      </c>
      <c r="C1259" s="14">
        <v>62455</v>
      </c>
      <c r="D1259" s="14">
        <v>6245</v>
      </c>
      <c r="E1259" s="14">
        <v>155600</v>
      </c>
      <c r="F1259" s="14">
        <v>224300</v>
      </c>
      <c r="G1259">
        <v>39554245</v>
      </c>
      <c r="I1259" t="s">
        <v>1532</v>
      </c>
      <c r="L1259">
        <v>3000000740</v>
      </c>
      <c r="M1259" t="s">
        <v>1778</v>
      </c>
      <c r="N1259" t="s">
        <v>1695</v>
      </c>
      <c r="O1259">
        <f>VLOOKUP(M1259,'ID-사업자'!$A$1:$B$291,2,0)</f>
        <v>1981501407</v>
      </c>
    </row>
    <row r="1260" spans="1:15" x14ac:dyDescent="0.3">
      <c r="A1260" t="s">
        <v>1694</v>
      </c>
      <c r="B1260" t="s">
        <v>379</v>
      </c>
      <c r="C1260" s="14">
        <v>205273</v>
      </c>
      <c r="D1260" s="14">
        <v>20527</v>
      </c>
      <c r="E1260" s="14">
        <v>0</v>
      </c>
      <c r="F1260" s="14">
        <v>225800</v>
      </c>
      <c r="G1260">
        <v>160482651</v>
      </c>
      <c r="H1260">
        <v>1234</v>
      </c>
      <c r="I1260" t="s">
        <v>1484</v>
      </c>
      <c r="J1260" t="s">
        <v>1538</v>
      </c>
      <c r="K1260" t="s">
        <v>1485</v>
      </c>
      <c r="L1260">
        <v>1684</v>
      </c>
      <c r="M1260" t="s">
        <v>1698</v>
      </c>
      <c r="N1260" t="s">
        <v>1682</v>
      </c>
      <c r="O1260" s="7">
        <f>VLOOKUP(M1260,'ID-사업자'!$A$1:$B$291,2,0)</f>
        <v>0</v>
      </c>
    </row>
    <row r="1261" spans="1:15" x14ac:dyDescent="0.3">
      <c r="A1261" t="s">
        <v>1694</v>
      </c>
      <c r="B1261" t="s">
        <v>1367</v>
      </c>
      <c r="C1261" s="14">
        <v>206182</v>
      </c>
      <c r="D1261" s="14">
        <v>20618</v>
      </c>
      <c r="E1261" s="14">
        <v>0</v>
      </c>
      <c r="F1261" s="14">
        <v>226800</v>
      </c>
      <c r="G1261">
        <v>160669575</v>
      </c>
      <c r="H1261">
        <v>1234</v>
      </c>
      <c r="I1261" t="s">
        <v>1484</v>
      </c>
      <c r="J1261" t="s">
        <v>1538</v>
      </c>
      <c r="K1261" t="s">
        <v>1485</v>
      </c>
      <c r="L1261">
        <v>2269</v>
      </c>
      <c r="M1261" t="s">
        <v>1766</v>
      </c>
      <c r="N1261" t="s">
        <v>1693</v>
      </c>
      <c r="O1261">
        <f>VLOOKUP(M1261,'ID-사업자'!$A$1:$B$291,2,0)</f>
        <v>6121695709</v>
      </c>
    </row>
    <row r="1262" spans="1:15" x14ac:dyDescent="0.3">
      <c r="A1262" t="s">
        <v>1719</v>
      </c>
      <c r="B1262" t="s">
        <v>1491</v>
      </c>
      <c r="C1262" s="14">
        <v>206182</v>
      </c>
      <c r="D1262" s="14">
        <v>20618</v>
      </c>
      <c r="E1262" s="14">
        <v>0</v>
      </c>
      <c r="F1262" s="14">
        <v>226800</v>
      </c>
      <c r="G1262">
        <v>410299</v>
      </c>
      <c r="I1262" t="s">
        <v>1532</v>
      </c>
      <c r="L1262">
        <v>3000000566</v>
      </c>
      <c r="M1262" t="s">
        <v>1574</v>
      </c>
      <c r="N1262" t="s">
        <v>1695</v>
      </c>
      <c r="O1262">
        <f>VLOOKUP(M1262,'ID-사업자'!$A$1:$B$291,2,0)</f>
        <v>2250597899</v>
      </c>
    </row>
    <row r="1263" spans="1:15" x14ac:dyDescent="0.3">
      <c r="A1263" t="s">
        <v>1694</v>
      </c>
      <c r="B1263" t="s">
        <v>948</v>
      </c>
      <c r="C1263" s="14">
        <v>206273</v>
      </c>
      <c r="D1263" s="14">
        <v>20627</v>
      </c>
      <c r="E1263" s="14">
        <v>0</v>
      </c>
      <c r="F1263" s="14">
        <v>226900</v>
      </c>
      <c r="G1263">
        <v>160584455</v>
      </c>
      <c r="H1263">
        <v>1234</v>
      </c>
      <c r="I1263" t="s">
        <v>1484</v>
      </c>
      <c r="J1263" t="s">
        <v>1538</v>
      </c>
      <c r="K1263" t="s">
        <v>1485</v>
      </c>
      <c r="L1263">
        <v>1570</v>
      </c>
      <c r="M1263" t="s">
        <v>1830</v>
      </c>
      <c r="N1263" t="s">
        <v>1693</v>
      </c>
      <c r="O1263">
        <f>VLOOKUP(M1263,'ID-사업자'!$A$1:$B$291,2,0)</f>
        <v>6500102061</v>
      </c>
    </row>
    <row r="1264" spans="1:15" x14ac:dyDescent="0.3">
      <c r="A1264" t="s">
        <v>1694</v>
      </c>
      <c r="B1264" t="s">
        <v>770</v>
      </c>
      <c r="C1264" s="14">
        <v>196364</v>
      </c>
      <c r="D1264" s="14">
        <v>19636</v>
      </c>
      <c r="E1264" s="14">
        <v>11600</v>
      </c>
      <c r="F1264" s="14">
        <v>227600</v>
      </c>
      <c r="G1264">
        <v>160409046</v>
      </c>
      <c r="H1264">
        <v>1234</v>
      </c>
      <c r="I1264" t="s">
        <v>1484</v>
      </c>
      <c r="J1264" t="s">
        <v>1538</v>
      </c>
      <c r="K1264" t="s">
        <v>1485</v>
      </c>
      <c r="L1264">
        <v>2702</v>
      </c>
      <c r="M1264" t="s">
        <v>1789</v>
      </c>
      <c r="N1264" t="s">
        <v>1682</v>
      </c>
      <c r="O1264">
        <f>VLOOKUP(M1264,'ID-사업자'!$A$1:$B$291,2,0)</f>
        <v>0</v>
      </c>
    </row>
    <row r="1265" spans="1:15" x14ac:dyDescent="0.3">
      <c r="A1265" t="s">
        <v>1694</v>
      </c>
      <c r="B1265" t="s">
        <v>620</v>
      </c>
      <c r="C1265" s="14">
        <v>169919</v>
      </c>
      <c r="D1265" s="14">
        <v>16991</v>
      </c>
      <c r="E1265" s="14">
        <v>40990</v>
      </c>
      <c r="F1265" s="14">
        <v>227900</v>
      </c>
      <c r="G1265">
        <v>160324518</v>
      </c>
      <c r="H1265">
        <v>1234</v>
      </c>
      <c r="I1265" t="s">
        <v>1484</v>
      </c>
      <c r="J1265" t="s">
        <v>1538</v>
      </c>
      <c r="K1265" t="s">
        <v>1485</v>
      </c>
      <c r="L1265">
        <v>2490</v>
      </c>
      <c r="M1265" t="s">
        <v>1634</v>
      </c>
      <c r="N1265" t="s">
        <v>1693</v>
      </c>
      <c r="O1265">
        <f>VLOOKUP(M1265,'ID-사업자'!$A$1:$B$291,2,0)</f>
        <v>0</v>
      </c>
    </row>
    <row r="1266" spans="1:15" x14ac:dyDescent="0.3">
      <c r="A1266" t="s">
        <v>1694</v>
      </c>
      <c r="B1266" t="s">
        <v>712</v>
      </c>
      <c r="C1266" s="14">
        <v>7273</v>
      </c>
      <c r="D1266" s="14">
        <v>727</v>
      </c>
      <c r="E1266" s="14">
        <v>220000</v>
      </c>
      <c r="F1266" s="14">
        <v>228000</v>
      </c>
      <c r="G1266">
        <v>160376174</v>
      </c>
      <c r="H1266">
        <v>1234</v>
      </c>
      <c r="I1266" t="s">
        <v>1484</v>
      </c>
      <c r="J1266" t="s">
        <v>1538</v>
      </c>
      <c r="K1266" t="s">
        <v>1485</v>
      </c>
      <c r="L1266">
        <v>2898</v>
      </c>
      <c r="M1266" t="s">
        <v>1753</v>
      </c>
      <c r="N1266" t="s">
        <v>1693</v>
      </c>
      <c r="O1266">
        <f>VLOOKUP(M1266,'ID-사업자'!$A$1:$B$291,2,0)</f>
        <v>0</v>
      </c>
    </row>
    <row r="1267" spans="1:15" x14ac:dyDescent="0.3">
      <c r="A1267" t="s">
        <v>1694</v>
      </c>
      <c r="B1267" t="s">
        <v>892</v>
      </c>
      <c r="C1267" s="14">
        <v>207273</v>
      </c>
      <c r="D1267" s="14">
        <v>20727</v>
      </c>
      <c r="E1267" s="14">
        <v>0</v>
      </c>
      <c r="F1267" s="14">
        <v>228000</v>
      </c>
      <c r="G1267">
        <v>160632762</v>
      </c>
      <c r="H1267">
        <v>1234</v>
      </c>
      <c r="I1267" t="s">
        <v>1484</v>
      </c>
      <c r="J1267" t="s">
        <v>1538</v>
      </c>
      <c r="K1267" t="s">
        <v>1485</v>
      </c>
      <c r="L1267">
        <v>2719</v>
      </c>
      <c r="M1267" t="s">
        <v>1663</v>
      </c>
      <c r="N1267" t="s">
        <v>1684</v>
      </c>
      <c r="O1267">
        <f>VLOOKUP(M1267,'ID-사업자'!$A$1:$B$291,2,0)</f>
        <v>0</v>
      </c>
    </row>
    <row r="1268" spans="1:15" x14ac:dyDescent="0.3">
      <c r="A1268" t="s">
        <v>1694</v>
      </c>
      <c r="B1268" t="s">
        <v>1316</v>
      </c>
      <c r="C1268" s="14">
        <v>62919</v>
      </c>
      <c r="D1268" s="14">
        <v>6291</v>
      </c>
      <c r="E1268" s="14">
        <v>158990</v>
      </c>
      <c r="F1268" s="14">
        <v>228200</v>
      </c>
      <c r="G1268">
        <v>160767644</v>
      </c>
      <c r="H1268">
        <v>1234</v>
      </c>
      <c r="I1268" t="s">
        <v>1484</v>
      </c>
      <c r="J1268" t="s">
        <v>1538</v>
      </c>
      <c r="K1268" t="s">
        <v>1485</v>
      </c>
      <c r="L1268">
        <v>2230</v>
      </c>
      <c r="M1268" t="s">
        <v>1675</v>
      </c>
      <c r="N1268" t="s">
        <v>1682</v>
      </c>
      <c r="O1268">
        <f>VLOOKUP(M1268,'ID-사업자'!$A$1:$B$291,2,0)</f>
        <v>7681202432</v>
      </c>
    </row>
    <row r="1269" spans="1:15" x14ac:dyDescent="0.3">
      <c r="A1269" t="s">
        <v>1694</v>
      </c>
      <c r="B1269" t="s">
        <v>633</v>
      </c>
      <c r="C1269" s="14">
        <v>69455</v>
      </c>
      <c r="D1269" s="14">
        <v>6945</v>
      </c>
      <c r="E1269" s="14">
        <v>152000</v>
      </c>
      <c r="F1269" s="14">
        <v>228400</v>
      </c>
      <c r="G1269">
        <v>160319972</v>
      </c>
      <c r="H1269">
        <v>1234</v>
      </c>
      <c r="I1269" t="s">
        <v>1484</v>
      </c>
      <c r="J1269" t="s">
        <v>1538</v>
      </c>
      <c r="K1269" t="s">
        <v>1485</v>
      </c>
      <c r="L1269">
        <v>1599</v>
      </c>
      <c r="M1269" t="s">
        <v>1591</v>
      </c>
      <c r="N1269" t="s">
        <v>1684</v>
      </c>
      <c r="O1269">
        <f>VLOOKUP(M1269,'ID-사업자'!$A$1:$B$291,2,0)</f>
        <v>5311602084</v>
      </c>
    </row>
    <row r="1270" spans="1:15" x14ac:dyDescent="0.3">
      <c r="A1270" t="s">
        <v>1694</v>
      </c>
      <c r="B1270" t="s">
        <v>218</v>
      </c>
      <c r="C1270" s="14">
        <v>160455</v>
      </c>
      <c r="D1270" s="14">
        <v>16045</v>
      </c>
      <c r="E1270" s="14">
        <v>53000</v>
      </c>
      <c r="F1270" s="14">
        <v>229500</v>
      </c>
      <c r="G1270">
        <v>160178213</v>
      </c>
      <c r="H1270">
        <v>1234</v>
      </c>
      <c r="I1270" t="s">
        <v>1484</v>
      </c>
      <c r="J1270" t="s">
        <v>1538</v>
      </c>
      <c r="K1270" t="s">
        <v>1485</v>
      </c>
      <c r="L1270">
        <v>3000000639</v>
      </c>
      <c r="M1270" t="s">
        <v>1662</v>
      </c>
      <c r="N1270" t="s">
        <v>1695</v>
      </c>
      <c r="O1270">
        <f>VLOOKUP(M1270,'ID-사업자'!$A$1:$B$291,2,0)</f>
        <v>6613000888</v>
      </c>
    </row>
    <row r="1271" spans="1:15" x14ac:dyDescent="0.3">
      <c r="A1271" t="s">
        <v>1719</v>
      </c>
      <c r="B1271" t="s">
        <v>13</v>
      </c>
      <c r="C1271" s="14">
        <v>135364</v>
      </c>
      <c r="D1271" s="14">
        <v>13536</v>
      </c>
      <c r="E1271" s="14">
        <v>80800</v>
      </c>
      <c r="F1271" s="14">
        <v>229700</v>
      </c>
      <c r="G1271">
        <v>78807193</v>
      </c>
      <c r="I1271" t="s">
        <v>1532</v>
      </c>
      <c r="L1271">
        <v>3000000754</v>
      </c>
      <c r="M1271" t="s">
        <v>1810</v>
      </c>
      <c r="N1271" t="s">
        <v>1695</v>
      </c>
      <c r="O1271">
        <f>VLOOKUP(M1271,'ID-사업자'!$A$1:$B$291,2,0)</f>
        <v>3943200702</v>
      </c>
    </row>
    <row r="1272" spans="1:15" x14ac:dyDescent="0.3">
      <c r="A1272" t="s">
        <v>1694</v>
      </c>
      <c r="B1272" t="s">
        <v>1397</v>
      </c>
      <c r="C1272" s="14">
        <v>136455</v>
      </c>
      <c r="D1272" s="14">
        <v>13645</v>
      </c>
      <c r="E1272" s="14">
        <v>80000</v>
      </c>
      <c r="F1272" s="14">
        <v>230100</v>
      </c>
      <c r="G1272">
        <v>160731717</v>
      </c>
      <c r="H1272">
        <v>1234</v>
      </c>
      <c r="I1272" t="s">
        <v>1484</v>
      </c>
      <c r="J1272" t="s">
        <v>1538</v>
      </c>
      <c r="K1272" t="s">
        <v>1485</v>
      </c>
      <c r="L1272">
        <v>2291</v>
      </c>
      <c r="M1272" s="6" t="s">
        <v>1633</v>
      </c>
      <c r="N1272" t="s">
        <v>1693</v>
      </c>
      <c r="O1272">
        <f>VLOOKUP(M1272,'ID-사업자'!$A$1:$B$291,2,0)</f>
        <v>1136000727</v>
      </c>
    </row>
    <row r="1273" spans="1:15" x14ac:dyDescent="0.3">
      <c r="A1273" t="s">
        <v>1694</v>
      </c>
      <c r="B1273" t="s">
        <v>418</v>
      </c>
      <c r="C1273" s="14">
        <v>213636</v>
      </c>
      <c r="D1273" s="14">
        <v>21364</v>
      </c>
      <c r="E1273" s="14">
        <v>0</v>
      </c>
      <c r="F1273" s="14">
        <v>235000</v>
      </c>
      <c r="G1273">
        <v>160497172</v>
      </c>
      <c r="H1273">
        <v>1234</v>
      </c>
      <c r="I1273" t="s">
        <v>1484</v>
      </c>
      <c r="J1273" t="s">
        <v>1538</v>
      </c>
      <c r="K1273" t="s">
        <v>1485</v>
      </c>
      <c r="L1273">
        <v>3000000539</v>
      </c>
      <c r="M1273" t="s">
        <v>1826</v>
      </c>
      <c r="N1273" t="s">
        <v>1695</v>
      </c>
      <c r="O1273">
        <f>VLOOKUP(M1273,'ID-사업자'!$A$1:$B$291,2,0)</f>
        <v>6562501289</v>
      </c>
    </row>
    <row r="1274" spans="1:15" x14ac:dyDescent="0.3">
      <c r="A1274" t="s">
        <v>1694</v>
      </c>
      <c r="B1274" t="s">
        <v>1188</v>
      </c>
      <c r="C1274" s="14">
        <v>146091</v>
      </c>
      <c r="D1274" s="14">
        <v>14609</v>
      </c>
      <c r="E1274" s="14">
        <v>75800</v>
      </c>
      <c r="F1274" s="14">
        <v>236500</v>
      </c>
      <c r="G1274">
        <v>160873755</v>
      </c>
      <c r="H1274">
        <v>1234</v>
      </c>
      <c r="I1274" t="s">
        <v>1484</v>
      </c>
      <c r="J1274" t="s">
        <v>1538</v>
      </c>
      <c r="K1274" t="s">
        <v>1485</v>
      </c>
      <c r="L1274">
        <v>2932</v>
      </c>
      <c r="M1274" t="s">
        <v>1679</v>
      </c>
      <c r="N1274" t="s">
        <v>1684</v>
      </c>
      <c r="O1274">
        <f>VLOOKUP(M1274,'ID-사업자'!$A$1:$B$291,2,0)</f>
        <v>0</v>
      </c>
    </row>
    <row r="1275" spans="1:15" x14ac:dyDescent="0.3">
      <c r="A1275" t="s">
        <v>1694</v>
      </c>
      <c r="B1275" t="s">
        <v>657</v>
      </c>
      <c r="C1275" s="14">
        <v>189828</v>
      </c>
      <c r="D1275" s="14">
        <v>18982</v>
      </c>
      <c r="E1275" s="14">
        <v>28990</v>
      </c>
      <c r="F1275" s="14">
        <v>237800</v>
      </c>
      <c r="G1275">
        <v>160347000</v>
      </c>
      <c r="H1275">
        <v>1234</v>
      </c>
      <c r="I1275" t="s">
        <v>1484</v>
      </c>
      <c r="J1275" t="s">
        <v>1538</v>
      </c>
      <c r="K1275" t="s">
        <v>1485</v>
      </c>
      <c r="L1275">
        <v>1722</v>
      </c>
      <c r="M1275" t="s">
        <v>1633</v>
      </c>
      <c r="N1275" t="s">
        <v>1693</v>
      </c>
      <c r="O1275">
        <f>VLOOKUP(M1275,'ID-사업자'!$A$1:$B$291,2,0)</f>
        <v>1136000727</v>
      </c>
    </row>
    <row r="1276" spans="1:15" x14ac:dyDescent="0.3">
      <c r="A1276" t="s">
        <v>1694</v>
      </c>
      <c r="B1276" t="s">
        <v>1007</v>
      </c>
      <c r="C1276" s="14">
        <v>7273</v>
      </c>
      <c r="D1276" s="14">
        <v>727</v>
      </c>
      <c r="E1276" s="14">
        <v>230000</v>
      </c>
      <c r="F1276" s="14">
        <v>238000</v>
      </c>
      <c r="G1276">
        <v>160451069</v>
      </c>
      <c r="H1276">
        <v>1234</v>
      </c>
      <c r="I1276" t="s">
        <v>1484</v>
      </c>
      <c r="J1276" t="s">
        <v>1538</v>
      </c>
      <c r="K1276" t="s">
        <v>1485</v>
      </c>
      <c r="L1276">
        <v>2191</v>
      </c>
      <c r="M1276" t="s">
        <v>1672</v>
      </c>
      <c r="N1276" t="s">
        <v>1684</v>
      </c>
      <c r="O1276">
        <f>VLOOKUP(M1276,'ID-사업자'!$A$1:$B$291,2,0)</f>
        <v>0</v>
      </c>
    </row>
    <row r="1277" spans="1:15" x14ac:dyDescent="0.3">
      <c r="A1277" t="s">
        <v>1694</v>
      </c>
      <c r="B1277" t="s">
        <v>51</v>
      </c>
      <c r="C1277" s="14">
        <v>217818</v>
      </c>
      <c r="D1277" s="14">
        <v>21782</v>
      </c>
      <c r="E1277" s="14">
        <v>0</v>
      </c>
      <c r="F1277" s="14">
        <v>239600</v>
      </c>
      <c r="G1277">
        <v>160387862</v>
      </c>
      <c r="H1277">
        <v>1234</v>
      </c>
      <c r="I1277" t="s">
        <v>1484</v>
      </c>
      <c r="J1277" t="s">
        <v>1538</v>
      </c>
      <c r="K1277" t="s">
        <v>1485</v>
      </c>
      <c r="L1277">
        <v>1759</v>
      </c>
      <c r="M1277" t="s">
        <v>1698</v>
      </c>
      <c r="N1277" t="s">
        <v>1682</v>
      </c>
      <c r="O1277">
        <f>VLOOKUP(M1277,'ID-사업자'!$A$1:$B$291,2,0)</f>
        <v>0</v>
      </c>
    </row>
    <row r="1278" spans="1:15" x14ac:dyDescent="0.3">
      <c r="A1278" t="s">
        <v>1694</v>
      </c>
      <c r="B1278" t="s">
        <v>656</v>
      </c>
      <c r="C1278" s="14">
        <v>145646</v>
      </c>
      <c r="D1278" s="14">
        <v>14564</v>
      </c>
      <c r="E1278" s="14">
        <v>80390</v>
      </c>
      <c r="F1278" s="14">
        <v>240600</v>
      </c>
      <c r="G1278">
        <v>160339443</v>
      </c>
      <c r="H1278">
        <v>1234</v>
      </c>
      <c r="I1278" t="s">
        <v>1484</v>
      </c>
      <c r="J1278" t="s">
        <v>1538</v>
      </c>
      <c r="K1278" t="s">
        <v>1485</v>
      </c>
      <c r="L1278">
        <v>1957</v>
      </c>
      <c r="M1278" t="s">
        <v>1766</v>
      </c>
      <c r="N1278" t="s">
        <v>1693</v>
      </c>
      <c r="O1278">
        <f>VLOOKUP(M1278,'ID-사업자'!$A$1:$B$291,2,0)</f>
        <v>6121695709</v>
      </c>
    </row>
    <row r="1279" spans="1:15" x14ac:dyDescent="0.3">
      <c r="A1279" t="s">
        <v>1694</v>
      </c>
      <c r="B1279" t="s">
        <v>264</v>
      </c>
      <c r="C1279" s="14">
        <v>196000</v>
      </c>
      <c r="D1279" s="14">
        <v>19600</v>
      </c>
      <c r="E1279" s="14">
        <v>25000</v>
      </c>
      <c r="F1279" s="14">
        <v>240600</v>
      </c>
      <c r="G1279">
        <v>160506407</v>
      </c>
      <c r="H1279">
        <v>1234</v>
      </c>
      <c r="I1279" t="s">
        <v>1484</v>
      </c>
      <c r="J1279" t="s">
        <v>1538</v>
      </c>
      <c r="K1279" t="s">
        <v>1485</v>
      </c>
      <c r="L1279">
        <v>3000000525</v>
      </c>
      <c r="M1279" t="s">
        <v>1779</v>
      </c>
      <c r="N1279" t="s">
        <v>1693</v>
      </c>
      <c r="O1279">
        <f>VLOOKUP(M1279,'ID-사업자'!$A$1:$B$291,2,0)</f>
        <v>1152401874</v>
      </c>
    </row>
    <row r="1280" spans="1:15" x14ac:dyDescent="0.3">
      <c r="A1280" t="s">
        <v>1694</v>
      </c>
      <c r="B1280" t="s">
        <v>326</v>
      </c>
      <c r="C1280" s="14">
        <v>220000</v>
      </c>
      <c r="D1280" s="14">
        <v>22000</v>
      </c>
      <c r="E1280" s="14">
        <v>0</v>
      </c>
      <c r="F1280" s="14">
        <v>242000</v>
      </c>
      <c r="G1280">
        <v>160522024</v>
      </c>
      <c r="H1280">
        <v>1234</v>
      </c>
      <c r="I1280" t="s">
        <v>1484</v>
      </c>
      <c r="J1280" t="s">
        <v>1538</v>
      </c>
      <c r="K1280" t="s">
        <v>1485</v>
      </c>
      <c r="L1280">
        <v>2341</v>
      </c>
      <c r="M1280" t="s">
        <v>1712</v>
      </c>
      <c r="N1280" t="s">
        <v>1693</v>
      </c>
      <c r="O1280">
        <f>VLOOKUP(M1280,'ID-사업자'!$A$1:$B$291,2,0)</f>
        <v>0</v>
      </c>
    </row>
    <row r="1281" spans="1:15" x14ac:dyDescent="0.3">
      <c r="A1281" t="s">
        <v>1694</v>
      </c>
      <c r="B1281" t="s">
        <v>473</v>
      </c>
      <c r="C1281" s="14">
        <v>220182</v>
      </c>
      <c r="D1281" s="14">
        <v>22018</v>
      </c>
      <c r="E1281" s="14">
        <v>0</v>
      </c>
      <c r="F1281" s="14">
        <v>242200</v>
      </c>
      <c r="G1281">
        <v>160552197</v>
      </c>
      <c r="H1281">
        <v>1234</v>
      </c>
      <c r="I1281" t="s">
        <v>1484</v>
      </c>
      <c r="J1281" t="s">
        <v>1538</v>
      </c>
      <c r="K1281" t="s">
        <v>1485</v>
      </c>
      <c r="L1281">
        <v>3000000766</v>
      </c>
      <c r="M1281" t="s">
        <v>1657</v>
      </c>
      <c r="N1281" t="s">
        <v>1695</v>
      </c>
      <c r="O1281">
        <f>VLOOKUP(M1281,'ID-사업자'!$A$1:$B$291,2,0)</f>
        <v>1731502033</v>
      </c>
    </row>
    <row r="1282" spans="1:15" x14ac:dyDescent="0.3">
      <c r="A1282" t="s">
        <v>1694</v>
      </c>
      <c r="B1282" t="s">
        <v>836</v>
      </c>
      <c r="C1282" s="14">
        <v>7273</v>
      </c>
      <c r="D1282" s="14">
        <v>727</v>
      </c>
      <c r="E1282" s="14">
        <v>236000</v>
      </c>
      <c r="F1282" s="14">
        <v>244000</v>
      </c>
      <c r="G1282">
        <v>160617892</v>
      </c>
      <c r="H1282">
        <v>1234</v>
      </c>
      <c r="I1282" t="s">
        <v>1484</v>
      </c>
      <c r="J1282" t="s">
        <v>1538</v>
      </c>
      <c r="K1282" t="s">
        <v>1485</v>
      </c>
      <c r="L1282">
        <v>2603</v>
      </c>
      <c r="M1282" t="s">
        <v>1700</v>
      </c>
      <c r="N1282" t="s">
        <v>1682</v>
      </c>
      <c r="O1282">
        <f>VLOOKUP(M1282,'ID-사업자'!$A$1:$B$291,2,0)</f>
        <v>0</v>
      </c>
    </row>
    <row r="1283" spans="1:15" x14ac:dyDescent="0.3">
      <c r="A1283" t="s">
        <v>1719</v>
      </c>
      <c r="B1283" t="s">
        <v>1524</v>
      </c>
      <c r="C1283" s="14">
        <v>7273</v>
      </c>
      <c r="D1283" s="14">
        <v>727</v>
      </c>
      <c r="E1283" s="14">
        <v>236000</v>
      </c>
      <c r="F1283" s="14">
        <v>244000</v>
      </c>
      <c r="G1283">
        <v>78881178</v>
      </c>
      <c r="I1283" t="s">
        <v>1532</v>
      </c>
      <c r="L1283">
        <v>3000000741</v>
      </c>
      <c r="M1283" t="s">
        <v>1810</v>
      </c>
      <c r="N1283" t="s">
        <v>1695</v>
      </c>
      <c r="O1283">
        <f>VLOOKUP(M1283,'ID-사업자'!$A$1:$B$291,2,0)</f>
        <v>3943200702</v>
      </c>
    </row>
    <row r="1284" spans="1:15" x14ac:dyDescent="0.3">
      <c r="A1284" t="s">
        <v>1694</v>
      </c>
      <c r="B1284" t="s">
        <v>303</v>
      </c>
      <c r="C1284" s="14">
        <v>222545</v>
      </c>
      <c r="D1284" s="14">
        <v>22255</v>
      </c>
      <c r="E1284" s="14">
        <v>0</v>
      </c>
      <c r="F1284" s="14">
        <v>244800</v>
      </c>
      <c r="G1284">
        <v>160520519</v>
      </c>
      <c r="H1284">
        <v>1234</v>
      </c>
      <c r="I1284" t="s">
        <v>1484</v>
      </c>
      <c r="J1284" t="s">
        <v>1538</v>
      </c>
      <c r="K1284" t="s">
        <v>1485</v>
      </c>
      <c r="L1284">
        <v>3000000697</v>
      </c>
      <c r="M1284" t="s">
        <v>1782</v>
      </c>
      <c r="N1284" t="s">
        <v>1695</v>
      </c>
      <c r="O1284">
        <f>VLOOKUP(M1284,'ID-사업자'!$A$1:$B$291,2,0)</f>
        <v>8904200494</v>
      </c>
    </row>
    <row r="1285" spans="1:15" x14ac:dyDescent="0.3">
      <c r="A1285" t="s">
        <v>1694</v>
      </c>
      <c r="B1285" t="s">
        <v>1033</v>
      </c>
      <c r="C1285" s="14">
        <v>124737</v>
      </c>
      <c r="D1285" s="14">
        <v>12473</v>
      </c>
      <c r="E1285" s="14">
        <v>107990</v>
      </c>
      <c r="F1285" s="14">
        <v>245200</v>
      </c>
      <c r="G1285">
        <v>160450366</v>
      </c>
      <c r="H1285">
        <v>1234</v>
      </c>
      <c r="I1285" t="s">
        <v>1484</v>
      </c>
      <c r="J1285" t="s">
        <v>1538</v>
      </c>
      <c r="K1285" t="s">
        <v>1485</v>
      </c>
      <c r="L1285">
        <v>2129</v>
      </c>
      <c r="M1285" t="s">
        <v>1570</v>
      </c>
      <c r="N1285" t="s">
        <v>1742</v>
      </c>
      <c r="O1285">
        <f>VLOOKUP(M1285,'ID-사업자'!$A$1:$B$291,2,0)</f>
        <v>0</v>
      </c>
    </row>
    <row r="1286" spans="1:15" x14ac:dyDescent="0.3">
      <c r="A1286" t="s">
        <v>1694</v>
      </c>
      <c r="B1286" t="s">
        <v>336</v>
      </c>
      <c r="C1286" s="14">
        <v>107737</v>
      </c>
      <c r="D1286" s="14">
        <v>10773</v>
      </c>
      <c r="E1286" s="14">
        <v>127990</v>
      </c>
      <c r="F1286" s="14">
        <v>246500</v>
      </c>
      <c r="G1286">
        <v>160466259</v>
      </c>
      <c r="H1286">
        <v>1234</v>
      </c>
      <c r="I1286" t="s">
        <v>1484</v>
      </c>
      <c r="J1286" t="s">
        <v>1538</v>
      </c>
      <c r="K1286" t="s">
        <v>1485</v>
      </c>
      <c r="L1286">
        <v>2189</v>
      </c>
      <c r="M1286" t="s">
        <v>1546</v>
      </c>
      <c r="N1286" t="s">
        <v>1693</v>
      </c>
      <c r="O1286">
        <f>VLOOKUP(M1286,'ID-사업자'!$A$1:$B$291,2,0)</f>
        <v>8992600813</v>
      </c>
    </row>
    <row r="1287" spans="1:15" x14ac:dyDescent="0.3">
      <c r="A1287" t="s">
        <v>1694</v>
      </c>
      <c r="B1287" t="s">
        <v>755</v>
      </c>
      <c r="C1287" s="14">
        <v>224318</v>
      </c>
      <c r="D1287" s="14">
        <v>22432</v>
      </c>
      <c r="E1287" s="14">
        <v>0</v>
      </c>
      <c r="F1287" s="14">
        <v>246750</v>
      </c>
      <c r="G1287">
        <v>160421253</v>
      </c>
      <c r="H1287">
        <v>1234</v>
      </c>
      <c r="I1287" t="s">
        <v>1484</v>
      </c>
      <c r="J1287" t="s">
        <v>1538</v>
      </c>
      <c r="K1287" t="s">
        <v>1485</v>
      </c>
      <c r="L1287">
        <v>2766</v>
      </c>
      <c r="M1287" t="s">
        <v>1655</v>
      </c>
      <c r="N1287" t="s">
        <v>1693</v>
      </c>
      <c r="O1287">
        <f>VLOOKUP(M1287,'ID-사업자'!$A$1:$B$291,2,0)</f>
        <v>1274143059</v>
      </c>
    </row>
    <row r="1288" spans="1:15" x14ac:dyDescent="0.3">
      <c r="A1288" t="s">
        <v>1694</v>
      </c>
      <c r="B1288" t="s">
        <v>179</v>
      </c>
      <c r="C1288" s="14">
        <v>149955</v>
      </c>
      <c r="D1288" s="14">
        <v>14995</v>
      </c>
      <c r="E1288" s="14">
        <v>81900</v>
      </c>
      <c r="F1288" s="14">
        <v>246850</v>
      </c>
      <c r="G1288">
        <v>160149896</v>
      </c>
      <c r="H1288">
        <v>1234</v>
      </c>
      <c r="I1288" t="s">
        <v>1484</v>
      </c>
      <c r="J1288" t="s">
        <v>1538</v>
      </c>
      <c r="K1288" t="s">
        <v>1485</v>
      </c>
      <c r="L1288">
        <v>2474</v>
      </c>
      <c r="M1288" t="s">
        <v>1579</v>
      </c>
      <c r="N1288" t="s">
        <v>1684</v>
      </c>
      <c r="O1288">
        <f>VLOOKUP(M1288,'ID-사업자'!$A$1:$B$291,2,0)</f>
        <v>0</v>
      </c>
    </row>
    <row r="1289" spans="1:15" x14ac:dyDescent="0.3">
      <c r="A1289" t="s">
        <v>1694</v>
      </c>
      <c r="B1289" t="s">
        <v>751</v>
      </c>
      <c r="C1289" s="14">
        <v>133919</v>
      </c>
      <c r="D1289" s="14">
        <v>13391</v>
      </c>
      <c r="E1289" s="14">
        <v>99990</v>
      </c>
      <c r="F1289" s="14">
        <v>247300</v>
      </c>
      <c r="G1289">
        <v>160525901</v>
      </c>
      <c r="H1289">
        <v>1234</v>
      </c>
      <c r="I1289" t="s">
        <v>1484</v>
      </c>
      <c r="J1289" t="s">
        <v>1538</v>
      </c>
      <c r="K1289" t="s">
        <v>1485</v>
      </c>
      <c r="L1289">
        <v>2917</v>
      </c>
      <c r="M1289" t="s">
        <v>1575</v>
      </c>
      <c r="N1289" t="s">
        <v>1684</v>
      </c>
      <c r="O1289">
        <f>VLOOKUP(M1289,'ID-사업자'!$A$1:$B$291,2,0)</f>
        <v>0</v>
      </c>
    </row>
    <row r="1290" spans="1:15" x14ac:dyDescent="0.3">
      <c r="A1290" t="s">
        <v>1719</v>
      </c>
      <c r="B1290" t="s">
        <v>10</v>
      </c>
      <c r="C1290" s="14">
        <v>225091</v>
      </c>
      <c r="D1290" s="14">
        <v>22509</v>
      </c>
      <c r="E1290" s="14">
        <v>0</v>
      </c>
      <c r="F1290" s="14">
        <v>247600</v>
      </c>
      <c r="G1290">
        <v>74577</v>
      </c>
      <c r="I1290" t="s">
        <v>1532</v>
      </c>
      <c r="L1290">
        <v>3000000757</v>
      </c>
      <c r="M1290" t="s">
        <v>1743</v>
      </c>
      <c r="N1290" t="s">
        <v>1684</v>
      </c>
      <c r="O1290">
        <f>VLOOKUP(M1290,'ID-사업자'!$A$1:$B$291,2,0)</f>
        <v>0</v>
      </c>
    </row>
    <row r="1291" spans="1:15" x14ac:dyDescent="0.3">
      <c r="A1291" t="s">
        <v>1694</v>
      </c>
      <c r="B1291" t="s">
        <v>951</v>
      </c>
      <c r="C1291" s="14">
        <v>225273</v>
      </c>
      <c r="D1291" s="14">
        <v>22527</v>
      </c>
      <c r="E1291" s="14">
        <v>0</v>
      </c>
      <c r="F1291" s="14">
        <v>247800</v>
      </c>
      <c r="G1291">
        <v>160579830</v>
      </c>
      <c r="H1291">
        <v>1234</v>
      </c>
      <c r="I1291" t="s">
        <v>1484</v>
      </c>
      <c r="J1291" t="s">
        <v>1538</v>
      </c>
      <c r="K1291" t="s">
        <v>1485</v>
      </c>
      <c r="L1291">
        <v>2521</v>
      </c>
      <c r="M1291" t="s">
        <v>1591</v>
      </c>
      <c r="N1291" t="s">
        <v>1684</v>
      </c>
      <c r="O1291">
        <f>VLOOKUP(M1291,'ID-사업자'!$A$1:$B$291,2,0)</f>
        <v>5311602084</v>
      </c>
    </row>
    <row r="1292" spans="1:15" x14ac:dyDescent="0.3">
      <c r="A1292" t="s">
        <v>1694</v>
      </c>
      <c r="B1292" t="s">
        <v>313</v>
      </c>
      <c r="C1292" s="14">
        <v>10919</v>
      </c>
      <c r="D1292" s="14">
        <v>1091</v>
      </c>
      <c r="E1292" s="14">
        <v>239990</v>
      </c>
      <c r="F1292" s="14">
        <v>252000</v>
      </c>
      <c r="G1292">
        <v>160510947</v>
      </c>
      <c r="H1292">
        <v>1234</v>
      </c>
      <c r="I1292" t="s">
        <v>1484</v>
      </c>
      <c r="J1292" t="s">
        <v>1538</v>
      </c>
      <c r="K1292" t="s">
        <v>1485</v>
      </c>
      <c r="L1292">
        <v>1693</v>
      </c>
      <c r="M1292" t="s">
        <v>1664</v>
      </c>
      <c r="N1292" t="s">
        <v>1693</v>
      </c>
      <c r="O1292">
        <f>VLOOKUP(M1292,'ID-사업자'!$A$1:$B$291,2,0)</f>
        <v>2969801140</v>
      </c>
    </row>
    <row r="1293" spans="1:15" x14ac:dyDescent="0.3">
      <c r="A1293" t="s">
        <v>1694</v>
      </c>
      <c r="B1293" t="s">
        <v>1081</v>
      </c>
      <c r="C1293" s="14">
        <v>117646</v>
      </c>
      <c r="D1293" s="14">
        <v>11764</v>
      </c>
      <c r="E1293" s="14">
        <v>123790</v>
      </c>
      <c r="F1293" s="14">
        <v>253200</v>
      </c>
      <c r="G1293">
        <v>160439118</v>
      </c>
      <c r="H1293">
        <v>1234</v>
      </c>
      <c r="I1293" t="s">
        <v>1484</v>
      </c>
      <c r="J1293" t="s">
        <v>1538</v>
      </c>
      <c r="K1293" t="s">
        <v>1485</v>
      </c>
      <c r="L1293">
        <v>2705</v>
      </c>
      <c r="M1293" t="s">
        <v>1588</v>
      </c>
      <c r="N1293" t="s">
        <v>1682</v>
      </c>
      <c r="O1293">
        <f>VLOOKUP(M1293,'ID-사업자'!$A$1:$B$291,2,0)</f>
        <v>0</v>
      </c>
    </row>
    <row r="1294" spans="1:15" x14ac:dyDescent="0.3">
      <c r="A1294" t="s">
        <v>1694</v>
      </c>
      <c r="B1294" t="s">
        <v>458</v>
      </c>
      <c r="C1294" s="14">
        <v>193091</v>
      </c>
      <c r="D1294" s="14">
        <v>19309</v>
      </c>
      <c r="E1294" s="14">
        <v>42000</v>
      </c>
      <c r="F1294" s="14">
        <v>254400</v>
      </c>
      <c r="G1294">
        <v>160552085</v>
      </c>
      <c r="H1294">
        <v>1234</v>
      </c>
      <c r="I1294" t="s">
        <v>1484</v>
      </c>
      <c r="J1294" t="s">
        <v>1538</v>
      </c>
      <c r="K1294" t="s">
        <v>1485</v>
      </c>
      <c r="L1294">
        <v>3000000643</v>
      </c>
      <c r="M1294" t="s">
        <v>1595</v>
      </c>
      <c r="N1294" t="s">
        <v>1695</v>
      </c>
      <c r="O1294">
        <f>VLOOKUP(M1294,'ID-사업자'!$A$1:$B$291,2,0)</f>
        <v>1061475335</v>
      </c>
    </row>
    <row r="1295" spans="1:15" x14ac:dyDescent="0.3">
      <c r="A1295" t="s">
        <v>1694</v>
      </c>
      <c r="B1295" t="s">
        <v>1326</v>
      </c>
      <c r="C1295" s="14">
        <v>232636</v>
      </c>
      <c r="D1295" s="14">
        <v>23264</v>
      </c>
      <c r="E1295" s="14">
        <v>0</v>
      </c>
      <c r="F1295" s="14">
        <v>255900</v>
      </c>
      <c r="G1295">
        <v>160773181</v>
      </c>
      <c r="H1295">
        <v>1234</v>
      </c>
      <c r="I1295" t="s">
        <v>1484</v>
      </c>
      <c r="J1295" t="s">
        <v>1538</v>
      </c>
      <c r="K1295" t="s">
        <v>1485</v>
      </c>
      <c r="L1295">
        <v>2221</v>
      </c>
      <c r="M1295" t="s">
        <v>1698</v>
      </c>
      <c r="N1295" t="s">
        <v>1682</v>
      </c>
      <c r="O1295">
        <f>VLOOKUP(M1295,'ID-사업자'!$A$1:$B$291,2,0)</f>
        <v>0</v>
      </c>
    </row>
    <row r="1296" spans="1:15" x14ac:dyDescent="0.3">
      <c r="A1296" t="s">
        <v>1694</v>
      </c>
      <c r="B1296" t="s">
        <v>283</v>
      </c>
      <c r="C1296" s="14">
        <v>145455</v>
      </c>
      <c r="D1296" s="14">
        <v>14545</v>
      </c>
      <c r="E1296" s="14">
        <v>96000</v>
      </c>
      <c r="F1296" s="14">
        <v>256000</v>
      </c>
      <c r="G1296">
        <v>160509862</v>
      </c>
      <c r="H1296">
        <v>1234</v>
      </c>
      <c r="I1296" t="s">
        <v>1484</v>
      </c>
      <c r="J1296" t="s">
        <v>1538</v>
      </c>
      <c r="K1296" t="s">
        <v>1485</v>
      </c>
      <c r="L1296">
        <v>2402</v>
      </c>
      <c r="M1296" t="s">
        <v>1700</v>
      </c>
      <c r="N1296" t="s">
        <v>1682</v>
      </c>
      <c r="O1296">
        <f>VLOOKUP(M1296,'ID-사업자'!$A$1:$B$291,2,0)</f>
        <v>0</v>
      </c>
    </row>
    <row r="1297" spans="1:15" x14ac:dyDescent="0.3">
      <c r="A1297" t="s">
        <v>1694</v>
      </c>
      <c r="B1297" t="s">
        <v>457</v>
      </c>
      <c r="C1297" s="14">
        <v>198455</v>
      </c>
      <c r="D1297" s="14">
        <v>19845</v>
      </c>
      <c r="E1297" s="14">
        <v>40000</v>
      </c>
      <c r="F1297" s="14">
        <v>258300</v>
      </c>
      <c r="G1297">
        <v>160553650</v>
      </c>
      <c r="H1297">
        <v>1234</v>
      </c>
      <c r="I1297" t="s">
        <v>1484</v>
      </c>
      <c r="J1297" t="s">
        <v>1538</v>
      </c>
      <c r="K1297" t="s">
        <v>1485</v>
      </c>
      <c r="L1297">
        <v>3000000731</v>
      </c>
      <c r="M1297" t="s">
        <v>1587</v>
      </c>
      <c r="N1297" t="s">
        <v>1695</v>
      </c>
      <c r="O1297">
        <f>VLOOKUP(M1297,'ID-사업자'!$A$1:$B$291,2,0)</f>
        <v>4021589132</v>
      </c>
    </row>
    <row r="1298" spans="1:15" x14ac:dyDescent="0.3">
      <c r="A1298" t="s">
        <v>1694</v>
      </c>
      <c r="B1298" t="s">
        <v>519</v>
      </c>
      <c r="C1298" s="14">
        <v>210919</v>
      </c>
      <c r="D1298" s="14">
        <v>21091</v>
      </c>
      <c r="E1298" s="14">
        <v>26990</v>
      </c>
      <c r="F1298" s="14">
        <v>259000</v>
      </c>
      <c r="G1298">
        <v>160530511</v>
      </c>
      <c r="H1298">
        <v>1234</v>
      </c>
      <c r="I1298" t="s">
        <v>1484</v>
      </c>
      <c r="J1298" t="s">
        <v>1538</v>
      </c>
      <c r="K1298" t="s">
        <v>1485</v>
      </c>
      <c r="L1298">
        <v>2918</v>
      </c>
      <c r="M1298" t="s">
        <v>1776</v>
      </c>
      <c r="N1298" t="s">
        <v>1684</v>
      </c>
      <c r="O1298">
        <f>VLOOKUP(M1298,'ID-사업자'!$A$1:$B$291,2,0)</f>
        <v>0</v>
      </c>
    </row>
    <row r="1299" spans="1:15" x14ac:dyDescent="0.3">
      <c r="A1299" t="s">
        <v>1694</v>
      </c>
      <c r="B1299" t="s">
        <v>1341</v>
      </c>
      <c r="C1299" s="14">
        <v>187364</v>
      </c>
      <c r="D1299" s="14">
        <v>18736</v>
      </c>
      <c r="E1299" s="14">
        <v>53500</v>
      </c>
      <c r="F1299" s="14">
        <v>259600</v>
      </c>
      <c r="G1299">
        <v>160674050</v>
      </c>
      <c r="H1299">
        <v>1234</v>
      </c>
      <c r="I1299" t="s">
        <v>1484</v>
      </c>
      <c r="J1299" t="s">
        <v>1538</v>
      </c>
      <c r="K1299" t="s">
        <v>1485</v>
      </c>
      <c r="L1299">
        <v>2608</v>
      </c>
      <c r="M1299" t="s">
        <v>1588</v>
      </c>
      <c r="N1299" t="s">
        <v>1682</v>
      </c>
      <c r="O1299">
        <f>VLOOKUP(M1299,'ID-사업자'!$A$1:$B$291,2,0)</f>
        <v>0</v>
      </c>
    </row>
    <row r="1300" spans="1:15" x14ac:dyDescent="0.3">
      <c r="A1300" t="s">
        <v>1694</v>
      </c>
      <c r="B1300" t="s">
        <v>1115</v>
      </c>
      <c r="C1300" s="14">
        <v>236364</v>
      </c>
      <c r="D1300" s="14">
        <v>23636</v>
      </c>
      <c r="E1300" s="14">
        <v>0</v>
      </c>
      <c r="F1300" s="14">
        <v>260000</v>
      </c>
      <c r="G1300">
        <v>160804887</v>
      </c>
      <c r="H1300">
        <v>1234</v>
      </c>
      <c r="I1300" t="s">
        <v>1484</v>
      </c>
      <c r="J1300" t="s">
        <v>1538</v>
      </c>
      <c r="K1300" t="s">
        <v>1485</v>
      </c>
      <c r="L1300">
        <v>2234</v>
      </c>
      <c r="M1300" t="s">
        <v>1629</v>
      </c>
      <c r="N1300" t="s">
        <v>1684</v>
      </c>
      <c r="O1300">
        <f>VLOOKUP(M1300,'ID-사업자'!$A$1:$B$291,2,0)</f>
        <v>6028602905</v>
      </c>
    </row>
    <row r="1301" spans="1:15" x14ac:dyDescent="0.3">
      <c r="A1301" t="s">
        <v>1694</v>
      </c>
      <c r="B1301" t="s">
        <v>762</v>
      </c>
      <c r="C1301" s="14">
        <v>236364</v>
      </c>
      <c r="D1301" s="14">
        <v>23636</v>
      </c>
      <c r="E1301" s="14">
        <v>0</v>
      </c>
      <c r="F1301" s="14">
        <v>260000</v>
      </c>
      <c r="G1301">
        <v>160420629</v>
      </c>
      <c r="H1301">
        <v>1234</v>
      </c>
      <c r="I1301" t="s">
        <v>1484</v>
      </c>
      <c r="J1301" t="s">
        <v>1538</v>
      </c>
      <c r="K1301" t="s">
        <v>1485</v>
      </c>
      <c r="L1301">
        <v>1895</v>
      </c>
      <c r="M1301" t="s">
        <v>1590</v>
      </c>
      <c r="N1301" t="s">
        <v>1682</v>
      </c>
      <c r="O1301">
        <f>VLOOKUP(M1301,'ID-사업자'!$A$1:$B$291,2,0)</f>
        <v>0</v>
      </c>
    </row>
    <row r="1302" spans="1:15" x14ac:dyDescent="0.3">
      <c r="A1302" t="s">
        <v>1694</v>
      </c>
      <c r="B1302" t="s">
        <v>936</v>
      </c>
      <c r="C1302" s="14">
        <v>162919</v>
      </c>
      <c r="D1302" s="14">
        <v>16291</v>
      </c>
      <c r="E1302" s="14">
        <v>82790</v>
      </c>
      <c r="F1302" s="14">
        <v>262000</v>
      </c>
      <c r="G1302">
        <v>160587000</v>
      </c>
      <c r="H1302">
        <v>1234</v>
      </c>
      <c r="I1302" t="s">
        <v>1484</v>
      </c>
      <c r="J1302" t="s">
        <v>1538</v>
      </c>
      <c r="K1302" t="s">
        <v>1485</v>
      </c>
      <c r="L1302">
        <v>2156</v>
      </c>
      <c r="M1302" t="s">
        <v>1691</v>
      </c>
      <c r="N1302" t="s">
        <v>1693</v>
      </c>
      <c r="O1302">
        <f>VLOOKUP(M1302,'ID-사업자'!$A$1:$B$291,2,0)</f>
        <v>0</v>
      </c>
    </row>
    <row r="1303" spans="1:15" x14ac:dyDescent="0.3">
      <c r="A1303" t="s">
        <v>1694</v>
      </c>
      <c r="B1303" t="s">
        <v>804</v>
      </c>
      <c r="C1303" s="14">
        <v>238455</v>
      </c>
      <c r="D1303" s="14">
        <v>23845</v>
      </c>
      <c r="E1303" s="14">
        <v>0</v>
      </c>
      <c r="F1303" s="14">
        <v>262300</v>
      </c>
      <c r="G1303">
        <v>160383879</v>
      </c>
      <c r="H1303">
        <v>1234</v>
      </c>
      <c r="I1303" t="s">
        <v>1484</v>
      </c>
      <c r="J1303" t="s">
        <v>1538</v>
      </c>
      <c r="K1303" t="s">
        <v>1485</v>
      </c>
      <c r="L1303">
        <v>3000000638</v>
      </c>
      <c r="M1303" t="s">
        <v>1545</v>
      </c>
      <c r="N1303" t="s">
        <v>1695</v>
      </c>
      <c r="O1303">
        <f>VLOOKUP(M1303,'ID-사업자'!$A$1:$B$291,2,0)</f>
        <v>6392501741</v>
      </c>
    </row>
    <row r="1304" spans="1:15" x14ac:dyDescent="0.3">
      <c r="A1304" t="s">
        <v>1694</v>
      </c>
      <c r="B1304" t="s">
        <v>1454</v>
      </c>
      <c r="C1304" s="14">
        <v>233591</v>
      </c>
      <c r="D1304" s="14">
        <v>23359</v>
      </c>
      <c r="E1304" s="14">
        <v>5800</v>
      </c>
      <c r="F1304" s="14">
        <v>262750</v>
      </c>
      <c r="G1304">
        <v>160738427</v>
      </c>
      <c r="H1304">
        <v>1234</v>
      </c>
      <c r="I1304" t="s">
        <v>1484</v>
      </c>
      <c r="J1304" t="s">
        <v>1538</v>
      </c>
      <c r="K1304" t="s">
        <v>1485</v>
      </c>
      <c r="L1304">
        <v>3000000667</v>
      </c>
      <c r="M1304" t="s">
        <v>1704</v>
      </c>
      <c r="N1304" t="s">
        <v>1693</v>
      </c>
      <c r="O1304">
        <f>VLOOKUP(M1304,'ID-사업자'!$A$1:$B$291,2,0)</f>
        <v>0</v>
      </c>
    </row>
    <row r="1305" spans="1:15" x14ac:dyDescent="0.3">
      <c r="A1305" t="s">
        <v>1694</v>
      </c>
      <c r="B1305" t="s">
        <v>750</v>
      </c>
      <c r="C1305" s="14">
        <v>35273</v>
      </c>
      <c r="D1305" s="14">
        <v>3527</v>
      </c>
      <c r="E1305" s="14">
        <v>225000</v>
      </c>
      <c r="F1305" s="14">
        <v>263800</v>
      </c>
      <c r="G1305">
        <v>160425248</v>
      </c>
      <c r="H1305">
        <v>1234</v>
      </c>
      <c r="I1305" t="s">
        <v>1484</v>
      </c>
      <c r="J1305" t="s">
        <v>1538</v>
      </c>
      <c r="K1305" t="s">
        <v>1485</v>
      </c>
      <c r="L1305">
        <v>2386</v>
      </c>
      <c r="M1305" t="s">
        <v>1688</v>
      </c>
      <c r="N1305" t="s">
        <v>1684</v>
      </c>
      <c r="O1305">
        <f>VLOOKUP(M1305,'ID-사업자'!$A$1:$B$291,2,0)</f>
        <v>0</v>
      </c>
    </row>
    <row r="1306" spans="1:15" x14ac:dyDescent="0.3">
      <c r="A1306" t="s">
        <v>1694</v>
      </c>
      <c r="B1306" t="s">
        <v>55</v>
      </c>
      <c r="C1306" s="14">
        <v>148455</v>
      </c>
      <c r="D1306" s="14">
        <v>14845</v>
      </c>
      <c r="E1306" s="14">
        <v>100600</v>
      </c>
      <c r="F1306" s="14">
        <v>263900</v>
      </c>
      <c r="G1306">
        <v>160292487</v>
      </c>
      <c r="H1306">
        <v>1234</v>
      </c>
      <c r="I1306" t="s">
        <v>1484</v>
      </c>
      <c r="J1306" t="s">
        <v>1538</v>
      </c>
      <c r="K1306" t="s">
        <v>1485</v>
      </c>
      <c r="L1306">
        <v>2118</v>
      </c>
      <c r="M1306" t="s">
        <v>1702</v>
      </c>
      <c r="N1306" t="s">
        <v>1682</v>
      </c>
      <c r="O1306">
        <f>VLOOKUP(M1306,'ID-사업자'!$A$1:$B$291,2,0)</f>
        <v>0</v>
      </c>
    </row>
    <row r="1307" spans="1:15" x14ac:dyDescent="0.3">
      <c r="A1307" t="s">
        <v>1694</v>
      </c>
      <c r="B1307" t="s">
        <v>287</v>
      </c>
      <c r="C1307" s="14">
        <v>10919</v>
      </c>
      <c r="D1307" s="14">
        <v>1091</v>
      </c>
      <c r="E1307" s="14">
        <v>251990</v>
      </c>
      <c r="F1307" s="14">
        <v>264000</v>
      </c>
      <c r="G1307">
        <v>160525233</v>
      </c>
      <c r="H1307">
        <v>1234</v>
      </c>
      <c r="I1307" t="s">
        <v>1484</v>
      </c>
      <c r="J1307" t="s">
        <v>1538</v>
      </c>
      <c r="K1307" t="s">
        <v>1485</v>
      </c>
      <c r="L1307">
        <v>2115</v>
      </c>
      <c r="M1307" t="s">
        <v>1591</v>
      </c>
      <c r="N1307" t="s">
        <v>1684</v>
      </c>
      <c r="O1307">
        <f>VLOOKUP(M1307,'ID-사업자'!$A$1:$B$291,2,0)</f>
        <v>5311602084</v>
      </c>
    </row>
    <row r="1308" spans="1:15" x14ac:dyDescent="0.3">
      <c r="A1308" t="s">
        <v>1719</v>
      </c>
      <c r="B1308" t="s">
        <v>1510</v>
      </c>
      <c r="C1308" s="14">
        <v>240727</v>
      </c>
      <c r="D1308" s="14">
        <v>24073</v>
      </c>
      <c r="E1308" s="14">
        <v>0</v>
      </c>
      <c r="F1308" s="14">
        <v>264800</v>
      </c>
      <c r="G1308">
        <v>92611618</v>
      </c>
      <c r="I1308" t="s">
        <v>1532</v>
      </c>
      <c r="L1308">
        <v>3000000807</v>
      </c>
      <c r="M1308" t="s">
        <v>1808</v>
      </c>
      <c r="N1308" t="s">
        <v>1695</v>
      </c>
      <c r="O1308">
        <f>VLOOKUP(M1308,'ID-사업자'!$A$1:$B$291,2,0)</f>
        <v>3943200702</v>
      </c>
    </row>
    <row r="1309" spans="1:15" x14ac:dyDescent="0.3">
      <c r="A1309" t="s">
        <v>1694</v>
      </c>
      <c r="B1309" t="s">
        <v>335</v>
      </c>
      <c r="C1309" s="14">
        <v>242727</v>
      </c>
      <c r="D1309" s="14">
        <v>24273</v>
      </c>
      <c r="E1309" s="14">
        <v>0</v>
      </c>
      <c r="F1309" s="14">
        <v>267000</v>
      </c>
      <c r="G1309">
        <v>160472400</v>
      </c>
      <c r="H1309">
        <v>1234</v>
      </c>
      <c r="I1309" t="s">
        <v>1484</v>
      </c>
      <c r="J1309" t="s">
        <v>1538</v>
      </c>
      <c r="K1309" t="s">
        <v>1485</v>
      </c>
      <c r="L1309">
        <v>1898</v>
      </c>
      <c r="M1309" t="s">
        <v>1577</v>
      </c>
      <c r="N1309" t="s">
        <v>1693</v>
      </c>
      <c r="O1309">
        <f>VLOOKUP(M1309,'ID-사업자'!$A$1:$B$291,2,0)</f>
        <v>0</v>
      </c>
    </row>
    <row r="1310" spans="1:15" x14ac:dyDescent="0.3">
      <c r="A1310" t="s">
        <v>1719</v>
      </c>
      <c r="B1310" t="s">
        <v>12</v>
      </c>
      <c r="C1310" s="14">
        <v>10909</v>
      </c>
      <c r="D1310" s="14">
        <v>1091</v>
      </c>
      <c r="E1310" s="14">
        <v>257000</v>
      </c>
      <c r="F1310" s="14">
        <v>269000</v>
      </c>
      <c r="G1310">
        <v>15198142</v>
      </c>
      <c r="I1310" t="s">
        <v>1532</v>
      </c>
      <c r="L1310">
        <v>3000000517</v>
      </c>
      <c r="M1310" t="s">
        <v>1808</v>
      </c>
      <c r="N1310" t="s">
        <v>1695</v>
      </c>
      <c r="O1310">
        <f>VLOOKUP(M1310,'ID-사업자'!$A$1:$B$291,2,0)</f>
        <v>3943200702</v>
      </c>
    </row>
    <row r="1311" spans="1:15" x14ac:dyDescent="0.3">
      <c r="A1311" t="s">
        <v>1694</v>
      </c>
      <c r="B1311" t="s">
        <v>491</v>
      </c>
      <c r="C1311" s="14">
        <v>244909</v>
      </c>
      <c r="D1311" s="14">
        <v>24491</v>
      </c>
      <c r="E1311" s="14">
        <v>0</v>
      </c>
      <c r="F1311" s="14">
        <v>269400</v>
      </c>
      <c r="G1311">
        <v>160528113</v>
      </c>
      <c r="H1311">
        <v>1234</v>
      </c>
      <c r="I1311" t="s">
        <v>1484</v>
      </c>
      <c r="J1311" t="s">
        <v>1538</v>
      </c>
      <c r="K1311" t="s">
        <v>1485</v>
      </c>
      <c r="L1311">
        <v>1622</v>
      </c>
      <c r="M1311" t="s">
        <v>1838</v>
      </c>
      <c r="N1311" t="s">
        <v>1682</v>
      </c>
      <c r="O1311">
        <f>VLOOKUP(M1311,'ID-사업자'!$A$1:$B$291,2,0)</f>
        <v>8903701276</v>
      </c>
    </row>
    <row r="1312" spans="1:15" x14ac:dyDescent="0.3">
      <c r="A1312" t="s">
        <v>1694</v>
      </c>
      <c r="B1312" t="s">
        <v>315</v>
      </c>
      <c r="C1312" s="14">
        <v>219237</v>
      </c>
      <c r="D1312" s="14">
        <v>21923</v>
      </c>
      <c r="E1312" s="14">
        <v>29990</v>
      </c>
      <c r="F1312" s="14">
        <v>271150</v>
      </c>
      <c r="G1312">
        <v>160523353</v>
      </c>
      <c r="H1312">
        <v>1234</v>
      </c>
      <c r="I1312" t="s">
        <v>1484</v>
      </c>
      <c r="J1312" t="s">
        <v>1538</v>
      </c>
      <c r="K1312" t="s">
        <v>1485</v>
      </c>
      <c r="L1312">
        <v>2648</v>
      </c>
      <c r="M1312" t="s">
        <v>1557</v>
      </c>
      <c r="N1312" t="s">
        <v>1682</v>
      </c>
      <c r="O1312">
        <f>VLOOKUP(M1312,'ID-사업자'!$A$1:$B$291,2,0)</f>
        <v>3686100775</v>
      </c>
    </row>
    <row r="1313" spans="1:15" x14ac:dyDescent="0.3">
      <c r="A1313" t="s">
        <v>1694</v>
      </c>
      <c r="B1313" t="s">
        <v>931</v>
      </c>
      <c r="C1313" s="14">
        <v>97828</v>
      </c>
      <c r="D1313" s="14">
        <v>9782</v>
      </c>
      <c r="E1313" s="14">
        <v>164390</v>
      </c>
      <c r="F1313" s="14">
        <v>272000</v>
      </c>
      <c r="G1313">
        <v>160591515</v>
      </c>
      <c r="H1313">
        <v>1234</v>
      </c>
      <c r="I1313" t="s">
        <v>1484</v>
      </c>
      <c r="J1313" t="s">
        <v>1538</v>
      </c>
      <c r="K1313" t="s">
        <v>1485</v>
      </c>
      <c r="L1313">
        <v>2852</v>
      </c>
      <c r="M1313" t="s">
        <v>1700</v>
      </c>
      <c r="N1313" t="s">
        <v>1682</v>
      </c>
      <c r="O1313">
        <f>VLOOKUP(M1313,'ID-사업자'!$A$1:$B$291,2,0)</f>
        <v>0</v>
      </c>
    </row>
    <row r="1314" spans="1:15" x14ac:dyDescent="0.3">
      <c r="A1314" t="s">
        <v>1694</v>
      </c>
      <c r="B1314" t="s">
        <v>1171</v>
      </c>
      <c r="C1314" s="14">
        <v>247273</v>
      </c>
      <c r="D1314" s="14">
        <v>24727</v>
      </c>
      <c r="E1314" s="14">
        <v>0</v>
      </c>
      <c r="F1314" s="14">
        <v>272000</v>
      </c>
      <c r="G1314">
        <v>160838632</v>
      </c>
      <c r="H1314">
        <v>1234</v>
      </c>
      <c r="I1314" t="s">
        <v>1484</v>
      </c>
      <c r="J1314" t="s">
        <v>1538</v>
      </c>
      <c r="K1314" t="s">
        <v>1485</v>
      </c>
      <c r="L1314">
        <v>2233</v>
      </c>
      <c r="M1314" t="s">
        <v>1690</v>
      </c>
      <c r="N1314" t="s">
        <v>1693</v>
      </c>
      <c r="O1314">
        <f>VLOOKUP(M1314,'ID-사업자'!$A$1:$B$291,2,0)</f>
        <v>0</v>
      </c>
    </row>
    <row r="1315" spans="1:15" x14ac:dyDescent="0.3">
      <c r="A1315" t="s">
        <v>1694</v>
      </c>
      <c r="B1315" t="s">
        <v>411</v>
      </c>
      <c r="C1315" s="14">
        <v>7273</v>
      </c>
      <c r="D1315" s="14">
        <v>727</v>
      </c>
      <c r="E1315" s="14">
        <v>264400</v>
      </c>
      <c r="F1315" s="14">
        <v>272400</v>
      </c>
      <c r="G1315">
        <v>160551823</v>
      </c>
      <c r="H1315">
        <v>1234</v>
      </c>
      <c r="I1315" t="s">
        <v>1484</v>
      </c>
      <c r="J1315" t="s">
        <v>1538</v>
      </c>
      <c r="K1315" t="s">
        <v>1485</v>
      </c>
      <c r="L1315">
        <v>2338</v>
      </c>
      <c r="M1315" t="s">
        <v>1591</v>
      </c>
      <c r="N1315" t="s">
        <v>1684</v>
      </c>
      <c r="O1315">
        <f>VLOOKUP(M1315,'ID-사업자'!$A$1:$B$291,2,0)</f>
        <v>5311602084</v>
      </c>
    </row>
    <row r="1316" spans="1:15" x14ac:dyDescent="0.3">
      <c r="A1316" t="s">
        <v>1694</v>
      </c>
      <c r="B1316" t="s">
        <v>946</v>
      </c>
      <c r="C1316" s="14">
        <v>210000</v>
      </c>
      <c r="D1316" s="14">
        <v>21000</v>
      </c>
      <c r="E1316" s="14">
        <v>42000</v>
      </c>
      <c r="F1316" s="14">
        <v>273000</v>
      </c>
      <c r="G1316">
        <v>160583104</v>
      </c>
      <c r="H1316">
        <v>1234</v>
      </c>
      <c r="I1316" t="s">
        <v>1484</v>
      </c>
      <c r="J1316" t="s">
        <v>1538</v>
      </c>
      <c r="K1316" t="s">
        <v>1485</v>
      </c>
      <c r="L1316">
        <v>3000000738</v>
      </c>
      <c r="M1316" t="s">
        <v>1660</v>
      </c>
      <c r="N1316" t="s">
        <v>1695</v>
      </c>
      <c r="O1316">
        <f>VLOOKUP(M1316,'ID-사업자'!$A$1:$B$291,2,0)</f>
        <v>3100595199</v>
      </c>
    </row>
    <row r="1317" spans="1:15" x14ac:dyDescent="0.3">
      <c r="A1317" t="s">
        <v>1694</v>
      </c>
      <c r="B1317" t="s">
        <v>1300</v>
      </c>
      <c r="C1317" s="14">
        <v>7273</v>
      </c>
      <c r="D1317" s="14">
        <v>727</v>
      </c>
      <c r="E1317" s="14">
        <v>268000</v>
      </c>
      <c r="F1317" s="14">
        <v>276000</v>
      </c>
      <c r="G1317">
        <v>160751116</v>
      </c>
      <c r="H1317">
        <v>1234</v>
      </c>
      <c r="I1317" t="s">
        <v>1484</v>
      </c>
      <c r="J1317" t="s">
        <v>1538</v>
      </c>
      <c r="K1317" t="s">
        <v>1485</v>
      </c>
      <c r="L1317">
        <v>2227</v>
      </c>
      <c r="M1317" t="s">
        <v>1596</v>
      </c>
      <c r="N1317" t="s">
        <v>1682</v>
      </c>
      <c r="O1317">
        <f>VLOOKUP(M1317,'ID-사업자'!$A$1:$B$291,2,0)</f>
        <v>0</v>
      </c>
    </row>
    <row r="1318" spans="1:15" x14ac:dyDescent="0.3">
      <c r="A1318" t="s">
        <v>1694</v>
      </c>
      <c r="B1318" t="s">
        <v>596</v>
      </c>
      <c r="C1318" s="14">
        <v>230000</v>
      </c>
      <c r="D1318" s="14">
        <v>23000</v>
      </c>
      <c r="E1318" s="14">
        <v>25000</v>
      </c>
      <c r="F1318" s="14">
        <v>278000</v>
      </c>
      <c r="G1318">
        <v>160549353</v>
      </c>
      <c r="H1318">
        <v>1234</v>
      </c>
      <c r="I1318" t="s">
        <v>1484</v>
      </c>
      <c r="J1318" t="s">
        <v>1538</v>
      </c>
      <c r="K1318" t="s">
        <v>1485</v>
      </c>
      <c r="L1318">
        <v>2062</v>
      </c>
      <c r="M1318" t="s">
        <v>1628</v>
      </c>
      <c r="N1318" t="s">
        <v>1693</v>
      </c>
      <c r="O1318">
        <f>VLOOKUP(M1318,'ID-사업자'!$A$1:$B$291,2,0)</f>
        <v>2223201008</v>
      </c>
    </row>
    <row r="1319" spans="1:15" x14ac:dyDescent="0.3">
      <c r="A1319" t="s">
        <v>1694</v>
      </c>
      <c r="B1319" t="s">
        <v>839</v>
      </c>
      <c r="C1319" s="14">
        <v>196828</v>
      </c>
      <c r="D1319" s="14">
        <v>19682</v>
      </c>
      <c r="E1319" s="14">
        <v>61590</v>
      </c>
      <c r="F1319" s="14">
        <v>278100</v>
      </c>
      <c r="G1319">
        <v>160400478</v>
      </c>
      <c r="H1319">
        <v>1234</v>
      </c>
      <c r="I1319" t="s">
        <v>1484</v>
      </c>
      <c r="J1319" t="s">
        <v>1538</v>
      </c>
      <c r="K1319" t="s">
        <v>1485</v>
      </c>
      <c r="L1319">
        <v>1550</v>
      </c>
      <c r="M1319" t="s">
        <v>1702</v>
      </c>
      <c r="N1319" t="s">
        <v>1682</v>
      </c>
      <c r="O1319">
        <f>VLOOKUP(M1319,'ID-사업자'!$A$1:$B$291,2,0)</f>
        <v>0</v>
      </c>
    </row>
    <row r="1320" spans="1:15" x14ac:dyDescent="0.3">
      <c r="A1320" t="s">
        <v>1694</v>
      </c>
      <c r="B1320" t="s">
        <v>1363</v>
      </c>
      <c r="C1320" s="14">
        <v>254091</v>
      </c>
      <c r="D1320" s="14">
        <v>25409</v>
      </c>
      <c r="E1320" s="14">
        <v>0</v>
      </c>
      <c r="F1320" s="14">
        <v>279500</v>
      </c>
      <c r="G1320">
        <v>160677324</v>
      </c>
      <c r="H1320">
        <v>1234</v>
      </c>
      <c r="I1320" t="s">
        <v>1484</v>
      </c>
      <c r="J1320" t="s">
        <v>1538</v>
      </c>
      <c r="K1320" t="s">
        <v>1485</v>
      </c>
      <c r="L1320">
        <v>1879</v>
      </c>
      <c r="M1320" t="s">
        <v>1698</v>
      </c>
      <c r="N1320" t="s">
        <v>1682</v>
      </c>
      <c r="O1320">
        <f>VLOOKUP(M1320,'ID-사업자'!$A$1:$B$291,2,0)</f>
        <v>0</v>
      </c>
    </row>
    <row r="1321" spans="1:15" x14ac:dyDescent="0.3">
      <c r="A1321" t="s">
        <v>1694</v>
      </c>
      <c r="B1321" t="s">
        <v>280</v>
      </c>
      <c r="C1321" s="14">
        <v>18182</v>
      </c>
      <c r="D1321" s="14">
        <v>1818</v>
      </c>
      <c r="E1321" s="14">
        <v>260000</v>
      </c>
      <c r="F1321" s="14">
        <v>280000</v>
      </c>
      <c r="G1321">
        <v>160500911</v>
      </c>
      <c r="H1321">
        <v>1234</v>
      </c>
      <c r="I1321" t="s">
        <v>1484</v>
      </c>
      <c r="J1321" t="s">
        <v>1538</v>
      </c>
      <c r="K1321" t="s">
        <v>1485</v>
      </c>
      <c r="L1321">
        <v>1865</v>
      </c>
      <c r="M1321" t="s">
        <v>1583</v>
      </c>
      <c r="N1321" t="s">
        <v>1693</v>
      </c>
      <c r="O1321">
        <f>VLOOKUP(M1321,'ID-사업자'!$A$1:$B$291,2,0)</f>
        <v>0</v>
      </c>
    </row>
    <row r="1322" spans="1:15" x14ac:dyDescent="0.3">
      <c r="A1322" t="s">
        <v>1694</v>
      </c>
      <c r="B1322" t="s">
        <v>1433</v>
      </c>
      <c r="C1322" s="14">
        <v>256000</v>
      </c>
      <c r="D1322" s="14">
        <v>25600</v>
      </c>
      <c r="E1322" s="14">
        <v>0</v>
      </c>
      <c r="F1322" s="14">
        <v>281600</v>
      </c>
      <c r="G1322">
        <v>160722143</v>
      </c>
      <c r="H1322">
        <v>1234</v>
      </c>
      <c r="I1322" t="s">
        <v>1484</v>
      </c>
      <c r="J1322" t="s">
        <v>1538</v>
      </c>
      <c r="K1322" t="s">
        <v>1485</v>
      </c>
      <c r="L1322">
        <v>1880</v>
      </c>
      <c r="M1322" t="s">
        <v>1681</v>
      </c>
      <c r="N1322" t="s">
        <v>1682</v>
      </c>
      <c r="O1322">
        <f>VLOOKUP(M1322,'ID-사업자'!$A$1:$B$291,2,0)</f>
        <v>3303301155</v>
      </c>
    </row>
    <row r="1323" spans="1:15" x14ac:dyDescent="0.3">
      <c r="A1323" t="s">
        <v>1694</v>
      </c>
      <c r="B1323" t="s">
        <v>851</v>
      </c>
      <c r="C1323" s="14">
        <v>224555</v>
      </c>
      <c r="D1323" s="14">
        <v>22455</v>
      </c>
      <c r="E1323" s="14">
        <v>34790</v>
      </c>
      <c r="F1323" s="14">
        <v>281800</v>
      </c>
      <c r="G1323">
        <v>160614788</v>
      </c>
      <c r="H1323">
        <v>1234</v>
      </c>
      <c r="I1323" t="s">
        <v>1484</v>
      </c>
      <c r="J1323" t="s">
        <v>1538</v>
      </c>
      <c r="K1323" t="s">
        <v>1485</v>
      </c>
      <c r="L1323">
        <v>1583</v>
      </c>
      <c r="M1323" t="s">
        <v>1556</v>
      </c>
      <c r="N1323" t="s">
        <v>1684</v>
      </c>
      <c r="O1323">
        <f>VLOOKUP(M1323,'ID-사업자'!$A$1:$B$291,2,0)</f>
        <v>4413201666</v>
      </c>
    </row>
    <row r="1324" spans="1:15" x14ac:dyDescent="0.3">
      <c r="A1324" t="s">
        <v>1694</v>
      </c>
      <c r="B1324" t="s">
        <v>1320</v>
      </c>
      <c r="C1324" s="14">
        <v>197091</v>
      </c>
      <c r="D1324" s="14">
        <v>19709</v>
      </c>
      <c r="E1324" s="14">
        <v>65000</v>
      </c>
      <c r="F1324" s="14">
        <v>281800</v>
      </c>
      <c r="G1324">
        <v>160757204</v>
      </c>
      <c r="H1324">
        <v>1234</v>
      </c>
      <c r="I1324" t="s">
        <v>1484</v>
      </c>
      <c r="J1324" t="s">
        <v>1538</v>
      </c>
      <c r="K1324" t="s">
        <v>1485</v>
      </c>
      <c r="L1324">
        <v>2229</v>
      </c>
      <c r="M1324" t="s">
        <v>1691</v>
      </c>
      <c r="N1324" t="s">
        <v>1693</v>
      </c>
      <c r="O1324">
        <f>VLOOKUP(M1324,'ID-사업자'!$A$1:$B$291,2,0)</f>
        <v>0</v>
      </c>
    </row>
    <row r="1325" spans="1:15" x14ac:dyDescent="0.3">
      <c r="A1325" t="s">
        <v>1694</v>
      </c>
      <c r="B1325" t="s">
        <v>1438</v>
      </c>
      <c r="C1325" s="14">
        <v>256227</v>
      </c>
      <c r="D1325" s="14">
        <v>25623</v>
      </c>
      <c r="E1325" s="14">
        <v>0</v>
      </c>
      <c r="F1325" s="14">
        <v>281850</v>
      </c>
      <c r="G1325">
        <v>160736742</v>
      </c>
      <c r="H1325">
        <v>1234</v>
      </c>
      <c r="I1325" t="s">
        <v>1484</v>
      </c>
      <c r="J1325" t="s">
        <v>1538</v>
      </c>
      <c r="K1325" t="s">
        <v>1485</v>
      </c>
      <c r="L1325">
        <v>3000000668</v>
      </c>
      <c r="M1325" t="s">
        <v>1779</v>
      </c>
      <c r="N1325" t="s">
        <v>1693</v>
      </c>
      <c r="O1325">
        <f>VLOOKUP(M1325,'ID-사업자'!$A$1:$B$291,2,0)</f>
        <v>1152401874</v>
      </c>
    </row>
    <row r="1326" spans="1:15" x14ac:dyDescent="0.3">
      <c r="A1326" t="s">
        <v>1694</v>
      </c>
      <c r="B1326" t="s">
        <v>1049</v>
      </c>
      <c r="C1326" s="14">
        <v>7273</v>
      </c>
      <c r="D1326" s="14">
        <v>727</v>
      </c>
      <c r="E1326" s="14">
        <v>276000</v>
      </c>
      <c r="F1326" s="14">
        <v>284000</v>
      </c>
      <c r="G1326">
        <v>160458972</v>
      </c>
      <c r="H1326">
        <v>1234</v>
      </c>
      <c r="I1326" t="s">
        <v>1484</v>
      </c>
      <c r="J1326" t="s">
        <v>1538</v>
      </c>
      <c r="K1326" t="s">
        <v>1485</v>
      </c>
      <c r="L1326">
        <v>2904</v>
      </c>
      <c r="M1326" t="s">
        <v>1790</v>
      </c>
      <c r="N1326" t="s">
        <v>1684</v>
      </c>
      <c r="O1326">
        <f>VLOOKUP(M1326,'ID-사업자'!$A$1:$B$291,2,0)</f>
        <v>0</v>
      </c>
    </row>
    <row r="1327" spans="1:15" x14ac:dyDescent="0.3">
      <c r="A1327" t="s">
        <v>1719</v>
      </c>
      <c r="B1327" t="s">
        <v>1468</v>
      </c>
      <c r="C1327" s="14">
        <v>258273</v>
      </c>
      <c r="D1327" s="14">
        <v>25827</v>
      </c>
      <c r="E1327" s="14">
        <v>0</v>
      </c>
      <c r="F1327" s="14">
        <v>284100</v>
      </c>
      <c r="G1327">
        <v>72048662</v>
      </c>
      <c r="I1327" t="s">
        <v>1532</v>
      </c>
      <c r="L1327">
        <v>3000000568</v>
      </c>
      <c r="M1327" t="s">
        <v>1542</v>
      </c>
      <c r="N1327" t="s">
        <v>1695</v>
      </c>
      <c r="O1327">
        <f>VLOOKUP(M1327,'ID-사업자'!$A$1:$B$291,2,0)</f>
        <v>6181179089</v>
      </c>
    </row>
    <row r="1328" spans="1:15" x14ac:dyDescent="0.3">
      <c r="A1328" t="s">
        <v>1694</v>
      </c>
      <c r="B1328" t="s">
        <v>903</v>
      </c>
      <c r="C1328" s="14">
        <v>114455</v>
      </c>
      <c r="D1328" s="14">
        <v>11445</v>
      </c>
      <c r="E1328" s="14">
        <v>159000</v>
      </c>
      <c r="F1328" s="14">
        <v>284900</v>
      </c>
      <c r="G1328">
        <v>160575267</v>
      </c>
      <c r="H1328">
        <v>1234</v>
      </c>
      <c r="I1328" t="s">
        <v>1484</v>
      </c>
      <c r="J1328" t="s">
        <v>1538</v>
      </c>
      <c r="K1328" t="s">
        <v>1485</v>
      </c>
      <c r="L1328">
        <v>2870</v>
      </c>
      <c r="M1328" t="s">
        <v>1699</v>
      </c>
      <c r="N1328" t="s">
        <v>1693</v>
      </c>
      <c r="O1328">
        <f>VLOOKUP(M1328,'ID-사업자'!$A$1:$B$291,2,0)</f>
        <v>0</v>
      </c>
    </row>
    <row r="1329" spans="1:15" x14ac:dyDescent="0.3">
      <c r="A1329" t="s">
        <v>1719</v>
      </c>
      <c r="B1329" t="s">
        <v>1503</v>
      </c>
      <c r="C1329" s="14">
        <v>259636</v>
      </c>
      <c r="D1329" s="14">
        <v>25964</v>
      </c>
      <c r="E1329" s="14">
        <v>0</v>
      </c>
      <c r="F1329" s="14">
        <v>285600</v>
      </c>
      <c r="G1329">
        <v>96446024</v>
      </c>
      <c r="I1329" t="s">
        <v>1532</v>
      </c>
      <c r="L1329">
        <v>3000000599</v>
      </c>
      <c r="M1329" s="7" t="s">
        <v>1810</v>
      </c>
      <c r="N1329" t="s">
        <v>1695</v>
      </c>
      <c r="O1329">
        <f>VLOOKUP(M1329,'ID-사업자'!$A$1:$B$291,2,0)</f>
        <v>3943200702</v>
      </c>
    </row>
    <row r="1330" spans="1:15" x14ac:dyDescent="0.3">
      <c r="A1330" t="s">
        <v>1719</v>
      </c>
      <c r="B1330" t="s">
        <v>1507</v>
      </c>
      <c r="C1330" s="14">
        <v>260182</v>
      </c>
      <c r="D1330" s="14">
        <v>26018</v>
      </c>
      <c r="E1330" s="14">
        <v>0</v>
      </c>
      <c r="F1330" s="14">
        <v>286200</v>
      </c>
      <c r="G1330">
        <v>895900</v>
      </c>
      <c r="I1330" t="s">
        <v>1532</v>
      </c>
      <c r="L1330">
        <v>2224</v>
      </c>
      <c r="M1330" t="s">
        <v>1812</v>
      </c>
      <c r="N1330" t="s">
        <v>1742</v>
      </c>
      <c r="O1330" s="6">
        <v>0</v>
      </c>
    </row>
    <row r="1331" spans="1:15" x14ac:dyDescent="0.3">
      <c r="A1331" t="s">
        <v>1694</v>
      </c>
      <c r="B1331" t="s">
        <v>920</v>
      </c>
      <c r="C1331" s="14">
        <v>260455</v>
      </c>
      <c r="D1331" s="14">
        <v>26045</v>
      </c>
      <c r="E1331" s="14">
        <v>0</v>
      </c>
      <c r="F1331" s="14">
        <v>286500</v>
      </c>
      <c r="G1331">
        <v>160574101</v>
      </c>
      <c r="H1331">
        <v>1234</v>
      </c>
      <c r="I1331" t="s">
        <v>1484</v>
      </c>
      <c r="J1331" t="s">
        <v>1538</v>
      </c>
      <c r="K1331" t="s">
        <v>1485</v>
      </c>
      <c r="L1331">
        <v>3000000798</v>
      </c>
      <c r="M1331" t="s">
        <v>1833</v>
      </c>
      <c r="N1331" t="s">
        <v>1695</v>
      </c>
      <c r="O1331">
        <f>VLOOKUP(M1331,'ID-사업자'!$A$1:$B$291,2,0)</f>
        <v>4088612892</v>
      </c>
    </row>
    <row r="1332" spans="1:15" x14ac:dyDescent="0.3">
      <c r="A1332" t="s">
        <v>1694</v>
      </c>
      <c r="B1332" t="s">
        <v>449</v>
      </c>
      <c r="C1332" s="14">
        <v>210555</v>
      </c>
      <c r="D1332" s="14">
        <v>21055</v>
      </c>
      <c r="E1332" s="14">
        <v>55990</v>
      </c>
      <c r="F1332" s="14">
        <v>287600</v>
      </c>
      <c r="G1332">
        <v>160567110</v>
      </c>
      <c r="H1332">
        <v>1234</v>
      </c>
      <c r="I1332" t="s">
        <v>1484</v>
      </c>
      <c r="J1332" t="s">
        <v>1538</v>
      </c>
      <c r="K1332" t="s">
        <v>1485</v>
      </c>
      <c r="L1332">
        <v>2151</v>
      </c>
      <c r="M1332" t="s">
        <v>1676</v>
      </c>
      <c r="N1332" t="s">
        <v>1684</v>
      </c>
      <c r="O1332">
        <f>VLOOKUP(M1332,'ID-사업자'!$A$1:$B$291,2,0)</f>
        <v>4163303836</v>
      </c>
    </row>
    <row r="1333" spans="1:15" x14ac:dyDescent="0.3">
      <c r="A1333" t="s">
        <v>1719</v>
      </c>
      <c r="B1333" t="s">
        <v>1515</v>
      </c>
      <c r="C1333" s="14">
        <v>251182</v>
      </c>
      <c r="D1333" s="14">
        <v>25118</v>
      </c>
      <c r="E1333" s="14">
        <v>11600</v>
      </c>
      <c r="F1333" s="14">
        <v>287900</v>
      </c>
      <c r="G1333">
        <v>30001554</v>
      </c>
      <c r="I1333" t="s">
        <v>1532</v>
      </c>
      <c r="L1333">
        <v>3000000824</v>
      </c>
      <c r="M1333" t="s">
        <v>1739</v>
      </c>
      <c r="N1333" t="s">
        <v>1695</v>
      </c>
      <c r="O1333">
        <f>VLOOKUP(M1333,'ID-사업자'!$A$1:$B$291,2,0)</f>
        <v>0</v>
      </c>
    </row>
    <row r="1334" spans="1:15" x14ac:dyDescent="0.3">
      <c r="A1334" t="s">
        <v>1694</v>
      </c>
      <c r="B1334" t="s">
        <v>932</v>
      </c>
      <c r="C1334" s="14">
        <v>262000</v>
      </c>
      <c r="D1334" s="14">
        <v>26200</v>
      </c>
      <c r="E1334" s="14">
        <v>0</v>
      </c>
      <c r="F1334" s="14">
        <v>288200</v>
      </c>
      <c r="G1334">
        <v>160579424</v>
      </c>
      <c r="H1334">
        <v>1234</v>
      </c>
      <c r="I1334" t="s">
        <v>1484</v>
      </c>
      <c r="J1334" t="s">
        <v>1538</v>
      </c>
      <c r="K1334" t="s">
        <v>1485</v>
      </c>
      <c r="L1334">
        <v>2792</v>
      </c>
      <c r="M1334" t="s">
        <v>1699</v>
      </c>
      <c r="N1334" t="s">
        <v>1693</v>
      </c>
      <c r="O1334">
        <f>VLOOKUP(M1334,'ID-사업자'!$A$1:$B$291,2,0)</f>
        <v>0</v>
      </c>
    </row>
    <row r="1335" spans="1:15" x14ac:dyDescent="0.3">
      <c r="A1335" t="s">
        <v>1719</v>
      </c>
      <c r="B1335" t="s">
        <v>1513</v>
      </c>
      <c r="C1335" s="14">
        <v>124136</v>
      </c>
      <c r="D1335" s="14">
        <v>12414</v>
      </c>
      <c r="E1335" s="14">
        <v>152000</v>
      </c>
      <c r="F1335" s="14">
        <v>288550</v>
      </c>
      <c r="G1335">
        <v>34654452</v>
      </c>
      <c r="I1335" t="s">
        <v>1532</v>
      </c>
      <c r="L1335">
        <v>3000000690</v>
      </c>
      <c r="M1335" t="s">
        <v>1808</v>
      </c>
      <c r="N1335" t="s">
        <v>1695</v>
      </c>
      <c r="O1335">
        <f>VLOOKUP(M1335,'ID-사업자'!$A$1:$B$291,2,0)</f>
        <v>3943200702</v>
      </c>
    </row>
    <row r="1336" spans="1:15" x14ac:dyDescent="0.3">
      <c r="A1336" t="s">
        <v>1694</v>
      </c>
      <c r="B1336" t="s">
        <v>529</v>
      </c>
      <c r="C1336" s="14">
        <v>167273</v>
      </c>
      <c r="D1336" s="14">
        <v>16727</v>
      </c>
      <c r="E1336" s="14">
        <v>105000</v>
      </c>
      <c r="F1336" s="14">
        <v>289000</v>
      </c>
      <c r="G1336">
        <v>160528609</v>
      </c>
      <c r="H1336">
        <v>1234</v>
      </c>
      <c r="I1336" t="s">
        <v>1484</v>
      </c>
      <c r="J1336" t="s">
        <v>1538</v>
      </c>
      <c r="K1336" t="s">
        <v>1485</v>
      </c>
      <c r="L1336">
        <v>3000000778</v>
      </c>
      <c r="M1336" t="s">
        <v>1651</v>
      </c>
      <c r="N1336" t="s">
        <v>1695</v>
      </c>
      <c r="O1336">
        <f>VLOOKUP(M1336,'ID-사업자'!$A$1:$B$291,2,0)</f>
        <v>5261702056</v>
      </c>
    </row>
    <row r="1337" spans="1:15" x14ac:dyDescent="0.3">
      <c r="A1337" t="s">
        <v>1694</v>
      </c>
      <c r="B1337" t="s">
        <v>1060</v>
      </c>
      <c r="C1337" s="14">
        <v>266182</v>
      </c>
      <c r="D1337" s="14">
        <v>26618</v>
      </c>
      <c r="E1337" s="14">
        <v>0</v>
      </c>
      <c r="F1337" s="14">
        <v>292800</v>
      </c>
      <c r="G1337">
        <v>160456392</v>
      </c>
      <c r="H1337">
        <v>1234</v>
      </c>
      <c r="I1337" t="s">
        <v>1484</v>
      </c>
      <c r="J1337" t="s">
        <v>1538</v>
      </c>
      <c r="K1337" t="s">
        <v>1485</v>
      </c>
      <c r="L1337">
        <v>3000000650</v>
      </c>
      <c r="M1337" t="s">
        <v>1792</v>
      </c>
      <c r="N1337" t="s">
        <v>1695</v>
      </c>
      <c r="O1337">
        <f>VLOOKUP(M1337,'ID-사업자'!$A$1:$B$291,2,0)</f>
        <v>1094681235</v>
      </c>
    </row>
    <row r="1338" spans="1:15" x14ac:dyDescent="0.3">
      <c r="A1338" t="s">
        <v>1694</v>
      </c>
      <c r="B1338" t="s">
        <v>672</v>
      </c>
      <c r="C1338" s="14">
        <v>194682</v>
      </c>
      <c r="D1338" s="14">
        <v>19468</v>
      </c>
      <c r="E1338" s="14">
        <v>79300</v>
      </c>
      <c r="F1338" s="14">
        <v>293450</v>
      </c>
      <c r="G1338">
        <v>160357838</v>
      </c>
      <c r="H1338">
        <v>1234</v>
      </c>
      <c r="I1338" t="s">
        <v>1484</v>
      </c>
      <c r="J1338" t="s">
        <v>1538</v>
      </c>
      <c r="K1338" t="s">
        <v>1485</v>
      </c>
      <c r="L1338">
        <v>2040</v>
      </c>
      <c r="M1338" t="s">
        <v>1781</v>
      </c>
      <c r="N1338" t="s">
        <v>1684</v>
      </c>
      <c r="O1338">
        <f>VLOOKUP(M1338,'ID-사업자'!$A$1:$B$291,2,0)</f>
        <v>0</v>
      </c>
    </row>
    <row r="1339" spans="1:15" x14ac:dyDescent="0.3">
      <c r="A1339" t="s">
        <v>1694</v>
      </c>
      <c r="B1339" t="s">
        <v>493</v>
      </c>
      <c r="C1339" s="14">
        <v>230455</v>
      </c>
      <c r="D1339" s="14">
        <v>23045</v>
      </c>
      <c r="E1339" s="14">
        <v>42000</v>
      </c>
      <c r="F1339" s="14">
        <v>295500</v>
      </c>
      <c r="G1339">
        <v>160568952</v>
      </c>
      <c r="H1339">
        <v>1234</v>
      </c>
      <c r="I1339" t="s">
        <v>1484</v>
      </c>
      <c r="J1339" t="s">
        <v>1538</v>
      </c>
      <c r="K1339" t="s">
        <v>1485</v>
      </c>
      <c r="L1339">
        <v>2003</v>
      </c>
      <c r="M1339" t="s">
        <v>1669</v>
      </c>
      <c r="N1339" t="s">
        <v>1693</v>
      </c>
      <c r="O1339">
        <f>VLOOKUP(M1339,'ID-사업자'!$A$1:$B$291,2,0)</f>
        <v>2051356133</v>
      </c>
    </row>
    <row r="1340" spans="1:15" x14ac:dyDescent="0.3">
      <c r="A1340" t="s">
        <v>1694</v>
      </c>
      <c r="B1340" t="s">
        <v>284</v>
      </c>
      <c r="C1340" s="14">
        <v>268818</v>
      </c>
      <c r="D1340" s="14">
        <v>26882</v>
      </c>
      <c r="E1340" s="14">
        <v>0</v>
      </c>
      <c r="F1340" s="14">
        <v>295700</v>
      </c>
      <c r="G1340">
        <v>160507757</v>
      </c>
      <c r="H1340">
        <v>1234</v>
      </c>
      <c r="I1340" t="s">
        <v>1484</v>
      </c>
      <c r="J1340" t="s">
        <v>1538</v>
      </c>
      <c r="K1340" t="s">
        <v>1485</v>
      </c>
      <c r="L1340">
        <v>2400</v>
      </c>
      <c r="M1340" t="s">
        <v>1698</v>
      </c>
      <c r="N1340" t="s">
        <v>1682</v>
      </c>
      <c r="O1340">
        <f>VLOOKUP(M1340,'ID-사업자'!$A$1:$B$291,2,0)</f>
        <v>0</v>
      </c>
    </row>
    <row r="1341" spans="1:15" x14ac:dyDescent="0.3">
      <c r="A1341" t="s">
        <v>1694</v>
      </c>
      <c r="B1341" t="s">
        <v>409</v>
      </c>
      <c r="C1341" s="14">
        <v>261646</v>
      </c>
      <c r="D1341" s="14">
        <v>26164</v>
      </c>
      <c r="E1341" s="14">
        <v>8790</v>
      </c>
      <c r="F1341" s="14">
        <v>296600</v>
      </c>
      <c r="G1341">
        <v>160484813</v>
      </c>
      <c r="H1341">
        <v>1234</v>
      </c>
      <c r="I1341" t="s">
        <v>1484</v>
      </c>
      <c r="J1341" t="s">
        <v>1538</v>
      </c>
      <c r="K1341" t="s">
        <v>1485</v>
      </c>
      <c r="L1341">
        <v>3000000489</v>
      </c>
      <c r="M1341" t="s">
        <v>1587</v>
      </c>
      <c r="N1341" t="s">
        <v>1695</v>
      </c>
      <c r="O1341">
        <f>VLOOKUP(M1341,'ID-사업자'!$A$1:$B$291,2,0)</f>
        <v>4021589132</v>
      </c>
    </row>
    <row r="1342" spans="1:15" x14ac:dyDescent="0.3">
      <c r="A1342" t="s">
        <v>1694</v>
      </c>
      <c r="B1342" t="s">
        <v>581</v>
      </c>
      <c r="C1342" s="14">
        <v>270000</v>
      </c>
      <c r="D1342" s="14">
        <v>27000</v>
      </c>
      <c r="E1342" s="14">
        <v>0</v>
      </c>
      <c r="F1342" s="14">
        <v>297000</v>
      </c>
      <c r="G1342">
        <v>160542407</v>
      </c>
      <c r="H1342">
        <v>1234</v>
      </c>
      <c r="I1342" t="s">
        <v>1484</v>
      </c>
      <c r="J1342" t="s">
        <v>1538</v>
      </c>
      <c r="K1342" t="s">
        <v>1485</v>
      </c>
      <c r="L1342">
        <v>1896</v>
      </c>
      <c r="M1342" t="s">
        <v>1724</v>
      </c>
      <c r="N1342" t="s">
        <v>1693</v>
      </c>
      <c r="O1342">
        <f>VLOOKUP(M1342,'ID-사업자'!$A$1:$B$291,2,0)</f>
        <v>0</v>
      </c>
    </row>
    <row r="1343" spans="1:15" x14ac:dyDescent="0.3">
      <c r="A1343" t="s">
        <v>1694</v>
      </c>
      <c r="B1343" t="s">
        <v>653</v>
      </c>
      <c r="C1343" s="14">
        <v>222737</v>
      </c>
      <c r="D1343" s="14">
        <v>22273</v>
      </c>
      <c r="E1343" s="14">
        <v>52990</v>
      </c>
      <c r="F1343" s="14">
        <v>298000</v>
      </c>
      <c r="G1343">
        <v>160339803</v>
      </c>
      <c r="H1343">
        <v>1234</v>
      </c>
      <c r="I1343" t="s">
        <v>1484</v>
      </c>
      <c r="J1343" t="s">
        <v>1538</v>
      </c>
      <c r="K1343" t="s">
        <v>1485</v>
      </c>
      <c r="L1343">
        <v>3000000583</v>
      </c>
      <c r="M1343" t="s">
        <v>1761</v>
      </c>
      <c r="N1343" t="s">
        <v>1695</v>
      </c>
      <c r="O1343">
        <f>VLOOKUP(M1343,'ID-사업자'!$A$1:$B$291,2,0)</f>
        <v>8306100663</v>
      </c>
    </row>
    <row r="1344" spans="1:15" x14ac:dyDescent="0.3">
      <c r="A1344" t="s">
        <v>1694</v>
      </c>
      <c r="B1344" t="s">
        <v>310</v>
      </c>
      <c r="C1344" s="14">
        <v>7273</v>
      </c>
      <c r="D1344" s="14">
        <v>727</v>
      </c>
      <c r="E1344" s="14">
        <v>292000</v>
      </c>
      <c r="F1344" s="14">
        <v>300000</v>
      </c>
      <c r="G1344">
        <v>160505339</v>
      </c>
      <c r="H1344">
        <v>1234</v>
      </c>
      <c r="I1344" t="s">
        <v>1484</v>
      </c>
      <c r="J1344" t="s">
        <v>1538</v>
      </c>
      <c r="K1344" t="s">
        <v>1485</v>
      </c>
      <c r="L1344">
        <v>2578</v>
      </c>
      <c r="M1344" t="s">
        <v>1617</v>
      </c>
      <c r="N1344" t="s">
        <v>1682</v>
      </c>
      <c r="O1344">
        <f>VLOOKUP(M1344,'ID-사업자'!$A$1:$B$291,2,0)</f>
        <v>2682300551</v>
      </c>
    </row>
    <row r="1345" spans="1:15" x14ac:dyDescent="0.3">
      <c r="A1345" t="s">
        <v>1694</v>
      </c>
      <c r="B1345" t="s">
        <v>374</v>
      </c>
      <c r="C1345" s="14">
        <v>7273</v>
      </c>
      <c r="D1345" s="14">
        <v>727</v>
      </c>
      <c r="E1345" s="14">
        <v>292000</v>
      </c>
      <c r="F1345" s="14">
        <v>300000</v>
      </c>
      <c r="G1345">
        <v>160487558</v>
      </c>
      <c r="H1345">
        <v>1234</v>
      </c>
      <c r="I1345" t="s">
        <v>1484</v>
      </c>
      <c r="J1345" t="s">
        <v>1538</v>
      </c>
      <c r="K1345" t="s">
        <v>1485</v>
      </c>
      <c r="L1345">
        <v>2581</v>
      </c>
      <c r="M1345" t="s">
        <v>1591</v>
      </c>
      <c r="N1345" t="s">
        <v>1684</v>
      </c>
      <c r="O1345">
        <f>VLOOKUP(M1345,'ID-사업자'!$A$1:$B$291,2,0)</f>
        <v>5311602084</v>
      </c>
    </row>
    <row r="1346" spans="1:15" x14ac:dyDescent="0.3">
      <c r="A1346" t="s">
        <v>1694</v>
      </c>
      <c r="B1346" t="s">
        <v>329</v>
      </c>
      <c r="C1346" s="14">
        <v>7273</v>
      </c>
      <c r="D1346" s="14">
        <v>727</v>
      </c>
      <c r="E1346" s="14">
        <v>292000</v>
      </c>
      <c r="F1346" s="14">
        <v>300000</v>
      </c>
      <c r="G1346">
        <v>160475246</v>
      </c>
      <c r="H1346">
        <v>1234</v>
      </c>
      <c r="I1346" t="s">
        <v>1484</v>
      </c>
      <c r="J1346" t="s">
        <v>1538</v>
      </c>
      <c r="K1346" t="s">
        <v>1485</v>
      </c>
      <c r="L1346">
        <v>2580</v>
      </c>
      <c r="M1346" t="s">
        <v>1788</v>
      </c>
      <c r="N1346" t="s">
        <v>1682</v>
      </c>
      <c r="O1346">
        <f>VLOOKUP(M1346,'ID-사업자'!$A$1:$B$291,2,0)</f>
        <v>6021497313</v>
      </c>
    </row>
    <row r="1347" spans="1:15" x14ac:dyDescent="0.3">
      <c r="A1347" t="s">
        <v>1694</v>
      </c>
      <c r="B1347" t="s">
        <v>749</v>
      </c>
      <c r="C1347" s="14">
        <v>7273</v>
      </c>
      <c r="D1347" s="14">
        <v>727</v>
      </c>
      <c r="E1347" s="14">
        <v>292000</v>
      </c>
      <c r="F1347" s="14">
        <v>300000</v>
      </c>
      <c r="G1347">
        <v>160412440</v>
      </c>
      <c r="H1347">
        <v>1234</v>
      </c>
      <c r="I1347" t="s">
        <v>1484</v>
      </c>
      <c r="J1347" t="s">
        <v>1538</v>
      </c>
      <c r="K1347" t="s">
        <v>1485</v>
      </c>
      <c r="L1347">
        <v>2624</v>
      </c>
      <c r="M1347" t="s">
        <v>1486</v>
      </c>
      <c r="N1347" t="s">
        <v>1682</v>
      </c>
      <c r="O1347">
        <f>VLOOKUP(M1347,'ID-사업자'!$A$1:$B$291,2,0)</f>
        <v>0</v>
      </c>
    </row>
    <row r="1348" spans="1:15" x14ac:dyDescent="0.3">
      <c r="A1348" t="s">
        <v>1694</v>
      </c>
      <c r="B1348" t="s">
        <v>57</v>
      </c>
      <c r="C1348" s="14">
        <v>7273</v>
      </c>
      <c r="D1348" s="14">
        <v>727</v>
      </c>
      <c r="E1348" s="14">
        <v>292000</v>
      </c>
      <c r="F1348" s="14">
        <v>300000</v>
      </c>
      <c r="G1348">
        <v>160290609</v>
      </c>
      <c r="H1348">
        <v>1234</v>
      </c>
      <c r="I1348" t="s">
        <v>1484</v>
      </c>
      <c r="J1348" t="s">
        <v>1538</v>
      </c>
      <c r="K1348" t="s">
        <v>1485</v>
      </c>
      <c r="L1348">
        <v>2575</v>
      </c>
      <c r="M1348" t="s">
        <v>1686</v>
      </c>
      <c r="N1348" t="s">
        <v>1693</v>
      </c>
      <c r="O1348">
        <f>VLOOKUP(M1348,'ID-사업자'!$A$1:$B$291,2,0)</f>
        <v>0</v>
      </c>
    </row>
    <row r="1349" spans="1:15" x14ac:dyDescent="0.3">
      <c r="A1349" t="s">
        <v>1694</v>
      </c>
      <c r="B1349" t="s">
        <v>1177</v>
      </c>
      <c r="C1349" s="14">
        <v>175091</v>
      </c>
      <c r="D1349" s="14">
        <v>17509</v>
      </c>
      <c r="E1349" s="14">
        <v>107600</v>
      </c>
      <c r="F1349" s="14">
        <v>300200</v>
      </c>
      <c r="G1349">
        <v>160872930</v>
      </c>
      <c r="H1349">
        <v>1234</v>
      </c>
      <c r="I1349" t="s">
        <v>1484</v>
      </c>
      <c r="J1349" t="s">
        <v>1538</v>
      </c>
      <c r="K1349" t="s">
        <v>1485</v>
      </c>
      <c r="L1349">
        <v>1653</v>
      </c>
      <c r="M1349" t="s">
        <v>1652</v>
      </c>
      <c r="N1349" t="s">
        <v>1682</v>
      </c>
      <c r="O1349">
        <f>VLOOKUP(M1349,'ID-사업자'!$A$1:$B$291,2,0)</f>
        <v>0</v>
      </c>
    </row>
    <row r="1350" spans="1:15" x14ac:dyDescent="0.3">
      <c r="A1350" t="s">
        <v>1719</v>
      </c>
      <c r="B1350" t="s">
        <v>19</v>
      </c>
      <c r="C1350" s="14">
        <v>215182</v>
      </c>
      <c r="D1350" s="14">
        <v>21518</v>
      </c>
      <c r="E1350" s="14">
        <v>64000</v>
      </c>
      <c r="F1350" s="14">
        <v>300700</v>
      </c>
      <c r="G1350">
        <v>82591372</v>
      </c>
      <c r="I1350" t="s">
        <v>1532</v>
      </c>
      <c r="L1350">
        <v>2300</v>
      </c>
      <c r="M1350" t="s">
        <v>1802</v>
      </c>
      <c r="N1350" t="s">
        <v>1693</v>
      </c>
      <c r="O1350">
        <f>VLOOKUP(M1350,'ID-사업자'!$A$1:$B$291,2,0)</f>
        <v>7663400425</v>
      </c>
    </row>
    <row r="1351" spans="1:15" x14ac:dyDescent="0.3">
      <c r="A1351" t="s">
        <v>1694</v>
      </c>
      <c r="B1351" t="s">
        <v>627</v>
      </c>
      <c r="C1351" s="14">
        <v>274545</v>
      </c>
      <c r="D1351" s="14">
        <v>27455</v>
      </c>
      <c r="E1351" s="14">
        <v>0</v>
      </c>
      <c r="F1351" s="14">
        <v>302000</v>
      </c>
      <c r="G1351">
        <v>160329928</v>
      </c>
      <c r="H1351">
        <v>1234</v>
      </c>
      <c r="I1351" t="s">
        <v>1484</v>
      </c>
      <c r="J1351" t="s">
        <v>1538</v>
      </c>
      <c r="K1351" t="s">
        <v>1485</v>
      </c>
      <c r="L1351">
        <v>1716</v>
      </c>
      <c r="M1351" t="s">
        <v>1543</v>
      </c>
      <c r="N1351" t="s">
        <v>1682</v>
      </c>
      <c r="O1351">
        <f>VLOOKUP(M1351,'ID-사업자'!$A$1:$B$291,2,0)</f>
        <v>5581602338</v>
      </c>
    </row>
    <row r="1352" spans="1:15" x14ac:dyDescent="0.3">
      <c r="A1352" t="s">
        <v>1694</v>
      </c>
      <c r="B1352" t="s">
        <v>1445</v>
      </c>
      <c r="C1352" s="14">
        <v>274818</v>
      </c>
      <c r="D1352" s="14">
        <v>27482</v>
      </c>
      <c r="E1352" s="14">
        <v>0</v>
      </c>
      <c r="F1352" s="14">
        <v>302300</v>
      </c>
      <c r="G1352">
        <v>160714505</v>
      </c>
      <c r="H1352">
        <v>1234</v>
      </c>
      <c r="I1352" t="s">
        <v>1484</v>
      </c>
      <c r="J1352" t="s">
        <v>1538</v>
      </c>
      <c r="K1352" t="s">
        <v>1485</v>
      </c>
      <c r="L1352">
        <v>3000000694</v>
      </c>
      <c r="M1352" s="27" t="s">
        <v>4064</v>
      </c>
      <c r="N1352" t="s">
        <v>1695</v>
      </c>
      <c r="O1352">
        <f>VLOOKUP(M1352,'ID-사업자'!$A$1:$B$291,2,0)</f>
        <v>5176600498</v>
      </c>
    </row>
    <row r="1353" spans="1:15" x14ac:dyDescent="0.3">
      <c r="A1353" t="s">
        <v>1694</v>
      </c>
      <c r="B1353" t="s">
        <v>1126</v>
      </c>
      <c r="C1353" s="14">
        <v>3646</v>
      </c>
      <c r="D1353" s="14">
        <v>364</v>
      </c>
      <c r="E1353" s="14">
        <v>299990</v>
      </c>
      <c r="F1353" s="14">
        <v>304000</v>
      </c>
      <c r="G1353">
        <v>160792219</v>
      </c>
      <c r="H1353">
        <v>1234</v>
      </c>
      <c r="I1353" t="s">
        <v>1484</v>
      </c>
      <c r="J1353" t="s">
        <v>1538</v>
      </c>
      <c r="K1353" t="s">
        <v>1485</v>
      </c>
      <c r="L1353">
        <v>2294</v>
      </c>
      <c r="M1353" t="s">
        <v>1697</v>
      </c>
      <c r="N1353" t="s">
        <v>1695</v>
      </c>
      <c r="O1353">
        <f>VLOOKUP(M1353,'ID-사업자'!$A$1:$B$291,2,0)</f>
        <v>0</v>
      </c>
    </row>
    <row r="1354" spans="1:15" x14ac:dyDescent="0.3">
      <c r="A1354" t="s">
        <v>1694</v>
      </c>
      <c r="B1354" t="s">
        <v>1077</v>
      </c>
      <c r="C1354" s="14">
        <v>217919</v>
      </c>
      <c r="D1354" s="14">
        <v>21791</v>
      </c>
      <c r="E1354" s="14">
        <v>64790</v>
      </c>
      <c r="F1354" s="14">
        <v>304500</v>
      </c>
      <c r="G1354">
        <v>160411953</v>
      </c>
      <c r="H1354">
        <v>1234</v>
      </c>
      <c r="I1354" t="s">
        <v>1484</v>
      </c>
      <c r="J1354" t="s">
        <v>1538</v>
      </c>
      <c r="K1354" t="s">
        <v>1485</v>
      </c>
      <c r="L1354">
        <v>2896</v>
      </c>
      <c r="M1354" t="s">
        <v>1622</v>
      </c>
      <c r="N1354" t="s">
        <v>1682</v>
      </c>
      <c r="O1354">
        <f>VLOOKUP(M1354,'ID-사업자'!$A$1:$B$291,2,0)</f>
        <v>7053400788</v>
      </c>
    </row>
    <row r="1355" spans="1:15" x14ac:dyDescent="0.3">
      <c r="A1355" t="s">
        <v>1694</v>
      </c>
      <c r="B1355" t="s">
        <v>547</v>
      </c>
      <c r="C1355" s="14">
        <v>227919</v>
      </c>
      <c r="D1355" s="14">
        <v>22791</v>
      </c>
      <c r="E1355" s="14">
        <v>53990</v>
      </c>
      <c r="F1355" s="14">
        <v>304700</v>
      </c>
      <c r="G1355">
        <v>160537912</v>
      </c>
      <c r="H1355">
        <v>1234</v>
      </c>
      <c r="I1355" t="s">
        <v>1484</v>
      </c>
      <c r="J1355" t="s">
        <v>1538</v>
      </c>
      <c r="K1355" t="s">
        <v>1485</v>
      </c>
      <c r="L1355">
        <v>2343</v>
      </c>
      <c r="M1355" t="s">
        <v>1691</v>
      </c>
      <c r="N1355" t="s">
        <v>1693</v>
      </c>
      <c r="O1355">
        <f>VLOOKUP(M1355,'ID-사업자'!$A$1:$B$291,2,0)</f>
        <v>0</v>
      </c>
    </row>
    <row r="1356" spans="1:15" x14ac:dyDescent="0.3">
      <c r="A1356" t="s">
        <v>1694</v>
      </c>
      <c r="B1356" t="s">
        <v>394</v>
      </c>
      <c r="C1356" s="14">
        <v>7273</v>
      </c>
      <c r="D1356" s="14">
        <v>727</v>
      </c>
      <c r="E1356" s="14">
        <v>300000</v>
      </c>
      <c r="F1356" s="14">
        <v>308000</v>
      </c>
      <c r="G1356">
        <v>160480514</v>
      </c>
      <c r="H1356">
        <v>1234</v>
      </c>
      <c r="I1356" t="s">
        <v>1484</v>
      </c>
      <c r="J1356" t="s">
        <v>1538</v>
      </c>
      <c r="K1356" t="s">
        <v>1485</v>
      </c>
      <c r="L1356">
        <v>2199</v>
      </c>
      <c r="M1356" t="s">
        <v>1675</v>
      </c>
      <c r="N1356" t="s">
        <v>1682</v>
      </c>
      <c r="O1356">
        <f>VLOOKUP(M1356,'ID-사업자'!$A$1:$B$291,2,0)</f>
        <v>7681202432</v>
      </c>
    </row>
    <row r="1357" spans="1:15" x14ac:dyDescent="0.3">
      <c r="A1357" t="s">
        <v>1694</v>
      </c>
      <c r="B1357" t="s">
        <v>1129</v>
      </c>
      <c r="C1357" s="14">
        <v>7273</v>
      </c>
      <c r="D1357" s="14">
        <v>727</v>
      </c>
      <c r="E1357" s="14">
        <v>300000</v>
      </c>
      <c r="F1357" s="14">
        <v>308000</v>
      </c>
      <c r="G1357">
        <v>160783032</v>
      </c>
      <c r="H1357">
        <v>1234</v>
      </c>
      <c r="I1357" t="s">
        <v>1484</v>
      </c>
      <c r="J1357" t="s">
        <v>1538</v>
      </c>
      <c r="K1357" t="s">
        <v>1485</v>
      </c>
      <c r="L1357">
        <v>2198</v>
      </c>
      <c r="M1357" t="s">
        <v>1788</v>
      </c>
      <c r="N1357" t="s">
        <v>1682</v>
      </c>
      <c r="O1357">
        <f>VLOOKUP(M1357,'ID-사업자'!$A$1:$B$291,2,0)</f>
        <v>6021497313</v>
      </c>
    </row>
    <row r="1358" spans="1:15" x14ac:dyDescent="0.3">
      <c r="A1358" t="s">
        <v>1694</v>
      </c>
      <c r="B1358" t="s">
        <v>1209</v>
      </c>
      <c r="C1358" s="14">
        <v>7273</v>
      </c>
      <c r="D1358" s="14">
        <v>727</v>
      </c>
      <c r="E1358" s="14">
        <v>300000</v>
      </c>
      <c r="F1358" s="14">
        <v>308000</v>
      </c>
      <c r="G1358">
        <v>160947664</v>
      </c>
      <c r="H1358">
        <v>1234</v>
      </c>
      <c r="I1358" t="s">
        <v>1484</v>
      </c>
      <c r="J1358" t="s">
        <v>1538</v>
      </c>
      <c r="K1358" t="s">
        <v>1485</v>
      </c>
      <c r="L1358">
        <v>3000000659</v>
      </c>
      <c r="M1358" t="s">
        <v>1613</v>
      </c>
      <c r="N1358" t="s">
        <v>1695</v>
      </c>
      <c r="O1358">
        <f>VLOOKUP(M1358,'ID-사업자'!$A$1:$B$291,2,0)</f>
        <v>1412501400</v>
      </c>
    </row>
    <row r="1359" spans="1:15" x14ac:dyDescent="0.3">
      <c r="A1359" t="s">
        <v>1694</v>
      </c>
      <c r="B1359" t="s">
        <v>472</v>
      </c>
      <c r="C1359" s="14">
        <v>280000</v>
      </c>
      <c r="D1359" s="14">
        <v>28000</v>
      </c>
      <c r="E1359" s="14">
        <v>0</v>
      </c>
      <c r="F1359" s="14">
        <v>308000</v>
      </c>
      <c r="G1359">
        <v>160559499</v>
      </c>
      <c r="H1359">
        <v>1234</v>
      </c>
      <c r="I1359" t="s">
        <v>1484</v>
      </c>
      <c r="J1359" t="s">
        <v>1538</v>
      </c>
      <c r="K1359" t="s">
        <v>1485</v>
      </c>
      <c r="L1359">
        <v>1960</v>
      </c>
      <c r="M1359" t="s">
        <v>1644</v>
      </c>
      <c r="N1359" t="s">
        <v>1684</v>
      </c>
      <c r="O1359">
        <f>VLOOKUP(M1359,'ID-사업자'!$A$1:$B$291,2,0)</f>
        <v>6133262521</v>
      </c>
    </row>
    <row r="1360" spans="1:15" x14ac:dyDescent="0.3">
      <c r="A1360" t="s">
        <v>1694</v>
      </c>
      <c r="B1360" t="s">
        <v>320</v>
      </c>
      <c r="C1360" s="14">
        <v>7273</v>
      </c>
      <c r="D1360" s="14">
        <v>727</v>
      </c>
      <c r="E1360" s="14">
        <v>300000</v>
      </c>
      <c r="F1360" s="14">
        <v>308000</v>
      </c>
      <c r="G1360">
        <v>160465353</v>
      </c>
      <c r="H1360">
        <v>1234</v>
      </c>
      <c r="I1360" t="s">
        <v>1484</v>
      </c>
      <c r="J1360" t="s">
        <v>1538</v>
      </c>
      <c r="K1360" t="s">
        <v>1485</v>
      </c>
      <c r="L1360">
        <v>2197</v>
      </c>
      <c r="M1360" t="s">
        <v>1577</v>
      </c>
      <c r="N1360" t="s">
        <v>1693</v>
      </c>
      <c r="O1360">
        <f>VLOOKUP(M1360,'ID-사업자'!$A$1:$B$291,2,0)</f>
        <v>0</v>
      </c>
    </row>
    <row r="1361" spans="1:15" x14ac:dyDescent="0.3">
      <c r="A1361" t="s">
        <v>1694</v>
      </c>
      <c r="B1361" t="s">
        <v>614</v>
      </c>
      <c r="C1361" s="14">
        <v>0</v>
      </c>
      <c r="D1361" s="14">
        <v>0</v>
      </c>
      <c r="E1361" s="14">
        <v>310000</v>
      </c>
      <c r="F1361" s="14">
        <v>310000</v>
      </c>
      <c r="G1361">
        <v>160463794</v>
      </c>
      <c r="H1361">
        <v>1234</v>
      </c>
      <c r="I1361" t="s">
        <v>1484</v>
      </c>
      <c r="J1361" t="s">
        <v>1538</v>
      </c>
      <c r="K1361" t="s">
        <v>1485</v>
      </c>
      <c r="L1361">
        <v>3000000594</v>
      </c>
      <c r="M1361" t="s">
        <v>1473</v>
      </c>
      <c r="N1361" t="s">
        <v>1695</v>
      </c>
      <c r="O1361">
        <f>VLOOKUP(M1361,'ID-사업자'!$A$1:$B$291,2,0)</f>
        <v>3780102290</v>
      </c>
    </row>
    <row r="1362" spans="1:15" x14ac:dyDescent="0.3">
      <c r="A1362" t="s">
        <v>1694</v>
      </c>
      <c r="B1362" t="s">
        <v>442</v>
      </c>
      <c r="C1362" s="14">
        <v>282909</v>
      </c>
      <c r="D1362" s="14">
        <v>28291</v>
      </c>
      <c r="E1362" s="14">
        <v>0</v>
      </c>
      <c r="F1362" s="14">
        <v>311200</v>
      </c>
      <c r="G1362">
        <v>160494875</v>
      </c>
      <c r="H1362">
        <v>1234</v>
      </c>
      <c r="I1362" t="s">
        <v>1484</v>
      </c>
      <c r="J1362" t="s">
        <v>1538</v>
      </c>
      <c r="K1362" t="s">
        <v>1485</v>
      </c>
      <c r="L1362">
        <v>2834</v>
      </c>
      <c r="M1362" t="s">
        <v>1596</v>
      </c>
      <c r="N1362" t="s">
        <v>1682</v>
      </c>
      <c r="O1362">
        <f>VLOOKUP(M1362,'ID-사업자'!$A$1:$B$291,2,0)</f>
        <v>0</v>
      </c>
    </row>
    <row r="1363" spans="1:15" x14ac:dyDescent="0.3">
      <c r="A1363" t="s">
        <v>1694</v>
      </c>
      <c r="B1363" t="s">
        <v>901</v>
      </c>
      <c r="C1363" s="14">
        <v>193737</v>
      </c>
      <c r="D1363" s="14">
        <v>19373</v>
      </c>
      <c r="E1363" s="14">
        <v>99790</v>
      </c>
      <c r="F1363" s="14">
        <v>312900</v>
      </c>
      <c r="G1363">
        <v>160570555</v>
      </c>
      <c r="H1363">
        <v>1234</v>
      </c>
      <c r="I1363" t="s">
        <v>1484</v>
      </c>
      <c r="J1363" t="s">
        <v>1538</v>
      </c>
      <c r="K1363" t="s">
        <v>1485</v>
      </c>
      <c r="L1363">
        <v>2595</v>
      </c>
      <c r="M1363" t="s">
        <v>1691</v>
      </c>
      <c r="N1363" t="s">
        <v>1693</v>
      </c>
      <c r="O1363">
        <f>VLOOKUP(M1363,'ID-사업자'!$A$1:$B$291,2,0)</f>
        <v>0</v>
      </c>
    </row>
    <row r="1364" spans="1:15" x14ac:dyDescent="0.3">
      <c r="A1364" t="s">
        <v>1694</v>
      </c>
      <c r="B1364" t="s">
        <v>799</v>
      </c>
      <c r="C1364" s="14">
        <v>98000</v>
      </c>
      <c r="D1364" s="14">
        <v>9800</v>
      </c>
      <c r="E1364" s="14">
        <v>206000</v>
      </c>
      <c r="F1364" s="14">
        <v>313800</v>
      </c>
      <c r="G1364">
        <v>160418666</v>
      </c>
      <c r="H1364">
        <v>1234</v>
      </c>
      <c r="I1364" t="s">
        <v>1484</v>
      </c>
      <c r="J1364" t="s">
        <v>1538</v>
      </c>
      <c r="K1364" t="s">
        <v>1485</v>
      </c>
      <c r="L1364">
        <v>3000000651</v>
      </c>
      <c r="M1364" t="s">
        <v>1584</v>
      </c>
      <c r="N1364" t="s">
        <v>1695</v>
      </c>
      <c r="O1364">
        <f>VLOOKUP(M1364,'ID-사업자'!$A$1:$B$291,2,0)</f>
        <v>7576400506</v>
      </c>
    </row>
    <row r="1365" spans="1:15" x14ac:dyDescent="0.3">
      <c r="A1365" t="s">
        <v>1719</v>
      </c>
      <c r="B1365" t="s">
        <v>1467</v>
      </c>
      <c r="C1365" s="14">
        <v>288182</v>
      </c>
      <c r="D1365" s="14">
        <v>28818</v>
      </c>
      <c r="E1365" s="14">
        <v>0</v>
      </c>
      <c r="F1365" s="14">
        <v>317000</v>
      </c>
      <c r="G1365">
        <v>19242905</v>
      </c>
      <c r="I1365" t="s">
        <v>1532</v>
      </c>
      <c r="L1365">
        <v>3000000635</v>
      </c>
      <c r="M1365" t="s">
        <v>1796</v>
      </c>
      <c r="N1365" t="s">
        <v>1695</v>
      </c>
      <c r="O1365">
        <f>VLOOKUP(M1365,'ID-사업자'!$A$1:$B$291,2,0)</f>
        <v>0</v>
      </c>
    </row>
    <row r="1366" spans="1:15" x14ac:dyDescent="0.3">
      <c r="A1366" t="s">
        <v>1694</v>
      </c>
      <c r="B1366" t="s">
        <v>1451</v>
      </c>
      <c r="C1366" s="14">
        <v>7273</v>
      </c>
      <c r="D1366" s="14">
        <v>727</v>
      </c>
      <c r="E1366" s="14">
        <v>310000</v>
      </c>
      <c r="F1366" s="14">
        <v>318000</v>
      </c>
      <c r="G1366">
        <v>160721971</v>
      </c>
      <c r="H1366">
        <v>1234</v>
      </c>
      <c r="I1366" t="s">
        <v>1484</v>
      </c>
      <c r="J1366" t="s">
        <v>1538</v>
      </c>
      <c r="K1366" t="s">
        <v>1485</v>
      </c>
      <c r="L1366">
        <v>2001</v>
      </c>
      <c r="M1366" t="s">
        <v>1617</v>
      </c>
      <c r="N1366" t="s">
        <v>1682</v>
      </c>
      <c r="O1366">
        <f>VLOOKUP(M1366,'ID-사업자'!$A$1:$B$291,2,0)</f>
        <v>2682300551</v>
      </c>
    </row>
    <row r="1367" spans="1:15" x14ac:dyDescent="0.3">
      <c r="A1367" t="s">
        <v>1694</v>
      </c>
      <c r="B1367" t="s">
        <v>1028</v>
      </c>
      <c r="C1367" s="14">
        <v>7273</v>
      </c>
      <c r="D1367" s="14">
        <v>727</v>
      </c>
      <c r="E1367" s="14">
        <v>310000</v>
      </c>
      <c r="F1367" s="14">
        <v>318000</v>
      </c>
      <c r="G1367">
        <v>160450168</v>
      </c>
      <c r="H1367">
        <v>1234</v>
      </c>
      <c r="I1367" t="s">
        <v>1484</v>
      </c>
      <c r="J1367" t="s">
        <v>1538</v>
      </c>
      <c r="K1367" t="s">
        <v>1485</v>
      </c>
      <c r="L1367">
        <v>2052</v>
      </c>
      <c r="M1367" t="s">
        <v>1591</v>
      </c>
      <c r="N1367" t="s">
        <v>1684</v>
      </c>
      <c r="O1367">
        <f>VLOOKUP(M1367,'ID-사업자'!$A$1:$B$291,2,0)</f>
        <v>5311602084</v>
      </c>
    </row>
    <row r="1368" spans="1:15" x14ac:dyDescent="0.3">
      <c r="A1368" t="s">
        <v>1694</v>
      </c>
      <c r="B1368" t="s">
        <v>792</v>
      </c>
      <c r="C1368" s="14">
        <v>7273</v>
      </c>
      <c r="D1368" s="14">
        <v>727</v>
      </c>
      <c r="E1368" s="14">
        <v>310000</v>
      </c>
      <c r="F1368" s="14">
        <v>318000</v>
      </c>
      <c r="G1368">
        <v>160427117</v>
      </c>
      <c r="H1368">
        <v>1234</v>
      </c>
      <c r="I1368" t="s">
        <v>1484</v>
      </c>
      <c r="J1368" t="s">
        <v>1538</v>
      </c>
      <c r="K1368" t="s">
        <v>1485</v>
      </c>
      <c r="L1368">
        <v>1975</v>
      </c>
      <c r="M1368" t="s">
        <v>1788</v>
      </c>
      <c r="N1368" t="s">
        <v>1682</v>
      </c>
      <c r="O1368">
        <f>VLOOKUP(M1368,'ID-사업자'!$A$1:$B$291,2,0)</f>
        <v>6021497313</v>
      </c>
    </row>
    <row r="1369" spans="1:15" x14ac:dyDescent="0.3">
      <c r="A1369" t="s">
        <v>1694</v>
      </c>
      <c r="B1369" t="s">
        <v>797</v>
      </c>
      <c r="C1369" s="14">
        <v>34182</v>
      </c>
      <c r="D1369" s="14">
        <v>3418</v>
      </c>
      <c r="E1369" s="14">
        <v>282000</v>
      </c>
      <c r="F1369" s="14">
        <v>319600</v>
      </c>
      <c r="G1369">
        <v>160420864</v>
      </c>
      <c r="H1369">
        <v>1234</v>
      </c>
      <c r="I1369" t="s">
        <v>1484</v>
      </c>
      <c r="J1369" t="s">
        <v>1538</v>
      </c>
      <c r="K1369" t="s">
        <v>1485</v>
      </c>
      <c r="L1369">
        <v>2840</v>
      </c>
      <c r="M1369" t="s">
        <v>1709</v>
      </c>
      <c r="N1369" t="s">
        <v>1682</v>
      </c>
      <c r="O1369">
        <f>VLOOKUP(M1369,'ID-사업자'!$A$1:$B$291,2,0)</f>
        <v>0</v>
      </c>
    </row>
    <row r="1370" spans="1:15" x14ac:dyDescent="0.3">
      <c r="A1370" t="s">
        <v>1694</v>
      </c>
      <c r="B1370" t="s">
        <v>706</v>
      </c>
      <c r="C1370" s="14">
        <v>291636</v>
      </c>
      <c r="D1370" s="14">
        <v>29164</v>
      </c>
      <c r="E1370" s="14">
        <v>0</v>
      </c>
      <c r="F1370" s="14">
        <v>320800</v>
      </c>
      <c r="G1370">
        <v>160382254</v>
      </c>
      <c r="H1370">
        <v>1234</v>
      </c>
      <c r="I1370" t="s">
        <v>1484</v>
      </c>
      <c r="J1370" t="s">
        <v>1538</v>
      </c>
      <c r="K1370" t="s">
        <v>1485</v>
      </c>
      <c r="L1370">
        <v>3000000699</v>
      </c>
      <c r="M1370" t="s">
        <v>1660</v>
      </c>
      <c r="N1370" t="s">
        <v>1695</v>
      </c>
      <c r="O1370" s="7">
        <f>VLOOKUP(M1370,'ID-사업자'!$A$1:$B$291,2,0)</f>
        <v>3100595199</v>
      </c>
    </row>
    <row r="1371" spans="1:15" x14ac:dyDescent="0.3">
      <c r="A1371" t="s">
        <v>1719</v>
      </c>
      <c r="B1371" t="s">
        <v>8</v>
      </c>
      <c r="C1371" s="14">
        <v>222727</v>
      </c>
      <c r="D1371" s="14">
        <v>22273</v>
      </c>
      <c r="E1371" s="14">
        <v>76000</v>
      </c>
      <c r="F1371" s="14">
        <v>321000</v>
      </c>
      <c r="G1371">
        <v>510922</v>
      </c>
      <c r="I1371" t="s">
        <v>1532</v>
      </c>
      <c r="L1371">
        <v>3000000744</v>
      </c>
      <c r="M1371" t="s">
        <v>1574</v>
      </c>
      <c r="N1371" t="s">
        <v>1695</v>
      </c>
      <c r="O1371">
        <f>VLOOKUP(M1371,'ID-사업자'!$A$1:$B$291,2,0)</f>
        <v>2250597899</v>
      </c>
    </row>
    <row r="1372" spans="1:15" x14ac:dyDescent="0.3">
      <c r="A1372" t="s">
        <v>1694</v>
      </c>
      <c r="B1372" t="s">
        <v>92</v>
      </c>
      <c r="C1372" s="14">
        <v>294545</v>
      </c>
      <c r="D1372" s="14">
        <v>29455</v>
      </c>
      <c r="E1372" s="14">
        <v>0</v>
      </c>
      <c r="F1372" s="14">
        <v>324000</v>
      </c>
      <c r="G1372">
        <v>160308899</v>
      </c>
      <c r="H1372">
        <v>1234</v>
      </c>
      <c r="I1372" t="s">
        <v>1484</v>
      </c>
      <c r="J1372" t="s">
        <v>1538</v>
      </c>
      <c r="K1372" t="s">
        <v>1485</v>
      </c>
      <c r="L1372">
        <v>3000000550</v>
      </c>
      <c r="M1372" t="s">
        <v>1545</v>
      </c>
      <c r="N1372" t="s">
        <v>1695</v>
      </c>
      <c r="O1372">
        <f>VLOOKUP(M1372,'ID-사업자'!$A$1:$B$291,2,0)</f>
        <v>6392501741</v>
      </c>
    </row>
    <row r="1373" spans="1:15" x14ac:dyDescent="0.3">
      <c r="A1373" t="s">
        <v>1694</v>
      </c>
      <c r="B1373" t="s">
        <v>782</v>
      </c>
      <c r="C1373" s="14">
        <v>70919</v>
      </c>
      <c r="D1373" s="14">
        <v>7091</v>
      </c>
      <c r="E1373" s="14">
        <v>247990</v>
      </c>
      <c r="F1373" s="14">
        <v>326000</v>
      </c>
      <c r="G1373">
        <v>160427617</v>
      </c>
      <c r="H1373">
        <v>1234</v>
      </c>
      <c r="I1373" t="s">
        <v>1484</v>
      </c>
      <c r="J1373" t="s">
        <v>1538</v>
      </c>
      <c r="K1373" t="s">
        <v>1485</v>
      </c>
      <c r="L1373">
        <v>2839</v>
      </c>
      <c r="M1373" t="s">
        <v>1591</v>
      </c>
      <c r="N1373" t="s">
        <v>1684</v>
      </c>
      <c r="O1373">
        <f>VLOOKUP(M1373,'ID-사업자'!$A$1:$B$291,2,0)</f>
        <v>5311602084</v>
      </c>
    </row>
    <row r="1374" spans="1:15" x14ac:dyDescent="0.3">
      <c r="A1374" t="s">
        <v>1694</v>
      </c>
      <c r="B1374" t="s">
        <v>567</v>
      </c>
      <c r="C1374" s="14">
        <v>261000</v>
      </c>
      <c r="D1374" s="14">
        <v>26100</v>
      </c>
      <c r="E1374" s="14">
        <v>42000</v>
      </c>
      <c r="F1374" s="14">
        <v>329100</v>
      </c>
      <c r="G1374">
        <v>160536424</v>
      </c>
      <c r="H1374">
        <v>1234</v>
      </c>
      <c r="I1374" t="s">
        <v>1484</v>
      </c>
      <c r="J1374" t="s">
        <v>1538</v>
      </c>
      <c r="K1374" t="s">
        <v>1485</v>
      </c>
      <c r="L1374">
        <v>2149</v>
      </c>
      <c r="M1374" t="s">
        <v>1622</v>
      </c>
      <c r="N1374" t="s">
        <v>1682</v>
      </c>
      <c r="O1374">
        <f>VLOOKUP(M1374,'ID-사업자'!$A$1:$B$291,2,0)</f>
        <v>7053400788</v>
      </c>
    </row>
    <row r="1375" spans="1:15" x14ac:dyDescent="0.3">
      <c r="A1375" t="s">
        <v>1694</v>
      </c>
      <c r="B1375" t="s">
        <v>944</v>
      </c>
      <c r="C1375" s="14">
        <v>301455</v>
      </c>
      <c r="D1375" s="14">
        <v>30145</v>
      </c>
      <c r="E1375" s="14">
        <v>0</v>
      </c>
      <c r="F1375" s="14">
        <v>331600</v>
      </c>
      <c r="G1375">
        <v>160571744</v>
      </c>
      <c r="H1375">
        <v>1234</v>
      </c>
      <c r="I1375" t="s">
        <v>1484</v>
      </c>
      <c r="J1375" t="s">
        <v>1538</v>
      </c>
      <c r="K1375" t="s">
        <v>1485</v>
      </c>
      <c r="L1375">
        <v>2673</v>
      </c>
      <c r="M1375" t="s">
        <v>1674</v>
      </c>
      <c r="N1375" t="s">
        <v>1682</v>
      </c>
      <c r="O1375">
        <f>VLOOKUP(M1375,'ID-사업자'!$A$1:$B$291,2,0)</f>
        <v>0</v>
      </c>
    </row>
    <row r="1376" spans="1:15" x14ac:dyDescent="0.3">
      <c r="A1376" t="s">
        <v>1694</v>
      </c>
      <c r="B1376" t="s">
        <v>929</v>
      </c>
      <c r="C1376" s="14">
        <v>210419</v>
      </c>
      <c r="D1376" s="14">
        <v>21041</v>
      </c>
      <c r="E1376" s="14">
        <v>100990</v>
      </c>
      <c r="F1376" s="14">
        <v>332450</v>
      </c>
      <c r="G1376">
        <v>160627616</v>
      </c>
      <c r="H1376">
        <v>1234</v>
      </c>
      <c r="I1376" t="s">
        <v>1484</v>
      </c>
      <c r="J1376" t="s">
        <v>1538</v>
      </c>
      <c r="K1376" t="s">
        <v>1485</v>
      </c>
      <c r="L1376">
        <v>1870</v>
      </c>
      <c r="M1376" t="s">
        <v>1622</v>
      </c>
      <c r="N1376" t="s">
        <v>1682</v>
      </c>
      <c r="O1376">
        <f>VLOOKUP(M1376,'ID-사업자'!$A$1:$B$291,2,0)</f>
        <v>7053400788</v>
      </c>
    </row>
    <row r="1377" spans="1:15" x14ac:dyDescent="0.3">
      <c r="A1377" t="s">
        <v>1694</v>
      </c>
      <c r="B1377" t="s">
        <v>866</v>
      </c>
      <c r="C1377" s="14">
        <v>302364</v>
      </c>
      <c r="D1377" s="14">
        <v>30236</v>
      </c>
      <c r="E1377" s="14">
        <v>0</v>
      </c>
      <c r="F1377" s="14">
        <v>332600</v>
      </c>
      <c r="G1377">
        <v>160631999</v>
      </c>
      <c r="H1377">
        <v>1234</v>
      </c>
      <c r="I1377" t="s">
        <v>1484</v>
      </c>
      <c r="J1377" t="s">
        <v>1538</v>
      </c>
      <c r="K1377" t="s">
        <v>1485</v>
      </c>
      <c r="L1377">
        <v>2534</v>
      </c>
      <c r="M1377" t="s">
        <v>1543</v>
      </c>
      <c r="N1377" t="s">
        <v>1682</v>
      </c>
      <c r="O1377">
        <f>VLOOKUP(M1377,'ID-사업자'!$A$1:$B$291,2,0)</f>
        <v>5581602338</v>
      </c>
    </row>
    <row r="1378" spans="1:15" x14ac:dyDescent="0.3">
      <c r="A1378" t="s">
        <v>1694</v>
      </c>
      <c r="B1378" t="s">
        <v>972</v>
      </c>
      <c r="C1378" s="14">
        <v>227646</v>
      </c>
      <c r="D1378" s="14">
        <v>22764</v>
      </c>
      <c r="E1378" s="14">
        <v>83990</v>
      </c>
      <c r="F1378" s="14">
        <v>334400</v>
      </c>
      <c r="G1378">
        <v>160586625</v>
      </c>
      <c r="H1378">
        <v>1234</v>
      </c>
      <c r="I1378" t="s">
        <v>1484</v>
      </c>
      <c r="J1378" t="s">
        <v>1538</v>
      </c>
      <c r="K1378" t="s">
        <v>1485</v>
      </c>
      <c r="L1378">
        <v>3000000799</v>
      </c>
      <c r="M1378" t="s">
        <v>1595</v>
      </c>
      <c r="N1378" t="s">
        <v>1695</v>
      </c>
      <c r="O1378">
        <f>VLOOKUP(M1378,'ID-사업자'!$A$1:$B$291,2,0)</f>
        <v>1061475335</v>
      </c>
    </row>
    <row r="1379" spans="1:15" x14ac:dyDescent="0.3">
      <c r="A1379" t="s">
        <v>1694</v>
      </c>
      <c r="B1379" t="s">
        <v>818</v>
      </c>
      <c r="C1379" s="14">
        <v>306000</v>
      </c>
      <c r="D1379" s="14">
        <v>30600</v>
      </c>
      <c r="E1379" s="14">
        <v>0</v>
      </c>
      <c r="F1379" s="14">
        <v>336600</v>
      </c>
      <c r="G1379">
        <v>160400985</v>
      </c>
      <c r="H1379">
        <v>1234</v>
      </c>
      <c r="I1379" t="s">
        <v>1484</v>
      </c>
      <c r="J1379" t="s">
        <v>1538</v>
      </c>
      <c r="K1379" t="s">
        <v>1485</v>
      </c>
      <c r="L1379">
        <v>3000000522</v>
      </c>
      <c r="M1379" t="s">
        <v>1761</v>
      </c>
      <c r="N1379" t="s">
        <v>1695</v>
      </c>
      <c r="O1379">
        <f>VLOOKUP(M1379,'ID-사업자'!$A$1:$B$291,2,0)</f>
        <v>8306100663</v>
      </c>
    </row>
    <row r="1380" spans="1:15" x14ac:dyDescent="0.3">
      <c r="A1380" t="s">
        <v>1694</v>
      </c>
      <c r="B1380" t="s">
        <v>285</v>
      </c>
      <c r="C1380" s="14">
        <v>306364</v>
      </c>
      <c r="D1380" s="14">
        <v>30636</v>
      </c>
      <c r="E1380" s="14">
        <v>0</v>
      </c>
      <c r="F1380" s="14">
        <v>337000</v>
      </c>
      <c r="G1380">
        <v>160524847</v>
      </c>
      <c r="H1380">
        <v>1234</v>
      </c>
      <c r="I1380" t="s">
        <v>1484</v>
      </c>
      <c r="J1380" t="s">
        <v>1538</v>
      </c>
      <c r="K1380" t="s">
        <v>1485</v>
      </c>
      <c r="L1380">
        <v>2712</v>
      </c>
      <c r="M1380" t="s">
        <v>1759</v>
      </c>
      <c r="N1380" t="s">
        <v>1693</v>
      </c>
      <c r="O1380">
        <f>VLOOKUP(M1380,'ID-사업자'!$A$1:$B$291,2,0)</f>
        <v>2213816325</v>
      </c>
    </row>
    <row r="1381" spans="1:15" x14ac:dyDescent="0.3">
      <c r="A1381" t="s">
        <v>1694</v>
      </c>
      <c r="B1381" t="s">
        <v>69</v>
      </c>
      <c r="C1381" s="14">
        <v>308182</v>
      </c>
      <c r="D1381" s="14">
        <v>30818</v>
      </c>
      <c r="E1381" s="14">
        <v>0</v>
      </c>
      <c r="F1381" s="14">
        <v>339000</v>
      </c>
      <c r="G1381">
        <v>160286123</v>
      </c>
      <c r="H1381">
        <v>1234</v>
      </c>
      <c r="I1381" t="s">
        <v>1484</v>
      </c>
      <c r="J1381" t="s">
        <v>1538</v>
      </c>
      <c r="K1381" t="s">
        <v>1485</v>
      </c>
      <c r="L1381">
        <v>3000000722</v>
      </c>
      <c r="M1381" t="s">
        <v>1761</v>
      </c>
      <c r="N1381" t="s">
        <v>1695</v>
      </c>
      <c r="O1381">
        <f>VLOOKUP(M1381,'ID-사업자'!$A$1:$B$291,2,0)</f>
        <v>8306100663</v>
      </c>
    </row>
    <row r="1382" spans="1:15" x14ac:dyDescent="0.3">
      <c r="A1382" t="s">
        <v>1694</v>
      </c>
      <c r="B1382" t="s">
        <v>521</v>
      </c>
      <c r="C1382" s="14">
        <v>106273</v>
      </c>
      <c r="D1382" s="14">
        <v>10627</v>
      </c>
      <c r="E1382" s="14">
        <v>228000</v>
      </c>
      <c r="F1382" s="14">
        <v>344900</v>
      </c>
      <c r="G1382">
        <v>160528129</v>
      </c>
      <c r="H1382">
        <v>1234</v>
      </c>
      <c r="I1382" t="s">
        <v>1484</v>
      </c>
      <c r="J1382" t="s">
        <v>1538</v>
      </c>
      <c r="K1382" t="s">
        <v>1485</v>
      </c>
      <c r="L1382">
        <v>3000000796</v>
      </c>
      <c r="M1382" t="s">
        <v>1587</v>
      </c>
      <c r="N1382" t="s">
        <v>1695</v>
      </c>
      <c r="O1382">
        <f>VLOOKUP(M1382,'ID-사업자'!$A$1:$B$291,2,0)</f>
        <v>4021589132</v>
      </c>
    </row>
    <row r="1383" spans="1:15" x14ac:dyDescent="0.3">
      <c r="A1383" t="s">
        <v>1694</v>
      </c>
      <c r="B1383" t="s">
        <v>346</v>
      </c>
      <c r="C1383" s="14">
        <v>152864</v>
      </c>
      <c r="D1383" s="14">
        <v>15286</v>
      </c>
      <c r="E1383" s="14">
        <v>177500</v>
      </c>
      <c r="F1383" s="14">
        <v>345650</v>
      </c>
      <c r="G1383">
        <v>160515269</v>
      </c>
      <c r="H1383">
        <v>1234</v>
      </c>
      <c r="I1383" t="s">
        <v>1484</v>
      </c>
      <c r="J1383" t="s">
        <v>1538</v>
      </c>
      <c r="K1383" t="s">
        <v>1485</v>
      </c>
      <c r="L1383">
        <v>2856</v>
      </c>
      <c r="M1383" t="s">
        <v>1588</v>
      </c>
      <c r="N1383" t="s">
        <v>1682</v>
      </c>
      <c r="O1383">
        <f>VLOOKUP(M1383,'ID-사업자'!$A$1:$B$291,2,0)</f>
        <v>0</v>
      </c>
    </row>
    <row r="1384" spans="1:15" x14ac:dyDescent="0.3">
      <c r="A1384" t="s">
        <v>1719</v>
      </c>
      <c r="B1384" t="s">
        <v>1511</v>
      </c>
      <c r="C1384" s="14">
        <v>125455</v>
      </c>
      <c r="D1384" s="14">
        <v>12545</v>
      </c>
      <c r="E1384" s="14">
        <v>208100</v>
      </c>
      <c r="F1384" s="14">
        <v>346100</v>
      </c>
      <c r="G1384">
        <v>49871157</v>
      </c>
      <c r="I1384" t="s">
        <v>1532</v>
      </c>
      <c r="L1384">
        <v>3000000806</v>
      </c>
      <c r="M1384" s="7" t="s">
        <v>1796</v>
      </c>
      <c r="N1384" t="s">
        <v>1695</v>
      </c>
      <c r="O1384">
        <f>VLOOKUP(M1384,'ID-사업자'!$A$1:$B$291,2,0)</f>
        <v>0</v>
      </c>
    </row>
    <row r="1385" spans="1:15" x14ac:dyDescent="0.3">
      <c r="A1385" t="s">
        <v>1694</v>
      </c>
      <c r="B1385" t="s">
        <v>1456</v>
      </c>
      <c r="C1385" s="14">
        <v>182000</v>
      </c>
      <c r="D1385" s="14">
        <v>18200</v>
      </c>
      <c r="E1385" s="14">
        <v>146000</v>
      </c>
      <c r="F1385" s="14">
        <v>346200</v>
      </c>
      <c r="G1385">
        <v>160738098</v>
      </c>
      <c r="H1385">
        <v>1234</v>
      </c>
      <c r="I1385" t="s">
        <v>1484</v>
      </c>
      <c r="J1385" t="s">
        <v>1538</v>
      </c>
      <c r="K1385" t="s">
        <v>1485</v>
      </c>
      <c r="L1385">
        <v>2070</v>
      </c>
      <c r="M1385" t="s">
        <v>1588</v>
      </c>
      <c r="N1385" t="s">
        <v>1682</v>
      </c>
      <c r="O1385">
        <f>VLOOKUP(M1385,'ID-사업자'!$A$1:$B$291,2,0)</f>
        <v>0</v>
      </c>
    </row>
    <row r="1386" spans="1:15" x14ac:dyDescent="0.3">
      <c r="A1386" t="s">
        <v>1694</v>
      </c>
      <c r="B1386" t="s">
        <v>772</v>
      </c>
      <c r="C1386" s="14">
        <v>240000</v>
      </c>
      <c r="D1386" s="14">
        <v>24000</v>
      </c>
      <c r="E1386" s="14">
        <v>84000</v>
      </c>
      <c r="F1386" s="14">
        <v>348000</v>
      </c>
      <c r="G1386">
        <v>160431872</v>
      </c>
      <c r="H1386">
        <v>1234</v>
      </c>
      <c r="I1386" t="s">
        <v>1484</v>
      </c>
      <c r="J1386" t="s">
        <v>1538</v>
      </c>
      <c r="K1386" t="s">
        <v>1485</v>
      </c>
      <c r="L1386">
        <v>1666</v>
      </c>
      <c r="M1386" t="s">
        <v>1688</v>
      </c>
      <c r="N1386" t="s">
        <v>1684</v>
      </c>
      <c r="O1386">
        <f>VLOOKUP(M1386,'ID-사업자'!$A$1:$B$291,2,0)</f>
        <v>0</v>
      </c>
    </row>
    <row r="1387" spans="1:15" x14ac:dyDescent="0.3">
      <c r="A1387" t="s">
        <v>1694</v>
      </c>
      <c r="B1387" t="s">
        <v>1253</v>
      </c>
      <c r="C1387" s="14">
        <v>14555</v>
      </c>
      <c r="D1387" s="14">
        <v>1455</v>
      </c>
      <c r="E1387" s="14">
        <v>332790</v>
      </c>
      <c r="F1387" s="14">
        <v>348800</v>
      </c>
      <c r="G1387">
        <v>161020667</v>
      </c>
      <c r="H1387">
        <v>1234</v>
      </c>
      <c r="I1387" t="s">
        <v>1484</v>
      </c>
      <c r="J1387" t="s">
        <v>1538</v>
      </c>
      <c r="K1387" t="s">
        <v>1485</v>
      </c>
      <c r="L1387">
        <v>2838</v>
      </c>
      <c r="M1387" t="s">
        <v>1578</v>
      </c>
      <c r="N1387" t="s">
        <v>1682</v>
      </c>
      <c r="O1387">
        <f>VLOOKUP(M1387,'ID-사업자'!$A$1:$B$291,2,0)</f>
        <v>0</v>
      </c>
    </row>
    <row r="1388" spans="1:15" x14ac:dyDescent="0.3">
      <c r="A1388" t="s">
        <v>1719</v>
      </c>
      <c r="B1388" t="s">
        <v>1504</v>
      </c>
      <c r="C1388" s="14">
        <v>98909</v>
      </c>
      <c r="D1388" s="14">
        <v>9891</v>
      </c>
      <c r="E1388" s="14">
        <v>240000</v>
      </c>
      <c r="F1388" s="14">
        <v>348800</v>
      </c>
      <c r="G1388">
        <v>82935701</v>
      </c>
      <c r="I1388" t="s">
        <v>1532</v>
      </c>
      <c r="L1388">
        <v>3000000676</v>
      </c>
      <c r="M1388" t="s">
        <v>1810</v>
      </c>
      <c r="N1388" t="s">
        <v>1695</v>
      </c>
      <c r="O1388">
        <f>VLOOKUP(M1388,'ID-사업자'!$A$1:$B$291,2,0)</f>
        <v>3943200702</v>
      </c>
    </row>
    <row r="1389" spans="1:15" x14ac:dyDescent="0.3">
      <c r="A1389" t="s">
        <v>1694</v>
      </c>
      <c r="B1389" t="s">
        <v>689</v>
      </c>
      <c r="C1389" s="14">
        <v>265555</v>
      </c>
      <c r="D1389" s="14">
        <v>26555</v>
      </c>
      <c r="E1389" s="14">
        <v>57790</v>
      </c>
      <c r="F1389" s="14">
        <v>349900</v>
      </c>
      <c r="G1389">
        <v>160365958</v>
      </c>
      <c r="H1389">
        <v>1234</v>
      </c>
      <c r="I1389" t="s">
        <v>1484</v>
      </c>
      <c r="J1389" t="s">
        <v>1538</v>
      </c>
      <c r="K1389" t="s">
        <v>1485</v>
      </c>
      <c r="L1389">
        <v>1964</v>
      </c>
      <c r="M1389" t="s">
        <v>1652</v>
      </c>
      <c r="N1389" t="s">
        <v>1682</v>
      </c>
      <c r="O1389">
        <f>VLOOKUP(M1389,'ID-사업자'!$A$1:$B$291,2,0)</f>
        <v>0</v>
      </c>
    </row>
    <row r="1390" spans="1:15" x14ac:dyDescent="0.3">
      <c r="A1390" t="s">
        <v>1694</v>
      </c>
      <c r="B1390" t="s">
        <v>720</v>
      </c>
      <c r="C1390" s="14">
        <v>318182</v>
      </c>
      <c r="D1390" s="14">
        <v>31818</v>
      </c>
      <c r="E1390" s="14">
        <v>0</v>
      </c>
      <c r="F1390" s="14">
        <v>350000</v>
      </c>
      <c r="G1390">
        <v>160381957</v>
      </c>
      <c r="H1390">
        <v>1234</v>
      </c>
      <c r="I1390" t="s">
        <v>1484</v>
      </c>
      <c r="J1390" t="s">
        <v>1538</v>
      </c>
      <c r="K1390" t="s">
        <v>1485</v>
      </c>
      <c r="L1390">
        <v>2630</v>
      </c>
      <c r="M1390" t="s">
        <v>1677</v>
      </c>
      <c r="N1390" t="s">
        <v>1682</v>
      </c>
      <c r="O1390">
        <f>VLOOKUP(M1390,'ID-사업자'!$A$1:$B$291,2,0)</f>
        <v>2662301627</v>
      </c>
    </row>
    <row r="1391" spans="1:15" x14ac:dyDescent="0.3">
      <c r="A1391" t="s">
        <v>1694</v>
      </c>
      <c r="B1391" t="s">
        <v>585</v>
      </c>
      <c r="C1391" s="14">
        <v>321818</v>
      </c>
      <c r="D1391" s="14">
        <v>32182</v>
      </c>
      <c r="E1391" s="14">
        <v>0</v>
      </c>
      <c r="F1391" s="14">
        <v>354000</v>
      </c>
      <c r="G1391">
        <v>160547767</v>
      </c>
      <c r="H1391">
        <v>1234</v>
      </c>
      <c r="I1391" t="s">
        <v>1484</v>
      </c>
      <c r="J1391" t="s">
        <v>1538</v>
      </c>
      <c r="K1391" t="s">
        <v>1485</v>
      </c>
      <c r="L1391">
        <v>2782</v>
      </c>
      <c r="M1391" t="s">
        <v>1690</v>
      </c>
      <c r="N1391" t="s">
        <v>1693</v>
      </c>
      <c r="O1391">
        <f>VLOOKUP(M1391,'ID-사업자'!$A$1:$B$291,2,0)</f>
        <v>0</v>
      </c>
    </row>
    <row r="1392" spans="1:15" x14ac:dyDescent="0.3">
      <c r="A1392" t="s">
        <v>1694</v>
      </c>
      <c r="B1392" t="s">
        <v>964</v>
      </c>
      <c r="C1392" s="14">
        <v>235919</v>
      </c>
      <c r="D1392" s="14">
        <v>23591</v>
      </c>
      <c r="E1392" s="14">
        <v>97990</v>
      </c>
      <c r="F1392" s="14">
        <v>357500</v>
      </c>
      <c r="G1392">
        <v>160595440</v>
      </c>
      <c r="H1392">
        <v>1234</v>
      </c>
      <c r="I1392" t="s">
        <v>1484</v>
      </c>
      <c r="J1392" t="s">
        <v>1538</v>
      </c>
      <c r="K1392" t="s">
        <v>1485</v>
      </c>
      <c r="L1392">
        <v>2597</v>
      </c>
      <c r="M1392" t="s">
        <v>1616</v>
      </c>
      <c r="N1392" t="s">
        <v>1693</v>
      </c>
      <c r="O1392">
        <f>VLOOKUP(M1392,'ID-사업자'!$A$1:$B$291,2,0)</f>
        <v>0</v>
      </c>
    </row>
    <row r="1393" spans="1:15" x14ac:dyDescent="0.3">
      <c r="A1393" t="s">
        <v>1694</v>
      </c>
      <c r="B1393" t="s">
        <v>883</v>
      </c>
      <c r="C1393" s="14">
        <v>10919</v>
      </c>
      <c r="D1393" s="14">
        <v>1091</v>
      </c>
      <c r="E1393" s="14">
        <v>353990</v>
      </c>
      <c r="F1393" s="14">
        <v>366000</v>
      </c>
      <c r="G1393">
        <v>160626285</v>
      </c>
      <c r="H1393">
        <v>1234</v>
      </c>
      <c r="I1393" t="s">
        <v>1484</v>
      </c>
      <c r="J1393" t="s">
        <v>1538</v>
      </c>
      <c r="K1393" t="s">
        <v>1485</v>
      </c>
      <c r="L1393">
        <v>2599</v>
      </c>
      <c r="M1393" t="s">
        <v>1591</v>
      </c>
      <c r="N1393" t="s">
        <v>1684</v>
      </c>
      <c r="O1393">
        <f>VLOOKUP(M1393,'ID-사업자'!$A$1:$B$291,2,0)</f>
        <v>5311602084</v>
      </c>
    </row>
    <row r="1394" spans="1:15" x14ac:dyDescent="0.3">
      <c r="A1394" t="s">
        <v>1694</v>
      </c>
      <c r="B1394" t="s">
        <v>361</v>
      </c>
      <c r="C1394" s="14">
        <v>60919</v>
      </c>
      <c r="D1394" s="14">
        <v>6091</v>
      </c>
      <c r="E1394" s="14">
        <v>300390</v>
      </c>
      <c r="F1394" s="14">
        <v>367400</v>
      </c>
      <c r="G1394">
        <v>160472514</v>
      </c>
      <c r="H1394">
        <v>1234</v>
      </c>
      <c r="I1394" t="s">
        <v>1484</v>
      </c>
      <c r="J1394" t="s">
        <v>1538</v>
      </c>
      <c r="K1394" t="s">
        <v>1485</v>
      </c>
      <c r="L1394">
        <v>2585</v>
      </c>
      <c r="M1394" t="s">
        <v>1577</v>
      </c>
      <c r="N1394" t="s">
        <v>1693</v>
      </c>
      <c r="O1394">
        <f>VLOOKUP(M1394,'ID-사업자'!$A$1:$B$291,2,0)</f>
        <v>0</v>
      </c>
    </row>
    <row r="1395" spans="1:15" x14ac:dyDescent="0.3">
      <c r="A1395" t="s">
        <v>1694</v>
      </c>
      <c r="B1395" t="s">
        <v>1090</v>
      </c>
      <c r="C1395" s="14">
        <v>338909</v>
      </c>
      <c r="D1395" s="14">
        <v>33891</v>
      </c>
      <c r="E1395" s="14">
        <v>0</v>
      </c>
      <c r="F1395" s="14">
        <v>372800</v>
      </c>
      <c r="G1395">
        <v>160446738</v>
      </c>
      <c r="H1395">
        <v>1234</v>
      </c>
      <c r="I1395" t="s">
        <v>1484</v>
      </c>
      <c r="J1395" t="s">
        <v>1538</v>
      </c>
      <c r="K1395" t="s">
        <v>1485</v>
      </c>
      <c r="L1395">
        <v>2053</v>
      </c>
      <c r="M1395" t="s">
        <v>1690</v>
      </c>
      <c r="N1395" t="s">
        <v>1693</v>
      </c>
      <c r="O1395">
        <f>VLOOKUP(M1395,'ID-사업자'!$A$1:$B$291,2,0)</f>
        <v>0</v>
      </c>
    </row>
    <row r="1396" spans="1:15" x14ac:dyDescent="0.3">
      <c r="A1396" t="s">
        <v>1694</v>
      </c>
      <c r="B1396" t="s">
        <v>779</v>
      </c>
      <c r="C1396" s="14">
        <v>343091</v>
      </c>
      <c r="D1396" s="14">
        <v>34309</v>
      </c>
      <c r="E1396" s="14">
        <v>0</v>
      </c>
      <c r="F1396" s="14">
        <v>377400</v>
      </c>
      <c r="G1396">
        <v>160430622</v>
      </c>
      <c r="H1396">
        <v>1234</v>
      </c>
      <c r="I1396" t="s">
        <v>1484</v>
      </c>
      <c r="J1396" t="s">
        <v>1538</v>
      </c>
      <c r="K1396" t="s">
        <v>1485</v>
      </c>
      <c r="L1396">
        <v>2389</v>
      </c>
      <c r="M1396" t="s">
        <v>1831</v>
      </c>
      <c r="N1396" t="s">
        <v>1682</v>
      </c>
      <c r="O1396">
        <f>VLOOKUP(M1396,'ID-사업자'!$A$1:$B$291,2,0)</f>
        <v>6254800679</v>
      </c>
    </row>
    <row r="1397" spans="1:15" x14ac:dyDescent="0.3">
      <c r="A1397" t="s">
        <v>1694</v>
      </c>
      <c r="B1397" t="s">
        <v>296</v>
      </c>
      <c r="C1397" s="14">
        <v>283646</v>
      </c>
      <c r="D1397" s="14">
        <v>28364</v>
      </c>
      <c r="E1397" s="14">
        <v>65990</v>
      </c>
      <c r="F1397" s="14">
        <v>378000</v>
      </c>
      <c r="G1397">
        <v>160504002</v>
      </c>
      <c r="H1397">
        <v>1234</v>
      </c>
      <c r="I1397" t="s">
        <v>1484</v>
      </c>
      <c r="J1397" t="s">
        <v>1538</v>
      </c>
      <c r="K1397" t="s">
        <v>1485</v>
      </c>
      <c r="L1397">
        <v>3000000701</v>
      </c>
      <c r="M1397" t="s">
        <v>1772</v>
      </c>
      <c r="N1397" t="s">
        <v>1695</v>
      </c>
      <c r="O1397">
        <f>VLOOKUP(M1397,'ID-사업자'!$A$1:$B$291,2,0)</f>
        <v>4453000985</v>
      </c>
    </row>
    <row r="1398" spans="1:15" x14ac:dyDescent="0.3">
      <c r="A1398" t="s">
        <v>1694</v>
      </c>
      <c r="B1398" t="s">
        <v>367</v>
      </c>
      <c r="C1398" s="14">
        <v>146000</v>
      </c>
      <c r="D1398" s="14">
        <v>14600</v>
      </c>
      <c r="E1398" s="14">
        <v>220000</v>
      </c>
      <c r="F1398" s="14">
        <v>380600</v>
      </c>
      <c r="G1398">
        <v>160482825</v>
      </c>
      <c r="H1398">
        <v>1234</v>
      </c>
      <c r="I1398" t="s">
        <v>1484</v>
      </c>
      <c r="J1398" t="s">
        <v>1538</v>
      </c>
      <c r="K1398" t="s">
        <v>1485</v>
      </c>
      <c r="L1398">
        <v>3000000815</v>
      </c>
      <c r="M1398" t="s">
        <v>1587</v>
      </c>
      <c r="N1398" t="s">
        <v>1695</v>
      </c>
      <c r="O1398">
        <f>VLOOKUP(M1398,'ID-사업자'!$A$1:$B$291,2,0)</f>
        <v>4021589132</v>
      </c>
    </row>
    <row r="1399" spans="1:15" x14ac:dyDescent="0.3">
      <c r="A1399" t="s">
        <v>1694</v>
      </c>
      <c r="B1399" t="s">
        <v>1019</v>
      </c>
      <c r="C1399" s="14">
        <v>160000</v>
      </c>
      <c r="D1399" s="14">
        <v>16000</v>
      </c>
      <c r="E1399" s="14">
        <v>207000</v>
      </c>
      <c r="F1399" s="14">
        <v>383000</v>
      </c>
      <c r="G1399">
        <v>160450976</v>
      </c>
      <c r="H1399">
        <v>1234</v>
      </c>
      <c r="I1399" t="s">
        <v>1484</v>
      </c>
      <c r="J1399" t="s">
        <v>1538</v>
      </c>
      <c r="K1399" t="s">
        <v>1485</v>
      </c>
      <c r="L1399">
        <v>2899</v>
      </c>
      <c r="M1399" t="s">
        <v>1475</v>
      </c>
      <c r="N1399" t="s">
        <v>1682</v>
      </c>
      <c r="O1399">
        <f>VLOOKUP(M1399,'ID-사업자'!$A$1:$B$291,2,0)</f>
        <v>5082251228</v>
      </c>
    </row>
    <row r="1400" spans="1:15" x14ac:dyDescent="0.3">
      <c r="A1400" t="s">
        <v>1694</v>
      </c>
      <c r="B1400" t="s">
        <v>511</v>
      </c>
      <c r="C1400" s="14">
        <v>235555</v>
      </c>
      <c r="D1400" s="14">
        <v>23555</v>
      </c>
      <c r="E1400" s="14">
        <v>123990</v>
      </c>
      <c r="F1400" s="14">
        <v>383100</v>
      </c>
      <c r="G1400">
        <v>160529649</v>
      </c>
      <c r="H1400">
        <v>1234</v>
      </c>
      <c r="I1400" t="s">
        <v>1484</v>
      </c>
      <c r="J1400" t="s">
        <v>1538</v>
      </c>
      <c r="K1400" t="s">
        <v>1485</v>
      </c>
      <c r="L1400">
        <v>2916</v>
      </c>
      <c r="M1400" t="s">
        <v>1664</v>
      </c>
      <c r="N1400" t="s">
        <v>1693</v>
      </c>
      <c r="O1400">
        <f>VLOOKUP(M1400,'ID-사업자'!$A$1:$B$291,2,0)</f>
        <v>2969801140</v>
      </c>
    </row>
    <row r="1401" spans="1:15" x14ac:dyDescent="0.3">
      <c r="A1401" t="s">
        <v>1694</v>
      </c>
      <c r="B1401" t="s">
        <v>684</v>
      </c>
      <c r="C1401" s="14">
        <v>349091</v>
      </c>
      <c r="D1401" s="14">
        <v>34909</v>
      </c>
      <c r="E1401" s="14">
        <v>0</v>
      </c>
      <c r="F1401" s="14">
        <v>384000</v>
      </c>
      <c r="G1401">
        <v>160361787</v>
      </c>
      <c r="H1401">
        <v>1234</v>
      </c>
      <c r="I1401" t="s">
        <v>1484</v>
      </c>
      <c r="J1401" t="s">
        <v>1538</v>
      </c>
      <c r="K1401" t="s">
        <v>1485</v>
      </c>
      <c r="L1401">
        <v>2754</v>
      </c>
      <c r="M1401" t="s">
        <v>1648</v>
      </c>
      <c r="N1401" t="s">
        <v>1693</v>
      </c>
      <c r="O1401">
        <f>VLOOKUP(M1401,'ID-사업자'!$A$1:$B$291,2,0)</f>
        <v>7756300069</v>
      </c>
    </row>
    <row r="1402" spans="1:15" x14ac:dyDescent="0.3">
      <c r="A1402" t="s">
        <v>1694</v>
      </c>
      <c r="B1402" t="s">
        <v>791</v>
      </c>
      <c r="C1402" s="14">
        <v>315646</v>
      </c>
      <c r="D1402" s="14">
        <v>31564</v>
      </c>
      <c r="E1402" s="14">
        <v>39790</v>
      </c>
      <c r="F1402" s="14">
        <v>387000</v>
      </c>
      <c r="G1402">
        <v>160432066</v>
      </c>
      <c r="H1402">
        <v>1234</v>
      </c>
      <c r="I1402" t="s">
        <v>1484</v>
      </c>
      <c r="J1402" t="s">
        <v>1538</v>
      </c>
      <c r="K1402" t="s">
        <v>1485</v>
      </c>
      <c r="L1402">
        <v>3000000700</v>
      </c>
      <c r="M1402" t="s">
        <v>1729</v>
      </c>
      <c r="N1402" t="s">
        <v>1695</v>
      </c>
      <c r="O1402">
        <f>VLOOKUP(M1402,'ID-사업자'!$A$1:$B$291,2,0)</f>
        <v>0</v>
      </c>
    </row>
    <row r="1403" spans="1:15" x14ac:dyDescent="0.3">
      <c r="A1403" t="s">
        <v>1694</v>
      </c>
      <c r="B1403" t="s">
        <v>370</v>
      </c>
      <c r="C1403" s="14">
        <v>354545</v>
      </c>
      <c r="D1403" s="14">
        <v>35455</v>
      </c>
      <c r="E1403" s="14">
        <v>0</v>
      </c>
      <c r="F1403" s="14">
        <v>390000</v>
      </c>
      <c r="G1403">
        <v>160478695</v>
      </c>
      <c r="H1403">
        <v>1234</v>
      </c>
      <c r="I1403" t="s">
        <v>1484</v>
      </c>
      <c r="J1403" t="s">
        <v>1538</v>
      </c>
      <c r="K1403" t="s">
        <v>1485</v>
      </c>
      <c r="L1403">
        <v>1776</v>
      </c>
      <c r="M1403" t="s">
        <v>1640</v>
      </c>
      <c r="N1403" t="s">
        <v>1684</v>
      </c>
      <c r="O1403">
        <f>VLOOKUP(M1403,'ID-사업자'!$A$1:$B$291,2,0)</f>
        <v>4814801006</v>
      </c>
    </row>
    <row r="1404" spans="1:15" x14ac:dyDescent="0.3">
      <c r="A1404" t="s">
        <v>1694</v>
      </c>
      <c r="B1404" t="s">
        <v>300</v>
      </c>
      <c r="C1404" s="14">
        <v>75455</v>
      </c>
      <c r="D1404" s="14">
        <v>7545</v>
      </c>
      <c r="E1404" s="14">
        <v>310000</v>
      </c>
      <c r="F1404" s="14">
        <v>393000</v>
      </c>
      <c r="G1404">
        <v>160502879</v>
      </c>
      <c r="H1404">
        <v>1234</v>
      </c>
      <c r="I1404" t="s">
        <v>1484</v>
      </c>
      <c r="J1404" t="s">
        <v>1538</v>
      </c>
      <c r="K1404" t="s">
        <v>1485</v>
      </c>
      <c r="L1404">
        <v>1967</v>
      </c>
      <c r="M1404" t="s">
        <v>1686</v>
      </c>
      <c r="N1404" t="s">
        <v>1693</v>
      </c>
      <c r="O1404">
        <f>VLOOKUP(M1404,'ID-사업자'!$A$1:$B$291,2,0)</f>
        <v>0</v>
      </c>
    </row>
    <row r="1405" spans="1:15" x14ac:dyDescent="0.3">
      <c r="A1405" t="s">
        <v>1694</v>
      </c>
      <c r="B1405" t="s">
        <v>1457</v>
      </c>
      <c r="C1405" s="14">
        <v>336182</v>
      </c>
      <c r="D1405" s="14">
        <v>33618</v>
      </c>
      <c r="E1405" s="14">
        <v>29000</v>
      </c>
      <c r="F1405" s="14">
        <v>398800</v>
      </c>
      <c r="G1405">
        <v>160701838</v>
      </c>
      <c r="H1405">
        <v>1234</v>
      </c>
      <c r="I1405" t="s">
        <v>1484</v>
      </c>
      <c r="J1405" t="s">
        <v>1538</v>
      </c>
      <c r="K1405" t="s">
        <v>1485</v>
      </c>
      <c r="L1405">
        <v>2276</v>
      </c>
      <c r="M1405" t="s">
        <v>1557</v>
      </c>
      <c r="N1405" t="s">
        <v>1682</v>
      </c>
      <c r="O1405">
        <f>VLOOKUP(M1405,'ID-사업자'!$A$1:$B$291,2,0)</f>
        <v>3686100775</v>
      </c>
    </row>
    <row r="1406" spans="1:15" x14ac:dyDescent="0.3">
      <c r="A1406" t="s">
        <v>1694</v>
      </c>
      <c r="B1406" t="s">
        <v>732</v>
      </c>
      <c r="C1406" s="14">
        <v>54182</v>
      </c>
      <c r="D1406" s="14">
        <v>5418</v>
      </c>
      <c r="E1406" s="14">
        <v>341000</v>
      </c>
      <c r="F1406" s="14">
        <v>400600</v>
      </c>
      <c r="G1406">
        <v>160383390</v>
      </c>
      <c r="H1406">
        <v>1234</v>
      </c>
      <c r="I1406" t="s">
        <v>1484</v>
      </c>
      <c r="J1406" t="s">
        <v>1538</v>
      </c>
      <c r="K1406" t="s">
        <v>1485</v>
      </c>
      <c r="L1406">
        <v>1970</v>
      </c>
      <c r="M1406" t="s">
        <v>1577</v>
      </c>
      <c r="N1406" t="s">
        <v>1693</v>
      </c>
      <c r="O1406">
        <f>VLOOKUP(M1406,'ID-사업자'!$A$1:$B$291,2,0)</f>
        <v>0</v>
      </c>
    </row>
    <row r="1407" spans="1:15" x14ac:dyDescent="0.3">
      <c r="A1407" t="s">
        <v>1694</v>
      </c>
      <c r="B1407" t="s">
        <v>505</v>
      </c>
      <c r="C1407" s="14">
        <v>312328</v>
      </c>
      <c r="D1407" s="14">
        <v>31232</v>
      </c>
      <c r="E1407" s="14">
        <v>61990</v>
      </c>
      <c r="F1407" s="14">
        <v>405550</v>
      </c>
      <c r="G1407">
        <v>160569614</v>
      </c>
      <c r="H1407">
        <v>1234</v>
      </c>
      <c r="I1407" t="s">
        <v>1484</v>
      </c>
      <c r="J1407" t="s">
        <v>1538</v>
      </c>
      <c r="K1407" t="s">
        <v>1485</v>
      </c>
      <c r="L1407">
        <v>3000000625</v>
      </c>
      <c r="M1407" t="s">
        <v>1587</v>
      </c>
      <c r="N1407" t="s">
        <v>1695</v>
      </c>
      <c r="O1407">
        <f>VLOOKUP(M1407,'ID-사업자'!$A$1:$B$291,2,0)</f>
        <v>4021589132</v>
      </c>
    </row>
    <row r="1408" spans="1:15" x14ac:dyDescent="0.3">
      <c r="A1408" t="s">
        <v>1694</v>
      </c>
      <c r="B1408" t="s">
        <v>1064</v>
      </c>
      <c r="C1408" s="14">
        <v>374091</v>
      </c>
      <c r="D1408" s="14">
        <v>37409</v>
      </c>
      <c r="E1408" s="14">
        <v>0</v>
      </c>
      <c r="F1408" s="14">
        <v>411500</v>
      </c>
      <c r="G1408">
        <v>160462254</v>
      </c>
      <c r="H1408">
        <v>1234</v>
      </c>
      <c r="I1408" t="s">
        <v>1484</v>
      </c>
      <c r="J1408" t="s">
        <v>1538</v>
      </c>
      <c r="K1408" t="s">
        <v>1485</v>
      </c>
      <c r="L1408">
        <v>3000000814</v>
      </c>
      <c r="M1408" t="s">
        <v>1799</v>
      </c>
      <c r="N1408" t="s">
        <v>1695</v>
      </c>
      <c r="O1408">
        <f>VLOOKUP(M1408,'ID-사업자'!$A$1:$B$291,2,0)</f>
        <v>5058129011</v>
      </c>
    </row>
    <row r="1409" spans="1:15" x14ac:dyDescent="0.3">
      <c r="A1409" t="s">
        <v>1694</v>
      </c>
      <c r="B1409" t="s">
        <v>386</v>
      </c>
      <c r="C1409" s="14">
        <v>377273</v>
      </c>
      <c r="D1409" s="14">
        <v>37727</v>
      </c>
      <c r="E1409" s="14">
        <v>0</v>
      </c>
      <c r="F1409" s="14">
        <v>415000</v>
      </c>
      <c r="G1409">
        <v>160495494</v>
      </c>
      <c r="H1409">
        <v>1234</v>
      </c>
      <c r="I1409" t="s">
        <v>1484</v>
      </c>
      <c r="J1409" t="s">
        <v>1538</v>
      </c>
      <c r="K1409" t="s">
        <v>1485</v>
      </c>
      <c r="L1409">
        <v>1839</v>
      </c>
      <c r="M1409" t="s">
        <v>1685</v>
      </c>
      <c r="N1409" t="s">
        <v>1684</v>
      </c>
      <c r="O1409">
        <f>VLOOKUP(M1409,'ID-사업자'!$A$1:$B$291,2,0)</f>
        <v>0</v>
      </c>
    </row>
    <row r="1410" spans="1:15" x14ac:dyDescent="0.3">
      <c r="A1410" t="s">
        <v>1694</v>
      </c>
      <c r="B1410" t="s">
        <v>347</v>
      </c>
      <c r="C1410" s="14">
        <v>143455</v>
      </c>
      <c r="D1410" s="14">
        <v>14345</v>
      </c>
      <c r="E1410" s="14">
        <v>262500</v>
      </c>
      <c r="F1410" s="14">
        <v>420300</v>
      </c>
      <c r="G1410">
        <v>160469740</v>
      </c>
      <c r="H1410">
        <v>1234</v>
      </c>
      <c r="I1410" t="s">
        <v>1484</v>
      </c>
      <c r="J1410" t="s">
        <v>1538</v>
      </c>
      <c r="K1410" t="s">
        <v>1485</v>
      </c>
      <c r="L1410">
        <v>3000000515</v>
      </c>
      <c r="M1410" t="s">
        <v>1661</v>
      </c>
      <c r="N1410" t="s">
        <v>1695</v>
      </c>
      <c r="O1410">
        <f>VLOOKUP(M1410,'ID-사업자'!$A$1:$B$291,2,0)</f>
        <v>2851701461</v>
      </c>
    </row>
    <row r="1411" spans="1:15" x14ac:dyDescent="0.3">
      <c r="A1411" t="s">
        <v>1719</v>
      </c>
      <c r="B1411" t="s">
        <v>15</v>
      </c>
      <c r="C1411" s="14">
        <v>354545</v>
      </c>
      <c r="D1411" s="14">
        <v>35455</v>
      </c>
      <c r="E1411" s="14">
        <v>40000</v>
      </c>
      <c r="F1411" s="14">
        <v>430000</v>
      </c>
      <c r="G1411">
        <v>57932293</v>
      </c>
      <c r="I1411" t="s">
        <v>1532</v>
      </c>
      <c r="L1411">
        <v>3000000703</v>
      </c>
      <c r="M1411" t="s">
        <v>1721</v>
      </c>
      <c r="N1411" t="s">
        <v>1695</v>
      </c>
      <c r="O1411">
        <f>VLOOKUP(M1411,'ID-사업자'!$A$1:$B$291,2,0)</f>
        <v>0</v>
      </c>
    </row>
    <row r="1412" spans="1:15" x14ac:dyDescent="0.3">
      <c r="A1412" t="s">
        <v>1694</v>
      </c>
      <c r="B1412" t="s">
        <v>597</v>
      </c>
      <c r="C1412" s="14">
        <v>280000</v>
      </c>
      <c r="D1412" s="14">
        <v>28000</v>
      </c>
      <c r="E1412" s="14">
        <v>124000</v>
      </c>
      <c r="F1412" s="14">
        <v>432000</v>
      </c>
      <c r="G1412">
        <v>160546283</v>
      </c>
      <c r="H1412">
        <v>1234</v>
      </c>
      <c r="I1412" t="s">
        <v>1484</v>
      </c>
      <c r="J1412" t="s">
        <v>1538</v>
      </c>
      <c r="K1412" t="s">
        <v>1485</v>
      </c>
      <c r="L1412">
        <v>2518</v>
      </c>
      <c r="M1412" t="s">
        <v>1838</v>
      </c>
      <c r="N1412" t="s">
        <v>1682</v>
      </c>
      <c r="O1412">
        <f>VLOOKUP(M1412,'ID-사업자'!$A$1:$B$291,2,0)</f>
        <v>8903701276</v>
      </c>
    </row>
    <row r="1413" spans="1:15" x14ac:dyDescent="0.3">
      <c r="A1413" t="s">
        <v>1694</v>
      </c>
      <c r="B1413" t="s">
        <v>890</v>
      </c>
      <c r="C1413" s="14">
        <v>334273</v>
      </c>
      <c r="D1413" s="14">
        <v>33427</v>
      </c>
      <c r="E1413" s="14">
        <v>64800</v>
      </c>
      <c r="F1413" s="14">
        <v>432500</v>
      </c>
      <c r="G1413">
        <v>160612001</v>
      </c>
      <c r="H1413">
        <v>1234</v>
      </c>
      <c r="I1413" t="s">
        <v>1484</v>
      </c>
      <c r="J1413" t="s">
        <v>1538</v>
      </c>
      <c r="K1413" t="s">
        <v>1485</v>
      </c>
      <c r="L1413">
        <v>1577</v>
      </c>
      <c r="M1413" t="s">
        <v>1691</v>
      </c>
      <c r="N1413" t="s">
        <v>1693</v>
      </c>
      <c r="O1413">
        <f>VLOOKUP(M1413,'ID-사업자'!$A$1:$B$291,2,0)</f>
        <v>0</v>
      </c>
    </row>
    <row r="1414" spans="1:15" x14ac:dyDescent="0.3">
      <c r="A1414" t="s">
        <v>1719</v>
      </c>
      <c r="B1414" t="s">
        <v>1489</v>
      </c>
      <c r="C1414" s="14">
        <v>74636</v>
      </c>
      <c r="D1414" s="14">
        <v>7464</v>
      </c>
      <c r="E1414" s="14">
        <v>351100</v>
      </c>
      <c r="F1414" s="14">
        <v>433200</v>
      </c>
      <c r="G1414">
        <v>68457319</v>
      </c>
      <c r="I1414" t="s">
        <v>1532</v>
      </c>
      <c r="L1414">
        <v>3000000516</v>
      </c>
      <c r="M1414" t="s">
        <v>1808</v>
      </c>
      <c r="N1414" t="s">
        <v>1695</v>
      </c>
      <c r="O1414">
        <f>VLOOKUP(M1414,'ID-사업자'!$A$1:$B$291,2,0)</f>
        <v>3943200702</v>
      </c>
    </row>
    <row r="1415" spans="1:15" x14ac:dyDescent="0.3">
      <c r="A1415" t="s">
        <v>1694</v>
      </c>
      <c r="B1415" t="s">
        <v>638</v>
      </c>
      <c r="C1415" s="14">
        <v>300273</v>
      </c>
      <c r="D1415" s="14">
        <v>30027</v>
      </c>
      <c r="E1415" s="14">
        <v>103000</v>
      </c>
      <c r="F1415" s="14">
        <v>433300</v>
      </c>
      <c r="G1415">
        <v>160336600</v>
      </c>
      <c r="H1415">
        <v>1234</v>
      </c>
      <c r="I1415" t="s">
        <v>1484</v>
      </c>
      <c r="J1415" t="s">
        <v>1538</v>
      </c>
      <c r="K1415" t="s">
        <v>1485</v>
      </c>
      <c r="L1415">
        <v>3000000582</v>
      </c>
      <c r="M1415" t="s">
        <v>1653</v>
      </c>
      <c r="N1415" t="s">
        <v>1695</v>
      </c>
      <c r="O1415">
        <f>VLOOKUP(M1415,'ID-사업자'!$A$1:$B$291,2,0)</f>
        <v>1371949156</v>
      </c>
    </row>
    <row r="1416" spans="1:15" x14ac:dyDescent="0.3">
      <c r="A1416" t="s">
        <v>1694</v>
      </c>
      <c r="B1416" t="s">
        <v>996</v>
      </c>
      <c r="C1416" s="14">
        <v>14555</v>
      </c>
      <c r="D1416" s="14">
        <v>1455</v>
      </c>
      <c r="E1416" s="14">
        <v>419990</v>
      </c>
      <c r="F1416" s="14">
        <v>436000</v>
      </c>
      <c r="G1416">
        <v>160607130</v>
      </c>
      <c r="H1416">
        <v>1234</v>
      </c>
      <c r="I1416" t="s">
        <v>1484</v>
      </c>
      <c r="J1416" t="s">
        <v>1538</v>
      </c>
      <c r="K1416" t="s">
        <v>1485</v>
      </c>
      <c r="L1416">
        <v>2920</v>
      </c>
      <c r="M1416" t="s">
        <v>1838</v>
      </c>
      <c r="N1416" t="s">
        <v>1682</v>
      </c>
      <c r="O1416">
        <f>VLOOKUP(M1416,'ID-사업자'!$A$1:$B$291,2,0)</f>
        <v>8903701276</v>
      </c>
    </row>
    <row r="1417" spans="1:15" x14ac:dyDescent="0.3">
      <c r="A1417" t="s">
        <v>1694</v>
      </c>
      <c r="B1417" t="s">
        <v>1018</v>
      </c>
      <c r="C1417" s="14">
        <v>114919</v>
      </c>
      <c r="D1417" s="14">
        <v>11491</v>
      </c>
      <c r="E1417" s="14">
        <v>310990</v>
      </c>
      <c r="F1417" s="14">
        <v>437400</v>
      </c>
      <c r="G1417">
        <v>160450888</v>
      </c>
      <c r="H1417">
        <v>1234</v>
      </c>
      <c r="I1417" t="s">
        <v>1484</v>
      </c>
      <c r="J1417" t="s">
        <v>1538</v>
      </c>
      <c r="K1417" t="s">
        <v>1485</v>
      </c>
      <c r="L1417">
        <v>2910</v>
      </c>
      <c r="M1417" t="s">
        <v>1577</v>
      </c>
      <c r="N1417" t="s">
        <v>1693</v>
      </c>
      <c r="O1417">
        <f>VLOOKUP(M1417,'ID-사업자'!$A$1:$B$291,2,0)</f>
        <v>0</v>
      </c>
    </row>
    <row r="1418" spans="1:15" x14ac:dyDescent="0.3">
      <c r="A1418" t="s">
        <v>1694</v>
      </c>
      <c r="B1418" t="s">
        <v>1050</v>
      </c>
      <c r="C1418" s="14">
        <v>0</v>
      </c>
      <c r="D1418" s="14">
        <v>0</v>
      </c>
      <c r="E1418" s="14">
        <v>438000</v>
      </c>
      <c r="F1418" s="14">
        <v>438000</v>
      </c>
      <c r="G1418">
        <v>160459672</v>
      </c>
      <c r="H1418">
        <v>1234</v>
      </c>
      <c r="I1418" t="s">
        <v>1484</v>
      </c>
      <c r="J1418" t="s">
        <v>1538</v>
      </c>
      <c r="K1418" t="s">
        <v>1485</v>
      </c>
      <c r="L1418">
        <v>2576</v>
      </c>
      <c r="M1418" t="s">
        <v>1619</v>
      </c>
      <c r="N1418" t="s">
        <v>1693</v>
      </c>
      <c r="O1418">
        <f>VLOOKUP(M1418,'ID-사업자'!$A$1:$B$291,2,0)</f>
        <v>3786000611</v>
      </c>
    </row>
    <row r="1419" spans="1:15" x14ac:dyDescent="0.3">
      <c r="A1419" t="s">
        <v>1694</v>
      </c>
      <c r="B1419" t="s">
        <v>378</v>
      </c>
      <c r="C1419" s="14">
        <v>216364</v>
      </c>
      <c r="D1419" s="14">
        <v>21636</v>
      </c>
      <c r="E1419" s="14">
        <v>200000</v>
      </c>
      <c r="F1419" s="14">
        <v>438000</v>
      </c>
      <c r="G1419">
        <v>160485811</v>
      </c>
      <c r="H1419">
        <v>1234</v>
      </c>
      <c r="I1419" t="s">
        <v>1484</v>
      </c>
      <c r="J1419" t="s">
        <v>1538</v>
      </c>
      <c r="K1419" t="s">
        <v>1485</v>
      </c>
      <c r="L1419">
        <v>2709</v>
      </c>
      <c r="M1419" t="s">
        <v>1685</v>
      </c>
      <c r="N1419" t="s">
        <v>1684</v>
      </c>
      <c r="O1419">
        <f>VLOOKUP(M1419,'ID-사업자'!$A$1:$B$291,2,0)</f>
        <v>0</v>
      </c>
    </row>
    <row r="1420" spans="1:15" x14ac:dyDescent="0.3">
      <c r="A1420" t="s">
        <v>1694</v>
      </c>
      <c r="B1420" t="s">
        <v>397</v>
      </c>
      <c r="C1420" s="14">
        <v>296646</v>
      </c>
      <c r="D1420" s="14">
        <v>29664</v>
      </c>
      <c r="E1420" s="14">
        <v>111790</v>
      </c>
      <c r="F1420" s="14">
        <v>438100</v>
      </c>
      <c r="G1420">
        <v>160494903</v>
      </c>
      <c r="H1420">
        <v>1234</v>
      </c>
      <c r="I1420" t="s">
        <v>1484</v>
      </c>
      <c r="J1420" t="s">
        <v>1538</v>
      </c>
      <c r="K1420" t="s">
        <v>1485</v>
      </c>
      <c r="L1420">
        <v>1864</v>
      </c>
      <c r="M1420" t="s">
        <v>1588</v>
      </c>
      <c r="N1420" t="s">
        <v>1682</v>
      </c>
      <c r="O1420">
        <f>VLOOKUP(M1420,'ID-사업자'!$A$1:$B$291,2,0)</f>
        <v>0</v>
      </c>
    </row>
    <row r="1421" spans="1:15" x14ac:dyDescent="0.3">
      <c r="A1421" t="s">
        <v>1694</v>
      </c>
      <c r="B1421" t="s">
        <v>338</v>
      </c>
      <c r="C1421" s="14">
        <v>281555</v>
      </c>
      <c r="D1421" s="14">
        <v>28155</v>
      </c>
      <c r="E1421" s="14">
        <v>145590</v>
      </c>
      <c r="F1421" s="14">
        <v>455300</v>
      </c>
      <c r="G1421">
        <v>160471368</v>
      </c>
      <c r="H1421">
        <v>1234</v>
      </c>
      <c r="I1421" t="s">
        <v>1484</v>
      </c>
      <c r="J1421" t="s">
        <v>1538</v>
      </c>
      <c r="K1421" t="s">
        <v>1485</v>
      </c>
      <c r="L1421">
        <v>1562</v>
      </c>
      <c r="M1421" t="s">
        <v>1700</v>
      </c>
      <c r="N1421" t="s">
        <v>1682</v>
      </c>
      <c r="O1421">
        <f>VLOOKUP(M1421,'ID-사업자'!$A$1:$B$291,2,0)</f>
        <v>0</v>
      </c>
    </row>
    <row r="1422" spans="1:15" x14ac:dyDescent="0.3">
      <c r="A1422" t="s">
        <v>1694</v>
      </c>
      <c r="B1422" t="s">
        <v>1030</v>
      </c>
      <c r="C1422" s="14">
        <v>269455</v>
      </c>
      <c r="D1422" s="14">
        <v>26945</v>
      </c>
      <c r="E1422" s="14">
        <v>159000</v>
      </c>
      <c r="F1422" s="14">
        <v>455400</v>
      </c>
      <c r="G1422">
        <v>160453942</v>
      </c>
      <c r="H1422">
        <v>1234</v>
      </c>
      <c r="I1422" t="s">
        <v>1484</v>
      </c>
      <c r="J1422" t="s">
        <v>1538</v>
      </c>
      <c r="K1422" t="s">
        <v>1485</v>
      </c>
      <c r="L1422">
        <v>2642</v>
      </c>
      <c r="M1422" t="s">
        <v>1699</v>
      </c>
      <c r="N1422" t="s">
        <v>1693</v>
      </c>
      <c r="O1422">
        <f>VLOOKUP(M1422,'ID-사업자'!$A$1:$B$291,2,0)</f>
        <v>0</v>
      </c>
    </row>
    <row r="1423" spans="1:15" x14ac:dyDescent="0.3">
      <c r="A1423" t="s">
        <v>1694</v>
      </c>
      <c r="B1423" t="s">
        <v>576</v>
      </c>
      <c r="C1423" s="14">
        <v>146555</v>
      </c>
      <c r="D1423" s="14">
        <v>14655</v>
      </c>
      <c r="E1423" s="14">
        <v>294990</v>
      </c>
      <c r="F1423" s="14">
        <v>456200</v>
      </c>
      <c r="G1423">
        <v>160551445</v>
      </c>
      <c r="H1423">
        <v>1234</v>
      </c>
      <c r="I1423" t="s">
        <v>1484</v>
      </c>
      <c r="J1423" t="s">
        <v>1538</v>
      </c>
      <c r="K1423" t="s">
        <v>1485</v>
      </c>
      <c r="L1423">
        <v>2061</v>
      </c>
      <c r="M1423" t="s">
        <v>1664</v>
      </c>
      <c r="N1423" t="s">
        <v>1693</v>
      </c>
      <c r="O1423">
        <f>VLOOKUP(M1423,'ID-사업자'!$A$1:$B$291,2,0)</f>
        <v>2969801140</v>
      </c>
    </row>
    <row r="1424" spans="1:15" x14ac:dyDescent="0.3">
      <c r="A1424" t="s">
        <v>1694</v>
      </c>
      <c r="B1424" t="s">
        <v>1333</v>
      </c>
      <c r="C1424" s="14">
        <v>420000</v>
      </c>
      <c r="D1424" s="14">
        <v>42000</v>
      </c>
      <c r="E1424" s="14">
        <v>0</v>
      </c>
      <c r="F1424" s="14">
        <v>462000</v>
      </c>
      <c r="G1424">
        <v>160650257</v>
      </c>
      <c r="H1424">
        <v>1234</v>
      </c>
      <c r="I1424" t="s">
        <v>1484</v>
      </c>
      <c r="J1424" t="s">
        <v>1538</v>
      </c>
      <c r="K1424" t="s">
        <v>1485</v>
      </c>
      <c r="L1424">
        <v>3000000557</v>
      </c>
      <c r="M1424" t="s">
        <v>1661</v>
      </c>
      <c r="N1424" t="s">
        <v>1695</v>
      </c>
      <c r="O1424">
        <f>VLOOKUP(M1424,'ID-사업자'!$A$1:$B$291,2,0)</f>
        <v>2851701461</v>
      </c>
    </row>
    <row r="1425" spans="1:15" x14ac:dyDescent="0.3">
      <c r="A1425" t="s">
        <v>1694</v>
      </c>
      <c r="B1425" t="s">
        <v>365</v>
      </c>
      <c r="C1425" s="14">
        <v>282828</v>
      </c>
      <c r="D1425" s="14">
        <v>28282</v>
      </c>
      <c r="E1425" s="14">
        <v>152990</v>
      </c>
      <c r="F1425" s="14">
        <v>464100</v>
      </c>
      <c r="G1425">
        <v>160479877</v>
      </c>
      <c r="H1425">
        <v>1234</v>
      </c>
      <c r="I1425" t="s">
        <v>1484</v>
      </c>
      <c r="J1425" t="s">
        <v>1538</v>
      </c>
      <c r="K1425" t="s">
        <v>1485</v>
      </c>
      <c r="L1425">
        <v>2136</v>
      </c>
      <c r="M1425" t="s">
        <v>1588</v>
      </c>
      <c r="N1425" t="s">
        <v>1682</v>
      </c>
      <c r="O1425">
        <f>VLOOKUP(M1425,'ID-사업자'!$A$1:$B$291,2,0)</f>
        <v>0</v>
      </c>
    </row>
    <row r="1426" spans="1:15" x14ac:dyDescent="0.3">
      <c r="A1426" t="s">
        <v>1694</v>
      </c>
      <c r="B1426" t="s">
        <v>987</v>
      </c>
      <c r="C1426" s="14">
        <v>269273</v>
      </c>
      <c r="D1426" s="14">
        <v>26927</v>
      </c>
      <c r="E1426" s="14">
        <v>168400</v>
      </c>
      <c r="F1426" s="14">
        <v>464600</v>
      </c>
      <c r="G1426">
        <v>160604041</v>
      </c>
      <c r="H1426">
        <v>1234</v>
      </c>
      <c r="I1426" t="s">
        <v>1484</v>
      </c>
      <c r="J1426" t="s">
        <v>1538</v>
      </c>
      <c r="K1426" t="s">
        <v>1485</v>
      </c>
      <c r="L1426">
        <v>2523</v>
      </c>
      <c r="M1426" t="s">
        <v>1588</v>
      </c>
      <c r="N1426" t="s">
        <v>1682</v>
      </c>
      <c r="O1426">
        <f>VLOOKUP(M1426,'ID-사업자'!$A$1:$B$291,2,0)</f>
        <v>0</v>
      </c>
    </row>
    <row r="1427" spans="1:15" x14ac:dyDescent="0.3">
      <c r="A1427" t="s">
        <v>1694</v>
      </c>
      <c r="B1427" t="s">
        <v>339</v>
      </c>
      <c r="C1427" s="14">
        <v>263646</v>
      </c>
      <c r="D1427" s="14">
        <v>26364</v>
      </c>
      <c r="E1427" s="14">
        <v>185990</v>
      </c>
      <c r="F1427" s="14">
        <v>476000</v>
      </c>
      <c r="G1427">
        <v>160515440</v>
      </c>
      <c r="H1427">
        <v>1234</v>
      </c>
      <c r="I1427" t="s">
        <v>1484</v>
      </c>
      <c r="J1427" t="s">
        <v>1538</v>
      </c>
      <c r="K1427" t="s">
        <v>1485</v>
      </c>
      <c r="L1427">
        <v>2761</v>
      </c>
      <c r="M1427" t="s">
        <v>1596</v>
      </c>
      <c r="N1427" t="s">
        <v>1682</v>
      </c>
      <c r="O1427">
        <f>VLOOKUP(M1427,'ID-사업자'!$A$1:$B$291,2,0)</f>
        <v>0</v>
      </c>
    </row>
    <row r="1428" spans="1:15" x14ac:dyDescent="0.3">
      <c r="A1428" t="s">
        <v>1694</v>
      </c>
      <c r="B1428" t="s">
        <v>924</v>
      </c>
      <c r="C1428" s="14">
        <v>10919</v>
      </c>
      <c r="D1428" s="14">
        <v>1091</v>
      </c>
      <c r="E1428" s="14">
        <v>464990</v>
      </c>
      <c r="F1428" s="14">
        <v>477000</v>
      </c>
      <c r="G1428">
        <v>160571620</v>
      </c>
      <c r="H1428">
        <v>1234</v>
      </c>
      <c r="I1428" t="s">
        <v>1484</v>
      </c>
      <c r="J1428" t="s">
        <v>1538</v>
      </c>
      <c r="K1428" t="s">
        <v>1485</v>
      </c>
      <c r="L1428">
        <v>2002</v>
      </c>
      <c r="M1428" t="s">
        <v>1774</v>
      </c>
      <c r="N1428" t="s">
        <v>1682</v>
      </c>
      <c r="O1428">
        <f>VLOOKUP(M1428,'ID-사업자'!$A$1:$B$291,2,0)</f>
        <v>3238702576</v>
      </c>
    </row>
    <row r="1429" spans="1:15" x14ac:dyDescent="0.3">
      <c r="A1429" t="s">
        <v>1694</v>
      </c>
      <c r="B1429" t="s">
        <v>579</v>
      </c>
      <c r="C1429" s="14">
        <v>10919</v>
      </c>
      <c r="D1429" s="14">
        <v>1091</v>
      </c>
      <c r="E1429" s="14">
        <v>464990</v>
      </c>
      <c r="F1429" s="14">
        <v>477000</v>
      </c>
      <c r="G1429">
        <v>160545541</v>
      </c>
      <c r="H1429">
        <v>1234</v>
      </c>
      <c r="I1429" t="s">
        <v>1484</v>
      </c>
      <c r="J1429" t="s">
        <v>1538</v>
      </c>
      <c r="K1429" t="s">
        <v>1485</v>
      </c>
      <c r="L1429">
        <v>1972</v>
      </c>
      <c r="M1429" t="s">
        <v>1681</v>
      </c>
      <c r="N1429" t="s">
        <v>1682</v>
      </c>
      <c r="O1429">
        <f>VLOOKUP(M1429,'ID-사업자'!$A$1:$B$291,2,0)</f>
        <v>3303301155</v>
      </c>
    </row>
    <row r="1430" spans="1:15" x14ac:dyDescent="0.3">
      <c r="A1430" t="s">
        <v>1694</v>
      </c>
      <c r="B1430" t="s">
        <v>1381</v>
      </c>
      <c r="C1430" s="14">
        <v>446727</v>
      </c>
      <c r="D1430" s="14">
        <v>44673</v>
      </c>
      <c r="E1430" s="14">
        <v>0</v>
      </c>
      <c r="F1430" s="14">
        <v>491400</v>
      </c>
      <c r="G1430">
        <v>160691499</v>
      </c>
      <c r="H1430">
        <v>1234</v>
      </c>
      <c r="I1430" t="s">
        <v>1484</v>
      </c>
      <c r="J1430" t="s">
        <v>1538</v>
      </c>
      <c r="K1430" t="s">
        <v>1485</v>
      </c>
      <c r="L1430">
        <v>1873</v>
      </c>
      <c r="M1430" t="s">
        <v>1691</v>
      </c>
      <c r="N1430" t="s">
        <v>1693</v>
      </c>
      <c r="O1430">
        <f>VLOOKUP(M1430,'ID-사업자'!$A$1:$B$291,2,0)</f>
        <v>0</v>
      </c>
    </row>
    <row r="1431" spans="1:15" x14ac:dyDescent="0.3">
      <c r="A1431" t="s">
        <v>1694</v>
      </c>
      <c r="B1431" t="s">
        <v>1380</v>
      </c>
      <c r="C1431" s="14">
        <v>355091</v>
      </c>
      <c r="D1431" s="14">
        <v>35509</v>
      </c>
      <c r="E1431" s="14">
        <v>101500</v>
      </c>
      <c r="F1431" s="14">
        <v>492100</v>
      </c>
      <c r="G1431">
        <v>160654270</v>
      </c>
      <c r="H1431">
        <v>1234</v>
      </c>
      <c r="I1431" t="s">
        <v>1484</v>
      </c>
      <c r="J1431" t="s">
        <v>1538</v>
      </c>
      <c r="K1431" t="s">
        <v>1485</v>
      </c>
      <c r="L1431">
        <v>1996</v>
      </c>
      <c r="M1431" t="s">
        <v>1636</v>
      </c>
      <c r="N1431" t="s">
        <v>1684</v>
      </c>
      <c r="O1431">
        <f>VLOOKUP(M1431,'ID-사업자'!$A$1:$B$291,2,0)</f>
        <v>0</v>
      </c>
    </row>
    <row r="1432" spans="1:15" x14ac:dyDescent="0.3">
      <c r="A1432" t="s">
        <v>1694</v>
      </c>
      <c r="B1432" t="s">
        <v>699</v>
      </c>
      <c r="C1432" s="14">
        <v>414091</v>
      </c>
      <c r="D1432" s="14">
        <v>41409</v>
      </c>
      <c r="E1432" s="14">
        <v>45000</v>
      </c>
      <c r="F1432" s="14">
        <v>500500</v>
      </c>
      <c r="G1432">
        <v>160374831</v>
      </c>
      <c r="H1432">
        <v>1234</v>
      </c>
      <c r="I1432" t="s">
        <v>1484</v>
      </c>
      <c r="J1432" t="s">
        <v>1538</v>
      </c>
      <c r="K1432" t="s">
        <v>1485</v>
      </c>
      <c r="L1432">
        <v>1717</v>
      </c>
      <c r="M1432" t="s">
        <v>1672</v>
      </c>
      <c r="N1432" t="s">
        <v>1684</v>
      </c>
      <c r="O1432">
        <f>VLOOKUP(M1432,'ID-사업자'!$A$1:$B$291,2,0)</f>
        <v>0</v>
      </c>
    </row>
    <row r="1433" spans="1:15" x14ac:dyDescent="0.3">
      <c r="A1433" t="s">
        <v>1694</v>
      </c>
      <c r="B1433" t="s">
        <v>985</v>
      </c>
      <c r="C1433" s="14">
        <v>187273</v>
      </c>
      <c r="D1433" s="14">
        <v>18727</v>
      </c>
      <c r="E1433" s="14">
        <v>295000</v>
      </c>
      <c r="F1433" s="14">
        <v>501000</v>
      </c>
      <c r="G1433">
        <v>160603287</v>
      </c>
      <c r="H1433">
        <v>1234</v>
      </c>
      <c r="I1433" t="s">
        <v>1484</v>
      </c>
      <c r="J1433" t="s">
        <v>1538</v>
      </c>
      <c r="K1433" t="s">
        <v>1485</v>
      </c>
      <c r="L1433">
        <v>1582</v>
      </c>
      <c r="M1433" t="s">
        <v>1664</v>
      </c>
      <c r="N1433" t="s">
        <v>1693</v>
      </c>
      <c r="O1433">
        <f>VLOOKUP(M1433,'ID-사업자'!$A$1:$B$291,2,0)</f>
        <v>2969801140</v>
      </c>
    </row>
    <row r="1434" spans="1:15" x14ac:dyDescent="0.3">
      <c r="A1434" t="s">
        <v>1719</v>
      </c>
      <c r="B1434" t="s">
        <v>11</v>
      </c>
      <c r="C1434" s="14">
        <v>407727</v>
      </c>
      <c r="D1434" s="14">
        <v>40773</v>
      </c>
      <c r="E1434" s="14">
        <v>53000</v>
      </c>
      <c r="F1434" s="14">
        <v>501500</v>
      </c>
      <c r="G1434">
        <v>90774771</v>
      </c>
      <c r="I1434" t="s">
        <v>1532</v>
      </c>
      <c r="L1434">
        <v>3000000734</v>
      </c>
      <c r="M1434" t="s">
        <v>1808</v>
      </c>
      <c r="N1434" t="s">
        <v>1695</v>
      </c>
      <c r="O1434">
        <f>VLOOKUP(M1434,'ID-사업자'!$A$1:$B$291,2,0)</f>
        <v>3943200702</v>
      </c>
    </row>
    <row r="1435" spans="1:15" x14ac:dyDescent="0.3">
      <c r="A1435" t="s">
        <v>1694</v>
      </c>
      <c r="B1435" t="s">
        <v>993</v>
      </c>
      <c r="C1435" s="14">
        <v>60364</v>
      </c>
      <c r="D1435" s="14">
        <v>6036</v>
      </c>
      <c r="E1435" s="14">
        <v>438000</v>
      </c>
      <c r="F1435" s="14">
        <v>504400</v>
      </c>
      <c r="G1435">
        <v>160597474</v>
      </c>
      <c r="H1435">
        <v>1234</v>
      </c>
      <c r="I1435" t="s">
        <v>1484</v>
      </c>
      <c r="J1435" t="s">
        <v>1538</v>
      </c>
      <c r="K1435" t="s">
        <v>1485</v>
      </c>
      <c r="L1435">
        <v>2717</v>
      </c>
      <c r="M1435" t="s">
        <v>1591</v>
      </c>
      <c r="N1435" t="s">
        <v>1684</v>
      </c>
      <c r="O1435">
        <f>VLOOKUP(M1435,'ID-사업자'!$A$1:$B$291,2,0)</f>
        <v>5311602084</v>
      </c>
    </row>
    <row r="1436" spans="1:15" x14ac:dyDescent="0.3">
      <c r="A1436" t="s">
        <v>1694</v>
      </c>
      <c r="B1436" t="s">
        <v>490</v>
      </c>
      <c r="C1436" s="14">
        <v>344364</v>
      </c>
      <c r="D1436" s="14">
        <v>34436</v>
      </c>
      <c r="E1436" s="14">
        <v>130000</v>
      </c>
      <c r="F1436" s="14">
        <v>508800</v>
      </c>
      <c r="G1436">
        <v>160563210</v>
      </c>
      <c r="H1436">
        <v>1234</v>
      </c>
      <c r="I1436" t="s">
        <v>1484</v>
      </c>
      <c r="J1436" t="s">
        <v>1538</v>
      </c>
      <c r="K1436" t="s">
        <v>1485</v>
      </c>
      <c r="L1436">
        <v>1678</v>
      </c>
      <c r="M1436" t="s">
        <v>1691</v>
      </c>
      <c r="N1436" t="s">
        <v>1693</v>
      </c>
      <c r="O1436">
        <f>VLOOKUP(M1436,'ID-사업자'!$A$1:$B$291,2,0)</f>
        <v>0</v>
      </c>
    </row>
    <row r="1437" spans="1:15" x14ac:dyDescent="0.3">
      <c r="A1437" t="s">
        <v>1694</v>
      </c>
      <c r="B1437" t="s">
        <v>954</v>
      </c>
      <c r="C1437" s="14">
        <v>284273</v>
      </c>
      <c r="D1437" s="14">
        <v>28427</v>
      </c>
      <c r="E1437" s="14">
        <v>199100</v>
      </c>
      <c r="F1437" s="14">
        <v>511800</v>
      </c>
      <c r="G1437">
        <v>160586434</v>
      </c>
      <c r="H1437">
        <v>1234</v>
      </c>
      <c r="I1437" t="s">
        <v>1484</v>
      </c>
      <c r="J1437" t="s">
        <v>1538</v>
      </c>
      <c r="K1437" t="s">
        <v>1485</v>
      </c>
      <c r="L1437">
        <v>1984</v>
      </c>
      <c r="M1437" t="s">
        <v>1588</v>
      </c>
      <c r="N1437" t="s">
        <v>1682</v>
      </c>
      <c r="O1437">
        <f>VLOOKUP(M1437,'ID-사업자'!$A$1:$B$291,2,0)</f>
        <v>0</v>
      </c>
    </row>
    <row r="1438" spans="1:15" x14ac:dyDescent="0.3">
      <c r="A1438" t="s">
        <v>1694</v>
      </c>
      <c r="B1438" t="s">
        <v>429</v>
      </c>
      <c r="C1438" s="14">
        <v>469091</v>
      </c>
      <c r="D1438" s="14">
        <v>46909</v>
      </c>
      <c r="E1438" s="14">
        <v>0</v>
      </c>
      <c r="F1438" s="14">
        <v>516000</v>
      </c>
      <c r="G1438">
        <v>160552158</v>
      </c>
      <c r="H1438">
        <v>1234</v>
      </c>
      <c r="I1438" t="s">
        <v>1484</v>
      </c>
      <c r="J1438" t="s">
        <v>1538</v>
      </c>
      <c r="K1438" t="s">
        <v>1485</v>
      </c>
      <c r="L1438">
        <v>3000000708</v>
      </c>
      <c r="M1438" t="s">
        <v>1651</v>
      </c>
      <c r="N1438" t="s">
        <v>1695</v>
      </c>
      <c r="O1438">
        <f>VLOOKUP(M1438,'ID-사업자'!$A$1:$B$291,2,0)</f>
        <v>5261702056</v>
      </c>
    </row>
    <row r="1439" spans="1:15" x14ac:dyDescent="0.3">
      <c r="A1439" t="s">
        <v>1694</v>
      </c>
      <c r="B1439" t="s">
        <v>1152</v>
      </c>
      <c r="C1439" s="14">
        <v>476455</v>
      </c>
      <c r="D1439" s="14">
        <v>47645</v>
      </c>
      <c r="E1439" s="14">
        <v>0</v>
      </c>
      <c r="F1439" s="14">
        <v>524100</v>
      </c>
      <c r="G1439">
        <v>160848720</v>
      </c>
      <c r="H1439">
        <v>1234</v>
      </c>
      <c r="I1439" t="s">
        <v>1484</v>
      </c>
      <c r="J1439" t="s">
        <v>1538</v>
      </c>
      <c r="K1439" t="s">
        <v>1485</v>
      </c>
      <c r="L1439">
        <v>3000000549</v>
      </c>
      <c r="M1439" t="s">
        <v>1818</v>
      </c>
      <c r="N1439" t="s">
        <v>1682</v>
      </c>
      <c r="O1439">
        <f>VLOOKUP(M1439,'ID-사업자'!$A$1:$B$291,2,0)</f>
        <v>3100978994</v>
      </c>
    </row>
    <row r="1440" spans="1:15" x14ac:dyDescent="0.3">
      <c r="A1440" t="s">
        <v>1694</v>
      </c>
      <c r="B1440" t="s">
        <v>726</v>
      </c>
      <c r="C1440" s="14">
        <v>244000</v>
      </c>
      <c r="D1440" s="14">
        <v>24400</v>
      </c>
      <c r="E1440" s="14">
        <v>257000</v>
      </c>
      <c r="F1440" s="14">
        <v>525400</v>
      </c>
      <c r="G1440">
        <v>160380333</v>
      </c>
      <c r="H1440">
        <v>1234</v>
      </c>
      <c r="I1440" t="s">
        <v>1484</v>
      </c>
      <c r="J1440" t="s">
        <v>1538</v>
      </c>
      <c r="K1440" t="s">
        <v>1485</v>
      </c>
      <c r="L1440">
        <v>2557</v>
      </c>
      <c r="M1440" t="s">
        <v>1666</v>
      </c>
      <c r="N1440" t="s">
        <v>1682</v>
      </c>
      <c r="O1440">
        <f>VLOOKUP(M1440,'ID-사업자'!$A$1:$B$291,2,0)</f>
        <v>0</v>
      </c>
    </row>
    <row r="1441" spans="1:15" x14ac:dyDescent="0.3">
      <c r="A1441" t="s">
        <v>1694</v>
      </c>
      <c r="B1441" t="s">
        <v>1154</v>
      </c>
      <c r="C1441" s="14">
        <v>69091</v>
      </c>
      <c r="D1441" s="14">
        <v>6909</v>
      </c>
      <c r="E1441" s="14">
        <v>450000</v>
      </c>
      <c r="F1441" s="14">
        <v>526000</v>
      </c>
      <c r="G1441">
        <v>160851157</v>
      </c>
      <c r="H1441">
        <v>1234</v>
      </c>
      <c r="I1441" t="s">
        <v>1484</v>
      </c>
      <c r="J1441" t="s">
        <v>1538</v>
      </c>
      <c r="K1441" t="s">
        <v>1485</v>
      </c>
      <c r="L1441">
        <v>2232</v>
      </c>
      <c r="M1441" t="s">
        <v>1619</v>
      </c>
      <c r="N1441" t="s">
        <v>1693</v>
      </c>
      <c r="O1441">
        <f>VLOOKUP(M1441,'ID-사업자'!$A$1:$B$291,2,0)</f>
        <v>3786000611</v>
      </c>
    </row>
    <row r="1442" spans="1:15" x14ac:dyDescent="0.3">
      <c r="A1442" t="s">
        <v>1694</v>
      </c>
      <c r="B1442" t="s">
        <v>989</v>
      </c>
      <c r="C1442" s="14">
        <v>386646</v>
      </c>
      <c r="D1442" s="14">
        <v>38664</v>
      </c>
      <c r="E1442" s="14">
        <v>100790</v>
      </c>
      <c r="F1442" s="14">
        <v>526100</v>
      </c>
      <c r="G1442">
        <v>160593499</v>
      </c>
      <c r="H1442">
        <v>1234</v>
      </c>
      <c r="I1442" t="s">
        <v>1484</v>
      </c>
      <c r="J1442" t="s">
        <v>1538</v>
      </c>
      <c r="K1442" t="s">
        <v>1485</v>
      </c>
      <c r="L1442">
        <v>2069</v>
      </c>
      <c r="M1442" s="7" t="s">
        <v>1688</v>
      </c>
      <c r="N1442" t="s">
        <v>1684</v>
      </c>
      <c r="O1442">
        <f>VLOOKUP(M1442,'ID-사업자'!$A$1:$B$291,2,0)</f>
        <v>0</v>
      </c>
    </row>
    <row r="1443" spans="1:15" x14ac:dyDescent="0.3">
      <c r="A1443" t="s">
        <v>1694</v>
      </c>
      <c r="B1443" t="s">
        <v>697</v>
      </c>
      <c r="C1443" s="14">
        <v>431828</v>
      </c>
      <c r="D1443" s="14">
        <v>43182</v>
      </c>
      <c r="E1443" s="14">
        <v>51990</v>
      </c>
      <c r="F1443" s="14">
        <v>527000</v>
      </c>
      <c r="G1443">
        <v>160360823</v>
      </c>
      <c r="H1443">
        <v>1234</v>
      </c>
      <c r="I1443" t="s">
        <v>1484</v>
      </c>
      <c r="J1443" t="s">
        <v>1538</v>
      </c>
      <c r="K1443" t="s">
        <v>1485</v>
      </c>
      <c r="L1443">
        <v>1766</v>
      </c>
      <c r="M1443" t="s">
        <v>1774</v>
      </c>
      <c r="N1443" t="s">
        <v>1682</v>
      </c>
      <c r="O1443">
        <f>VLOOKUP(M1443,'ID-사업자'!$A$1:$B$291,2,0)</f>
        <v>3238702576</v>
      </c>
    </row>
    <row r="1444" spans="1:15" x14ac:dyDescent="0.3">
      <c r="A1444" t="s">
        <v>1694</v>
      </c>
      <c r="B1444" t="s">
        <v>1420</v>
      </c>
      <c r="C1444" s="14">
        <v>390000</v>
      </c>
      <c r="D1444" s="14">
        <v>39000</v>
      </c>
      <c r="E1444" s="14">
        <v>99400</v>
      </c>
      <c r="F1444" s="14">
        <v>528400</v>
      </c>
      <c r="G1444">
        <v>160687004</v>
      </c>
      <c r="H1444">
        <v>1234</v>
      </c>
      <c r="I1444" t="s">
        <v>1484</v>
      </c>
      <c r="J1444" t="s">
        <v>1538</v>
      </c>
      <c r="K1444" t="s">
        <v>1485</v>
      </c>
      <c r="L1444">
        <v>3000000755</v>
      </c>
      <c r="M1444" s="27" t="s">
        <v>4064</v>
      </c>
      <c r="N1444" t="s">
        <v>1695</v>
      </c>
      <c r="O1444">
        <f>VLOOKUP(M1444,'ID-사업자'!$A$1:$B$291,2,0)</f>
        <v>5176600498</v>
      </c>
    </row>
    <row r="1445" spans="1:15" x14ac:dyDescent="0.3">
      <c r="A1445" t="s">
        <v>1694</v>
      </c>
      <c r="B1445" t="s">
        <v>927</v>
      </c>
      <c r="C1445" s="14">
        <v>434737</v>
      </c>
      <c r="D1445" s="14">
        <v>43473</v>
      </c>
      <c r="E1445" s="14">
        <v>50190</v>
      </c>
      <c r="F1445" s="14">
        <v>528400</v>
      </c>
      <c r="G1445">
        <v>160573096</v>
      </c>
      <c r="H1445">
        <v>1234</v>
      </c>
      <c r="I1445" t="s">
        <v>1484</v>
      </c>
      <c r="J1445" t="s">
        <v>1538</v>
      </c>
      <c r="K1445" t="s">
        <v>1485</v>
      </c>
      <c r="L1445">
        <v>1994</v>
      </c>
      <c r="M1445" t="s">
        <v>1691</v>
      </c>
      <c r="N1445" t="s">
        <v>1693</v>
      </c>
      <c r="O1445">
        <f>VLOOKUP(M1445,'ID-사업자'!$A$1:$B$291,2,0)</f>
        <v>0</v>
      </c>
    </row>
    <row r="1446" spans="1:15" x14ac:dyDescent="0.3">
      <c r="A1446" s="6" t="s">
        <v>1754</v>
      </c>
      <c r="C1446" s="19">
        <f>D1446*10</f>
        <v>349545.80000000005</v>
      </c>
      <c r="D1446" s="20">
        <v>34954.58</v>
      </c>
      <c r="E1446" s="20">
        <f>F1446-C1446-D1446</f>
        <v>147499.61999999994</v>
      </c>
      <c r="F1446" s="20">
        <v>532000</v>
      </c>
      <c r="M1446" s="10" t="s">
        <v>1536</v>
      </c>
      <c r="N1446" s="6" t="s">
        <v>1684</v>
      </c>
      <c r="O1446">
        <f>VLOOKUP(M1446,'ID-사업자'!$A$1:$B$291,2,0)</f>
        <v>2838600555</v>
      </c>
    </row>
    <row r="1447" spans="1:15" x14ac:dyDescent="0.3">
      <c r="A1447" t="s">
        <v>1719</v>
      </c>
      <c r="B1447" t="s">
        <v>1518</v>
      </c>
      <c r="C1447" s="14">
        <v>490545</v>
      </c>
      <c r="D1447" s="14">
        <v>49055</v>
      </c>
      <c r="E1447" s="14">
        <v>0</v>
      </c>
      <c r="F1447" s="14">
        <v>539600</v>
      </c>
      <c r="G1447">
        <v>47850094</v>
      </c>
      <c r="I1447" t="s">
        <v>1532</v>
      </c>
      <c r="L1447">
        <v>3000000804</v>
      </c>
      <c r="M1447" t="s">
        <v>1796</v>
      </c>
      <c r="N1447" t="s">
        <v>1695</v>
      </c>
      <c r="O1447">
        <f>VLOOKUP(M1447,'ID-사업자'!$A$1:$B$291,2,0)</f>
        <v>0</v>
      </c>
    </row>
    <row r="1448" spans="1:15" x14ac:dyDescent="0.3">
      <c r="A1448" t="s">
        <v>1694</v>
      </c>
      <c r="B1448" t="s">
        <v>1446</v>
      </c>
      <c r="C1448" s="14">
        <v>434455</v>
      </c>
      <c r="D1448" s="14">
        <v>43445</v>
      </c>
      <c r="E1448" s="14">
        <v>62000</v>
      </c>
      <c r="F1448" s="14">
        <v>539900</v>
      </c>
      <c r="G1448">
        <v>160745288</v>
      </c>
      <c r="H1448">
        <v>1234</v>
      </c>
      <c r="I1448" t="s">
        <v>1484</v>
      </c>
      <c r="J1448" t="s">
        <v>1538</v>
      </c>
      <c r="K1448" t="s">
        <v>1485</v>
      </c>
      <c r="L1448">
        <v>3000000670</v>
      </c>
      <c r="M1448" t="s">
        <v>1769</v>
      </c>
      <c r="N1448" t="s">
        <v>1695</v>
      </c>
      <c r="O1448">
        <f>VLOOKUP(M1448,'ID-사업자'!$A$1:$B$291,2,0)</f>
        <v>4224300264</v>
      </c>
    </row>
    <row r="1449" spans="1:15" x14ac:dyDescent="0.3">
      <c r="A1449" t="s">
        <v>1694</v>
      </c>
      <c r="B1449" t="s">
        <v>1417</v>
      </c>
      <c r="C1449" s="14">
        <v>14555</v>
      </c>
      <c r="D1449" s="14">
        <v>1455</v>
      </c>
      <c r="E1449" s="14">
        <v>527990</v>
      </c>
      <c r="F1449" s="14">
        <v>544000</v>
      </c>
      <c r="G1449">
        <v>160682366</v>
      </c>
      <c r="H1449">
        <v>1234</v>
      </c>
      <c r="I1449" t="s">
        <v>1484</v>
      </c>
      <c r="J1449" t="s">
        <v>1538</v>
      </c>
      <c r="K1449" t="s">
        <v>1485</v>
      </c>
      <c r="L1449">
        <v>2601</v>
      </c>
      <c r="M1449" t="s">
        <v>1838</v>
      </c>
      <c r="N1449" t="s">
        <v>1682</v>
      </c>
      <c r="O1449" s="7">
        <f>VLOOKUP(M1449,'ID-사업자'!$A$1:$B$291,2,0)</f>
        <v>8903701276</v>
      </c>
    </row>
    <row r="1450" spans="1:15" x14ac:dyDescent="0.3">
      <c r="A1450" t="s">
        <v>1694</v>
      </c>
      <c r="B1450" t="s">
        <v>1349</v>
      </c>
      <c r="C1450" s="14">
        <v>421273</v>
      </c>
      <c r="D1450" s="14">
        <v>42127</v>
      </c>
      <c r="E1450" s="14">
        <v>88200</v>
      </c>
      <c r="F1450" s="14">
        <v>551600</v>
      </c>
      <c r="G1450">
        <v>160635606</v>
      </c>
      <c r="H1450">
        <v>1234</v>
      </c>
      <c r="I1450" t="s">
        <v>1484</v>
      </c>
      <c r="J1450" t="s">
        <v>1538</v>
      </c>
      <c r="K1450" t="s">
        <v>1485</v>
      </c>
      <c r="L1450">
        <v>2876</v>
      </c>
      <c r="M1450" t="s">
        <v>1691</v>
      </c>
      <c r="N1450" t="s">
        <v>1693</v>
      </c>
      <c r="O1450">
        <f>VLOOKUP(M1450,'ID-사업자'!$A$1:$B$291,2,0)</f>
        <v>0</v>
      </c>
    </row>
    <row r="1451" spans="1:15" x14ac:dyDescent="0.3">
      <c r="A1451" t="s">
        <v>1694</v>
      </c>
      <c r="B1451" t="s">
        <v>967</v>
      </c>
      <c r="C1451" s="14">
        <v>507273</v>
      </c>
      <c r="D1451" s="14">
        <v>50727</v>
      </c>
      <c r="E1451" s="14">
        <v>0</v>
      </c>
      <c r="F1451" s="14">
        <v>558000</v>
      </c>
      <c r="G1451">
        <v>160581543</v>
      </c>
      <c r="H1451">
        <v>1234</v>
      </c>
      <c r="I1451" t="s">
        <v>1484</v>
      </c>
      <c r="J1451" t="s">
        <v>1538</v>
      </c>
      <c r="K1451" t="s">
        <v>1485</v>
      </c>
      <c r="L1451">
        <v>2155</v>
      </c>
      <c r="M1451" t="s">
        <v>1838</v>
      </c>
      <c r="N1451" t="s">
        <v>1682</v>
      </c>
      <c r="O1451">
        <f>VLOOKUP(M1451,'ID-사업자'!$A$1:$B$291,2,0)</f>
        <v>8903701276</v>
      </c>
    </row>
    <row r="1452" spans="1:15" x14ac:dyDescent="0.3">
      <c r="A1452" t="s">
        <v>1694</v>
      </c>
      <c r="B1452" t="s">
        <v>780</v>
      </c>
      <c r="C1452" s="14">
        <v>476646</v>
      </c>
      <c r="D1452" s="14">
        <v>47664</v>
      </c>
      <c r="E1452" s="14">
        <v>47990</v>
      </c>
      <c r="F1452" s="14">
        <v>572300</v>
      </c>
      <c r="G1452">
        <v>160416384</v>
      </c>
      <c r="H1452">
        <v>1234</v>
      </c>
      <c r="I1452" t="s">
        <v>1484</v>
      </c>
      <c r="J1452" t="s">
        <v>1538</v>
      </c>
      <c r="K1452" t="s">
        <v>1485</v>
      </c>
      <c r="L1452">
        <v>2123</v>
      </c>
      <c r="M1452" t="s">
        <v>1787</v>
      </c>
      <c r="N1452" t="s">
        <v>1682</v>
      </c>
      <c r="O1452">
        <f>VLOOKUP(M1452,'ID-사업자'!$A$1:$B$291,2,0)</f>
        <v>1168177711</v>
      </c>
    </row>
    <row r="1453" spans="1:15" x14ac:dyDescent="0.3">
      <c r="A1453" t="s">
        <v>1694</v>
      </c>
      <c r="B1453" t="s">
        <v>460</v>
      </c>
      <c r="C1453" s="14">
        <v>18182</v>
      </c>
      <c r="D1453" s="14">
        <v>1818</v>
      </c>
      <c r="E1453" s="14">
        <v>560500</v>
      </c>
      <c r="F1453" s="14">
        <v>580500</v>
      </c>
      <c r="G1453">
        <v>160552742</v>
      </c>
      <c r="H1453">
        <v>1234</v>
      </c>
      <c r="I1453" t="s">
        <v>1484</v>
      </c>
      <c r="J1453" t="s">
        <v>1538</v>
      </c>
      <c r="K1453" t="s">
        <v>1485</v>
      </c>
      <c r="L1453">
        <v>1993</v>
      </c>
      <c r="M1453" t="s">
        <v>1675</v>
      </c>
      <c r="N1453" t="s">
        <v>1682</v>
      </c>
      <c r="O1453">
        <f>VLOOKUP(M1453,'ID-사업자'!$A$1:$B$291,2,0)</f>
        <v>7681202432</v>
      </c>
    </row>
    <row r="1454" spans="1:15" x14ac:dyDescent="0.3">
      <c r="A1454" t="s">
        <v>1694</v>
      </c>
      <c r="B1454" t="s">
        <v>752</v>
      </c>
      <c r="C1454" s="14">
        <v>14555</v>
      </c>
      <c r="D1454" s="14">
        <v>1455</v>
      </c>
      <c r="E1454" s="14">
        <v>583990</v>
      </c>
      <c r="F1454" s="14">
        <v>600000</v>
      </c>
      <c r="G1454">
        <v>160408272</v>
      </c>
      <c r="H1454">
        <v>1234</v>
      </c>
      <c r="I1454" t="s">
        <v>1484</v>
      </c>
      <c r="J1454" t="s">
        <v>1538</v>
      </c>
      <c r="K1454" t="s">
        <v>1485</v>
      </c>
      <c r="L1454">
        <v>2562</v>
      </c>
      <c r="M1454" t="s">
        <v>1700</v>
      </c>
      <c r="N1454" t="s">
        <v>1682</v>
      </c>
      <c r="O1454">
        <f>VLOOKUP(M1454,'ID-사업자'!$A$1:$B$291,2,0)</f>
        <v>0</v>
      </c>
    </row>
    <row r="1455" spans="1:15" x14ac:dyDescent="0.3">
      <c r="A1455" t="s">
        <v>1694</v>
      </c>
      <c r="B1455" t="s">
        <v>1352</v>
      </c>
      <c r="C1455" s="14">
        <v>491364</v>
      </c>
      <c r="D1455" s="14">
        <v>49136</v>
      </c>
      <c r="E1455" s="14">
        <v>68800</v>
      </c>
      <c r="F1455" s="14">
        <v>609300</v>
      </c>
      <c r="G1455">
        <v>160640845</v>
      </c>
      <c r="H1455">
        <v>1234</v>
      </c>
      <c r="I1455" t="s">
        <v>1484</v>
      </c>
      <c r="J1455" t="s">
        <v>1538</v>
      </c>
      <c r="K1455" t="s">
        <v>1485</v>
      </c>
      <c r="L1455">
        <v>2530</v>
      </c>
      <c r="M1455" t="s">
        <v>1691</v>
      </c>
      <c r="N1455" t="s">
        <v>1693</v>
      </c>
      <c r="O1455">
        <f>VLOOKUP(M1455,'ID-사업자'!$A$1:$B$291,2,0)</f>
        <v>0</v>
      </c>
    </row>
    <row r="1456" spans="1:15" x14ac:dyDescent="0.3">
      <c r="A1456" t="s">
        <v>1694</v>
      </c>
      <c r="B1456" t="s">
        <v>1116</v>
      </c>
      <c r="C1456" s="14">
        <v>234555</v>
      </c>
      <c r="D1456" s="14">
        <v>23455</v>
      </c>
      <c r="E1456" s="14">
        <v>352990</v>
      </c>
      <c r="F1456" s="14">
        <v>611000</v>
      </c>
      <c r="G1456">
        <v>160813990</v>
      </c>
      <c r="H1456">
        <v>1234</v>
      </c>
      <c r="I1456" t="s">
        <v>1484</v>
      </c>
      <c r="J1456" t="s">
        <v>1538</v>
      </c>
      <c r="K1456" t="s">
        <v>1485</v>
      </c>
      <c r="L1456">
        <v>2303</v>
      </c>
      <c r="M1456" t="s">
        <v>1664</v>
      </c>
      <c r="N1456" t="s">
        <v>1693</v>
      </c>
      <c r="O1456">
        <f>VLOOKUP(M1456,'ID-사업자'!$A$1:$B$291,2,0)</f>
        <v>2969801140</v>
      </c>
    </row>
    <row r="1457" spans="1:15" x14ac:dyDescent="0.3">
      <c r="A1457" t="s">
        <v>1694</v>
      </c>
      <c r="B1457" t="s">
        <v>498</v>
      </c>
      <c r="C1457" s="14">
        <v>445555</v>
      </c>
      <c r="D1457" s="14">
        <v>44555</v>
      </c>
      <c r="E1457" s="14">
        <v>123490</v>
      </c>
      <c r="F1457" s="14">
        <v>613600</v>
      </c>
      <c r="G1457">
        <v>160567448</v>
      </c>
      <c r="H1457">
        <v>1234</v>
      </c>
      <c r="I1457" t="s">
        <v>1484</v>
      </c>
      <c r="J1457" t="s">
        <v>1538</v>
      </c>
      <c r="K1457" t="s">
        <v>1485</v>
      </c>
      <c r="L1457">
        <v>1805</v>
      </c>
      <c r="M1457" t="s">
        <v>1838</v>
      </c>
      <c r="N1457" t="s">
        <v>1682</v>
      </c>
      <c r="O1457">
        <f>VLOOKUP(M1457,'ID-사업자'!$A$1:$B$291,2,0)</f>
        <v>8903701276</v>
      </c>
    </row>
    <row r="1458" spans="1:15" x14ac:dyDescent="0.3">
      <c r="A1458" t="s">
        <v>1694</v>
      </c>
      <c r="B1458" t="s">
        <v>350</v>
      </c>
      <c r="C1458" s="14">
        <v>418737</v>
      </c>
      <c r="D1458" s="14">
        <v>41873</v>
      </c>
      <c r="E1458" s="14">
        <v>154390</v>
      </c>
      <c r="F1458" s="14">
        <v>615000</v>
      </c>
      <c r="G1458">
        <v>160480054</v>
      </c>
      <c r="H1458">
        <v>1234</v>
      </c>
      <c r="I1458" t="s">
        <v>1484</v>
      </c>
      <c r="J1458" t="s">
        <v>1538</v>
      </c>
      <c r="K1458" t="s">
        <v>1485</v>
      </c>
      <c r="L1458">
        <v>1787</v>
      </c>
      <c r="M1458" t="s">
        <v>1619</v>
      </c>
      <c r="N1458" t="s">
        <v>1693</v>
      </c>
      <c r="O1458">
        <f>VLOOKUP(M1458,'ID-사업자'!$A$1:$B$291,2,0)</f>
        <v>3786000611</v>
      </c>
    </row>
    <row r="1459" spans="1:15" x14ac:dyDescent="0.3">
      <c r="A1459" t="s">
        <v>1719</v>
      </c>
      <c r="B1459" t="s">
        <v>1525</v>
      </c>
      <c r="C1459" s="14">
        <v>536909</v>
      </c>
      <c r="D1459" s="14">
        <v>53691</v>
      </c>
      <c r="E1459" s="14">
        <v>30000</v>
      </c>
      <c r="F1459" s="14">
        <v>620600</v>
      </c>
      <c r="G1459">
        <v>43306442</v>
      </c>
      <c r="I1459" t="s">
        <v>1532</v>
      </c>
      <c r="L1459">
        <v>3000000567</v>
      </c>
      <c r="M1459" t="s">
        <v>1810</v>
      </c>
      <c r="N1459" t="s">
        <v>1695</v>
      </c>
      <c r="O1459">
        <f>VLOOKUP(M1459,'ID-사업자'!$A$1:$B$291,2,0)</f>
        <v>3943200702</v>
      </c>
    </row>
    <row r="1460" spans="1:15" x14ac:dyDescent="0.3">
      <c r="A1460" t="s">
        <v>1719</v>
      </c>
      <c r="B1460" t="s">
        <v>1502</v>
      </c>
      <c r="C1460" s="14">
        <v>18182</v>
      </c>
      <c r="D1460" s="14">
        <v>1818</v>
      </c>
      <c r="E1460" s="14">
        <v>606000</v>
      </c>
      <c r="F1460" s="14">
        <v>626000</v>
      </c>
      <c r="G1460">
        <v>28526561</v>
      </c>
      <c r="I1460" t="s">
        <v>1532</v>
      </c>
      <c r="L1460">
        <v>3000000810</v>
      </c>
      <c r="M1460" t="s">
        <v>1810</v>
      </c>
      <c r="N1460" t="s">
        <v>1695</v>
      </c>
      <c r="O1460">
        <f>VLOOKUP(M1460,'ID-사업자'!$A$1:$B$291,2,0)</f>
        <v>3943200702</v>
      </c>
    </row>
    <row r="1461" spans="1:15" x14ac:dyDescent="0.3">
      <c r="A1461" t="s">
        <v>1694</v>
      </c>
      <c r="B1461" t="s">
        <v>1054</v>
      </c>
      <c r="C1461" s="14">
        <v>185091</v>
      </c>
      <c r="D1461" s="14">
        <v>18509</v>
      </c>
      <c r="E1461" s="14">
        <v>452000</v>
      </c>
      <c r="F1461" s="14">
        <v>655600</v>
      </c>
      <c r="G1461">
        <v>160458396</v>
      </c>
      <c r="H1461">
        <v>1234</v>
      </c>
      <c r="I1461" t="s">
        <v>1484</v>
      </c>
      <c r="J1461" t="s">
        <v>1538</v>
      </c>
      <c r="K1461" t="s">
        <v>1485</v>
      </c>
      <c r="L1461">
        <v>2193</v>
      </c>
      <c r="M1461" t="s">
        <v>1709</v>
      </c>
      <c r="N1461" t="s">
        <v>1682</v>
      </c>
      <c r="O1461">
        <f>VLOOKUP(M1461,'ID-사업자'!$A$1:$B$291,2,0)</f>
        <v>0</v>
      </c>
    </row>
    <row r="1462" spans="1:15" x14ac:dyDescent="0.3">
      <c r="A1462" t="s">
        <v>1694</v>
      </c>
      <c r="B1462" t="s">
        <v>713</v>
      </c>
      <c r="C1462" s="14">
        <v>546182</v>
      </c>
      <c r="D1462" s="14">
        <v>54618</v>
      </c>
      <c r="E1462" s="14">
        <v>59000</v>
      </c>
      <c r="F1462" s="14">
        <v>659800</v>
      </c>
      <c r="G1462">
        <v>160380599</v>
      </c>
      <c r="H1462">
        <v>1234</v>
      </c>
      <c r="I1462" t="s">
        <v>1484</v>
      </c>
      <c r="J1462" t="s">
        <v>1538</v>
      </c>
      <c r="K1462" t="s">
        <v>1485</v>
      </c>
      <c r="L1462">
        <v>1851</v>
      </c>
      <c r="M1462" t="s">
        <v>1838</v>
      </c>
      <c r="N1462" t="s">
        <v>1682</v>
      </c>
      <c r="O1462">
        <f>VLOOKUP(M1462,'ID-사업자'!$A$1:$B$291,2,0)</f>
        <v>8903701276</v>
      </c>
    </row>
    <row r="1463" spans="1:15" x14ac:dyDescent="0.3">
      <c r="A1463" t="s">
        <v>1694</v>
      </c>
      <c r="B1463" t="s">
        <v>316</v>
      </c>
      <c r="C1463" s="14">
        <v>606909</v>
      </c>
      <c r="D1463" s="14">
        <v>60691</v>
      </c>
      <c r="E1463" s="14">
        <v>0</v>
      </c>
      <c r="F1463" s="14">
        <v>667600</v>
      </c>
      <c r="G1463">
        <v>160524191</v>
      </c>
      <c r="H1463">
        <v>1234</v>
      </c>
      <c r="I1463" t="s">
        <v>1484</v>
      </c>
      <c r="J1463" t="s">
        <v>1538</v>
      </c>
      <c r="K1463" t="s">
        <v>1485</v>
      </c>
      <c r="L1463">
        <v>1736</v>
      </c>
      <c r="M1463" t="s">
        <v>1617</v>
      </c>
      <c r="N1463" t="s">
        <v>1682</v>
      </c>
      <c r="O1463">
        <f>VLOOKUP(M1463,'ID-사업자'!$A$1:$B$291,2,0)</f>
        <v>2682300551</v>
      </c>
    </row>
    <row r="1464" spans="1:15" x14ac:dyDescent="0.3">
      <c r="A1464" t="s">
        <v>1694</v>
      </c>
      <c r="B1464" t="s">
        <v>937</v>
      </c>
      <c r="C1464" s="14">
        <v>363646</v>
      </c>
      <c r="D1464" s="14">
        <v>36364</v>
      </c>
      <c r="E1464" s="14">
        <v>269990</v>
      </c>
      <c r="F1464" s="14">
        <v>670000</v>
      </c>
      <c r="G1464">
        <v>160578823</v>
      </c>
      <c r="H1464">
        <v>1234</v>
      </c>
      <c r="I1464" t="s">
        <v>1484</v>
      </c>
      <c r="J1464" t="s">
        <v>1538</v>
      </c>
      <c r="K1464" t="s">
        <v>1485</v>
      </c>
      <c r="L1464">
        <v>1887</v>
      </c>
      <c r="M1464" t="s">
        <v>1645</v>
      </c>
      <c r="N1464" t="s">
        <v>1684</v>
      </c>
      <c r="O1464">
        <f>VLOOKUP(M1464,'ID-사업자'!$A$1:$B$291,2,0)</f>
        <v>5373400598</v>
      </c>
    </row>
    <row r="1465" spans="1:15" x14ac:dyDescent="0.3">
      <c r="A1465" t="s">
        <v>1694</v>
      </c>
      <c r="B1465" t="s">
        <v>487</v>
      </c>
      <c r="C1465" s="14">
        <v>476737</v>
      </c>
      <c r="D1465" s="14">
        <v>47673</v>
      </c>
      <c r="E1465" s="14">
        <v>151590</v>
      </c>
      <c r="F1465" s="14">
        <v>676000</v>
      </c>
      <c r="G1465">
        <v>160562574</v>
      </c>
      <c r="H1465">
        <v>1234</v>
      </c>
      <c r="I1465" t="s">
        <v>1484</v>
      </c>
      <c r="J1465" t="s">
        <v>1538</v>
      </c>
      <c r="K1465" t="s">
        <v>1485</v>
      </c>
      <c r="L1465">
        <v>2866</v>
      </c>
      <c r="M1465" t="s">
        <v>1838</v>
      </c>
      <c r="N1465" t="s">
        <v>1682</v>
      </c>
      <c r="O1465">
        <f>VLOOKUP(M1465,'ID-사업자'!$A$1:$B$291,2,0)</f>
        <v>8903701276</v>
      </c>
    </row>
    <row r="1466" spans="1:15" x14ac:dyDescent="0.3">
      <c r="A1466" t="s">
        <v>1694</v>
      </c>
      <c r="B1466" t="s">
        <v>267</v>
      </c>
      <c r="C1466" s="14">
        <v>349182</v>
      </c>
      <c r="D1466" s="14">
        <v>34918</v>
      </c>
      <c r="E1466" s="14">
        <v>297100</v>
      </c>
      <c r="F1466" s="14">
        <v>681200</v>
      </c>
      <c r="G1466">
        <v>160504652</v>
      </c>
      <c r="H1466">
        <v>1234</v>
      </c>
      <c r="I1466" t="s">
        <v>1484</v>
      </c>
      <c r="J1466" t="s">
        <v>1538</v>
      </c>
      <c r="K1466" t="s">
        <v>1485</v>
      </c>
      <c r="L1466">
        <v>3000000596</v>
      </c>
      <c r="M1466" t="s">
        <v>1745</v>
      </c>
      <c r="N1466" t="s">
        <v>1695</v>
      </c>
      <c r="O1466" s="6">
        <v>0</v>
      </c>
    </row>
    <row r="1467" spans="1:15" x14ac:dyDescent="0.3">
      <c r="A1467" t="s">
        <v>1694</v>
      </c>
      <c r="B1467" t="s">
        <v>81</v>
      </c>
      <c r="C1467" s="14">
        <v>501091</v>
      </c>
      <c r="D1467" s="14">
        <v>50109</v>
      </c>
      <c r="E1467" s="14">
        <v>150000</v>
      </c>
      <c r="F1467" s="14">
        <v>701200</v>
      </c>
      <c r="G1467">
        <v>160259240</v>
      </c>
      <c r="H1467">
        <v>1234</v>
      </c>
      <c r="I1467" t="s">
        <v>1484</v>
      </c>
      <c r="J1467" t="s">
        <v>1538</v>
      </c>
      <c r="K1467" t="s">
        <v>1485</v>
      </c>
      <c r="L1467">
        <v>1739</v>
      </c>
      <c r="M1467" t="s">
        <v>1728</v>
      </c>
      <c r="N1467" t="s">
        <v>1693</v>
      </c>
      <c r="O1467">
        <f>VLOOKUP(M1467,'ID-사업자'!$A$1:$B$291,2,0)</f>
        <v>0</v>
      </c>
    </row>
    <row r="1468" spans="1:15" x14ac:dyDescent="0.3">
      <c r="A1468" t="s">
        <v>1694</v>
      </c>
      <c r="B1468" t="s">
        <v>1375</v>
      </c>
      <c r="C1468" s="14">
        <v>668182</v>
      </c>
      <c r="D1468" s="14">
        <v>66818</v>
      </c>
      <c r="E1468" s="14">
        <v>0</v>
      </c>
      <c r="F1468" s="14">
        <v>735000</v>
      </c>
      <c r="G1468">
        <v>160693498</v>
      </c>
      <c r="H1468">
        <v>1234</v>
      </c>
      <c r="I1468" t="s">
        <v>1484</v>
      </c>
      <c r="J1468" t="s">
        <v>1538</v>
      </c>
      <c r="K1468" t="s">
        <v>1485</v>
      </c>
      <c r="L1468">
        <v>1882</v>
      </c>
      <c r="M1468" t="s">
        <v>1664</v>
      </c>
      <c r="N1468" t="s">
        <v>1693</v>
      </c>
      <c r="O1468">
        <f>VLOOKUP(M1468,'ID-사업자'!$A$1:$B$291,2,0)</f>
        <v>2969801140</v>
      </c>
    </row>
    <row r="1469" spans="1:15" x14ac:dyDescent="0.3">
      <c r="A1469" t="s">
        <v>1754</v>
      </c>
      <c r="C1469" s="19">
        <f>D1469*10</f>
        <v>534636.5</v>
      </c>
      <c r="D1469" s="20">
        <v>53463.65</v>
      </c>
      <c r="E1469" s="20">
        <f>F1469-C1469-D1469</f>
        <v>157999.85</v>
      </c>
      <c r="F1469" s="20">
        <v>746100</v>
      </c>
      <c r="M1469" s="10" t="s">
        <v>1536</v>
      </c>
      <c r="N1469" s="6" t="s">
        <v>1684</v>
      </c>
      <c r="O1469">
        <f>VLOOKUP(M1469,'ID-사업자'!$A$1:$B$291,2,0)</f>
        <v>2838600555</v>
      </c>
    </row>
    <row r="1470" spans="1:15" x14ac:dyDescent="0.3">
      <c r="A1470" t="s">
        <v>1694</v>
      </c>
      <c r="B1470" t="s">
        <v>578</v>
      </c>
      <c r="C1470" s="14">
        <v>18182</v>
      </c>
      <c r="D1470" s="14">
        <v>1818</v>
      </c>
      <c r="E1470" s="14">
        <v>730000</v>
      </c>
      <c r="F1470" s="14">
        <v>750000</v>
      </c>
      <c r="G1470">
        <v>160546486</v>
      </c>
      <c r="H1470">
        <v>1234</v>
      </c>
      <c r="I1470" t="s">
        <v>1484</v>
      </c>
      <c r="J1470" t="s">
        <v>1538</v>
      </c>
      <c r="K1470" t="s">
        <v>1485</v>
      </c>
      <c r="L1470">
        <v>2666</v>
      </c>
      <c r="M1470" t="s">
        <v>1535</v>
      </c>
      <c r="N1470" t="s">
        <v>1684</v>
      </c>
      <c r="O1470">
        <f>VLOOKUP(M1470,'ID-사업자'!$A$1:$B$291,2,0)</f>
        <v>3125200974</v>
      </c>
    </row>
    <row r="1471" spans="1:15" x14ac:dyDescent="0.3">
      <c r="A1471" t="s">
        <v>1694</v>
      </c>
      <c r="B1471" t="s">
        <v>922</v>
      </c>
      <c r="C1471" s="14">
        <v>549455</v>
      </c>
      <c r="D1471" s="14">
        <v>54945</v>
      </c>
      <c r="E1471" s="14">
        <v>150000</v>
      </c>
      <c r="F1471" s="14">
        <v>754400</v>
      </c>
      <c r="G1471">
        <v>160575816</v>
      </c>
      <c r="H1471">
        <v>1234</v>
      </c>
      <c r="I1471" t="s">
        <v>1484</v>
      </c>
      <c r="J1471" t="s">
        <v>1538</v>
      </c>
      <c r="K1471" t="s">
        <v>1485</v>
      </c>
      <c r="L1471">
        <v>2671</v>
      </c>
      <c r="M1471" t="s">
        <v>1774</v>
      </c>
      <c r="N1471" t="s">
        <v>1682</v>
      </c>
      <c r="O1471">
        <f>VLOOKUP(M1471,'ID-사업자'!$A$1:$B$291,2,0)</f>
        <v>3238702576</v>
      </c>
    </row>
    <row r="1472" spans="1:15" x14ac:dyDescent="0.3">
      <c r="A1472" t="s">
        <v>1694</v>
      </c>
      <c r="B1472" t="s">
        <v>1336</v>
      </c>
      <c r="C1472" s="14">
        <v>3646</v>
      </c>
      <c r="D1472" s="14">
        <v>364</v>
      </c>
      <c r="E1472" s="14">
        <v>759990</v>
      </c>
      <c r="F1472" s="14">
        <v>764000</v>
      </c>
      <c r="G1472">
        <v>160641542</v>
      </c>
      <c r="H1472">
        <v>1234</v>
      </c>
      <c r="I1472" t="s">
        <v>1484</v>
      </c>
      <c r="J1472" t="s">
        <v>1538</v>
      </c>
      <c r="K1472" t="s">
        <v>1485</v>
      </c>
      <c r="L1472">
        <v>2924</v>
      </c>
      <c r="M1472" t="s">
        <v>1619</v>
      </c>
      <c r="N1472" t="s">
        <v>1693</v>
      </c>
      <c r="O1472">
        <f>VLOOKUP(M1472,'ID-사업자'!$A$1:$B$291,2,0)</f>
        <v>3786000611</v>
      </c>
    </row>
    <row r="1473" spans="1:15" x14ac:dyDescent="0.3">
      <c r="A1473" t="s">
        <v>1694</v>
      </c>
      <c r="B1473" t="s">
        <v>446</v>
      </c>
      <c r="C1473" s="14">
        <v>443646</v>
      </c>
      <c r="D1473" s="14">
        <v>44364</v>
      </c>
      <c r="E1473" s="14">
        <v>279990</v>
      </c>
      <c r="F1473" s="14">
        <v>768000</v>
      </c>
      <c r="G1473">
        <v>160559498</v>
      </c>
      <c r="H1473">
        <v>1234</v>
      </c>
      <c r="I1473" t="s">
        <v>1484</v>
      </c>
      <c r="J1473" t="s">
        <v>1538</v>
      </c>
      <c r="K1473" t="s">
        <v>1485</v>
      </c>
      <c r="L1473">
        <v>1576</v>
      </c>
      <c r="M1473" t="s">
        <v>1838</v>
      </c>
      <c r="N1473" t="s">
        <v>1682</v>
      </c>
      <c r="O1473">
        <f>VLOOKUP(M1473,'ID-사업자'!$A$1:$B$291,2,0)</f>
        <v>8903701276</v>
      </c>
    </row>
    <row r="1474" spans="1:15" x14ac:dyDescent="0.3">
      <c r="A1474" t="s">
        <v>1694</v>
      </c>
      <c r="B1474" t="s">
        <v>328</v>
      </c>
      <c r="C1474" s="14">
        <v>18182</v>
      </c>
      <c r="D1474" s="14">
        <v>1818</v>
      </c>
      <c r="E1474" s="14">
        <v>750000</v>
      </c>
      <c r="F1474" s="14">
        <v>770000</v>
      </c>
      <c r="G1474">
        <v>160519142</v>
      </c>
      <c r="H1474">
        <v>1234</v>
      </c>
      <c r="I1474" t="s">
        <v>1484</v>
      </c>
      <c r="J1474" t="s">
        <v>1538</v>
      </c>
      <c r="K1474" t="s">
        <v>1485</v>
      </c>
      <c r="L1474">
        <v>2195</v>
      </c>
      <c r="M1474" t="s">
        <v>1700</v>
      </c>
      <c r="N1474" t="s">
        <v>1682</v>
      </c>
      <c r="O1474">
        <f>VLOOKUP(M1474,'ID-사업자'!$A$1:$B$291,2,0)</f>
        <v>0</v>
      </c>
    </row>
    <row r="1475" spans="1:15" x14ac:dyDescent="0.3">
      <c r="A1475" t="s">
        <v>1694</v>
      </c>
      <c r="B1475" t="s">
        <v>1347</v>
      </c>
      <c r="C1475" s="14">
        <v>380091</v>
      </c>
      <c r="D1475" s="14">
        <v>38009</v>
      </c>
      <c r="E1475" s="14">
        <v>395000</v>
      </c>
      <c r="F1475" s="14">
        <v>813100</v>
      </c>
      <c r="G1475">
        <v>160647548</v>
      </c>
      <c r="H1475">
        <v>1234</v>
      </c>
      <c r="I1475" t="s">
        <v>1484</v>
      </c>
      <c r="J1475" t="s">
        <v>1538</v>
      </c>
      <c r="K1475" t="s">
        <v>1485</v>
      </c>
      <c r="L1475">
        <v>1843</v>
      </c>
      <c r="M1475" t="s">
        <v>1670</v>
      </c>
      <c r="N1475" t="s">
        <v>1682</v>
      </c>
      <c r="O1475">
        <f>VLOOKUP(M1475,'ID-사업자'!$A$1:$B$291,2,0)</f>
        <v>0</v>
      </c>
    </row>
    <row r="1476" spans="1:15" x14ac:dyDescent="0.3">
      <c r="A1476" t="s">
        <v>1694</v>
      </c>
      <c r="B1476" t="s">
        <v>692</v>
      </c>
      <c r="C1476" s="14">
        <v>584000</v>
      </c>
      <c r="D1476" s="14">
        <v>58400</v>
      </c>
      <c r="E1476" s="14">
        <v>185600</v>
      </c>
      <c r="F1476" s="14">
        <v>828000</v>
      </c>
      <c r="G1476">
        <v>160367517</v>
      </c>
      <c r="H1476">
        <v>1234</v>
      </c>
      <c r="I1476" t="s">
        <v>1484</v>
      </c>
      <c r="J1476" t="s">
        <v>1538</v>
      </c>
      <c r="K1476" t="s">
        <v>1485</v>
      </c>
      <c r="L1476">
        <v>3000000808</v>
      </c>
      <c r="M1476" t="s">
        <v>1624</v>
      </c>
      <c r="N1476" t="s">
        <v>1695</v>
      </c>
      <c r="O1476">
        <f>VLOOKUP(M1476,'ID-사업자'!$A$1:$B$291,2,0)</f>
        <v>3578802144</v>
      </c>
    </row>
    <row r="1477" spans="1:15" x14ac:dyDescent="0.3">
      <c r="A1477" t="s">
        <v>1694</v>
      </c>
      <c r="B1477" t="s">
        <v>68</v>
      </c>
      <c r="C1477" s="14">
        <v>162182</v>
      </c>
      <c r="D1477" s="14">
        <v>16218</v>
      </c>
      <c r="E1477" s="14">
        <v>654400</v>
      </c>
      <c r="F1477" s="14">
        <v>832800</v>
      </c>
      <c r="G1477">
        <v>160402256</v>
      </c>
      <c r="H1477">
        <v>1234</v>
      </c>
      <c r="I1477" t="s">
        <v>1484</v>
      </c>
      <c r="J1477" t="s">
        <v>1538</v>
      </c>
      <c r="K1477" t="s">
        <v>1485</v>
      </c>
      <c r="L1477">
        <v>2561</v>
      </c>
      <c r="M1477" t="s">
        <v>1700</v>
      </c>
      <c r="N1477" t="s">
        <v>1682</v>
      </c>
      <c r="O1477">
        <f>VLOOKUP(M1477,'ID-사업자'!$A$1:$B$291,2,0)</f>
        <v>0</v>
      </c>
    </row>
    <row r="1478" spans="1:15" x14ac:dyDescent="0.3">
      <c r="A1478" t="s">
        <v>1694</v>
      </c>
      <c r="B1478" t="s">
        <v>308</v>
      </c>
      <c r="C1478" s="14">
        <v>486919</v>
      </c>
      <c r="D1478" s="14">
        <v>48691</v>
      </c>
      <c r="E1478" s="14">
        <v>299990</v>
      </c>
      <c r="F1478" s="14">
        <v>835600</v>
      </c>
      <c r="G1478">
        <v>160499611</v>
      </c>
      <c r="H1478">
        <v>1234</v>
      </c>
      <c r="I1478" t="s">
        <v>1484</v>
      </c>
      <c r="J1478" t="s">
        <v>1538</v>
      </c>
      <c r="K1478" t="s">
        <v>1485</v>
      </c>
      <c r="L1478">
        <v>2711</v>
      </c>
      <c r="M1478" t="s">
        <v>1838</v>
      </c>
      <c r="N1478" t="s">
        <v>1682</v>
      </c>
      <c r="O1478">
        <f>VLOOKUP(M1478,'ID-사업자'!$A$1:$B$291,2,0)</f>
        <v>8903701276</v>
      </c>
    </row>
    <row r="1479" spans="1:15" x14ac:dyDescent="0.3">
      <c r="A1479" t="s">
        <v>1694</v>
      </c>
      <c r="B1479" t="s">
        <v>550</v>
      </c>
      <c r="C1479" s="14">
        <v>252000</v>
      </c>
      <c r="D1479" s="14">
        <v>25200</v>
      </c>
      <c r="E1479" s="14">
        <v>559000</v>
      </c>
      <c r="F1479" s="14">
        <v>836200</v>
      </c>
      <c r="G1479">
        <v>160537166</v>
      </c>
      <c r="H1479">
        <v>1234</v>
      </c>
      <c r="I1479" t="s">
        <v>1484</v>
      </c>
      <c r="J1479" t="s">
        <v>1538</v>
      </c>
      <c r="K1479" t="s">
        <v>1485</v>
      </c>
      <c r="L1479">
        <v>3000000753</v>
      </c>
      <c r="M1479" t="s">
        <v>1769</v>
      </c>
      <c r="N1479" t="s">
        <v>1695</v>
      </c>
      <c r="O1479">
        <f>VLOOKUP(M1479,'ID-사업자'!$A$1:$B$291,2,0)</f>
        <v>4224300264</v>
      </c>
    </row>
    <row r="1480" spans="1:15" x14ac:dyDescent="0.3">
      <c r="A1480" t="s">
        <v>1694</v>
      </c>
      <c r="B1480" t="s">
        <v>856</v>
      </c>
      <c r="C1480" s="14">
        <v>21828</v>
      </c>
      <c r="D1480" s="14">
        <v>2182</v>
      </c>
      <c r="E1480" s="14">
        <v>827990</v>
      </c>
      <c r="F1480" s="14">
        <v>852000</v>
      </c>
      <c r="G1480">
        <v>160612236</v>
      </c>
      <c r="H1480">
        <v>1234</v>
      </c>
      <c r="I1480" t="s">
        <v>1484</v>
      </c>
      <c r="J1480" t="s">
        <v>1538</v>
      </c>
      <c r="K1480" t="s">
        <v>1485</v>
      </c>
      <c r="L1480">
        <v>2925</v>
      </c>
      <c r="M1480" t="s">
        <v>1700</v>
      </c>
      <c r="N1480" t="s">
        <v>1682</v>
      </c>
      <c r="O1480">
        <f>VLOOKUP(M1480,'ID-사업자'!$A$1:$B$291,2,0)</f>
        <v>0</v>
      </c>
    </row>
    <row r="1481" spans="1:15" x14ac:dyDescent="0.3">
      <c r="A1481" t="s">
        <v>1694</v>
      </c>
      <c r="B1481" t="s">
        <v>846</v>
      </c>
      <c r="C1481" s="14">
        <v>21828</v>
      </c>
      <c r="D1481" s="14">
        <v>2182</v>
      </c>
      <c r="E1481" s="14">
        <v>827990</v>
      </c>
      <c r="F1481" s="14">
        <v>852000</v>
      </c>
      <c r="G1481">
        <v>160612071</v>
      </c>
      <c r="H1481">
        <v>1234</v>
      </c>
      <c r="I1481" t="s">
        <v>1484</v>
      </c>
      <c r="J1481" t="s">
        <v>1538</v>
      </c>
      <c r="K1481" t="s">
        <v>1485</v>
      </c>
      <c r="L1481">
        <v>2923</v>
      </c>
      <c r="M1481" t="s">
        <v>1700</v>
      </c>
      <c r="N1481" t="s">
        <v>1682</v>
      </c>
      <c r="O1481">
        <f>VLOOKUP(M1481,'ID-사업자'!$A$1:$B$291,2,0)</f>
        <v>0</v>
      </c>
    </row>
    <row r="1482" spans="1:15" x14ac:dyDescent="0.3">
      <c r="A1482" t="s">
        <v>1694</v>
      </c>
      <c r="B1482" t="s">
        <v>982</v>
      </c>
      <c r="C1482" s="14">
        <v>204737</v>
      </c>
      <c r="D1482" s="14">
        <v>20473</v>
      </c>
      <c r="E1482" s="14">
        <v>634990</v>
      </c>
      <c r="F1482" s="14">
        <v>860200</v>
      </c>
      <c r="G1482">
        <v>160596654</v>
      </c>
      <c r="H1482">
        <v>1234</v>
      </c>
      <c r="I1482" t="s">
        <v>1484</v>
      </c>
      <c r="J1482" t="s">
        <v>1538</v>
      </c>
      <c r="K1482" t="s">
        <v>1485</v>
      </c>
      <c r="L1482">
        <v>2407</v>
      </c>
      <c r="M1482" t="s">
        <v>1486</v>
      </c>
      <c r="N1482" t="s">
        <v>1682</v>
      </c>
      <c r="O1482">
        <f>VLOOKUP(M1482,'ID-사업자'!$A$1:$B$291,2,0)</f>
        <v>0</v>
      </c>
    </row>
    <row r="1483" spans="1:15" x14ac:dyDescent="0.3">
      <c r="A1483" t="s">
        <v>1683</v>
      </c>
      <c r="C1483" s="21">
        <v>834545.89999999991</v>
      </c>
      <c r="D1483" s="21">
        <v>83454.59</v>
      </c>
      <c r="E1483" s="21">
        <v>0</v>
      </c>
      <c r="F1483" s="22">
        <f>SUM(C1483:E1483)</f>
        <v>918000.48999999987</v>
      </c>
      <c r="M1483" s="5" t="s">
        <v>1533</v>
      </c>
      <c r="N1483" t="s">
        <v>1684</v>
      </c>
      <c r="O1483">
        <f>VLOOKUP(M1483,'ID-사업자'!$A$1:$B$291,2,0)</f>
        <v>0</v>
      </c>
    </row>
    <row r="1484" spans="1:15" x14ac:dyDescent="0.3">
      <c r="A1484" t="s">
        <v>1694</v>
      </c>
      <c r="B1484" t="s">
        <v>1322</v>
      </c>
      <c r="C1484" s="14">
        <v>738828</v>
      </c>
      <c r="D1484" s="14">
        <v>73882</v>
      </c>
      <c r="E1484" s="14">
        <v>105990</v>
      </c>
      <c r="F1484" s="14">
        <v>918700</v>
      </c>
      <c r="G1484">
        <v>160755989</v>
      </c>
      <c r="H1484">
        <v>1234</v>
      </c>
      <c r="I1484" t="s">
        <v>1484</v>
      </c>
      <c r="J1484" t="s">
        <v>1538</v>
      </c>
      <c r="K1484" t="s">
        <v>1485</v>
      </c>
      <c r="L1484">
        <v>2159</v>
      </c>
      <c r="M1484" t="s">
        <v>1617</v>
      </c>
      <c r="N1484" t="s">
        <v>1682</v>
      </c>
      <c r="O1484">
        <f>VLOOKUP(M1484,'ID-사업자'!$A$1:$B$291,2,0)</f>
        <v>2682300551</v>
      </c>
    </row>
    <row r="1485" spans="1:15" x14ac:dyDescent="0.3">
      <c r="A1485" t="s">
        <v>1694</v>
      </c>
      <c r="B1485" t="s">
        <v>740</v>
      </c>
      <c r="C1485" s="14">
        <v>835455</v>
      </c>
      <c r="D1485" s="14">
        <v>83545</v>
      </c>
      <c r="E1485" s="14">
        <v>0</v>
      </c>
      <c r="F1485" s="14">
        <v>919000</v>
      </c>
      <c r="G1485">
        <v>160429342</v>
      </c>
      <c r="H1485">
        <v>1234</v>
      </c>
      <c r="I1485" t="s">
        <v>1484</v>
      </c>
      <c r="J1485" t="s">
        <v>1538</v>
      </c>
      <c r="K1485" t="s">
        <v>1485</v>
      </c>
      <c r="L1485">
        <v>3000000532</v>
      </c>
      <c r="M1485" t="s">
        <v>1651</v>
      </c>
      <c r="N1485" t="s">
        <v>1695</v>
      </c>
      <c r="O1485">
        <f>VLOOKUP(M1485,'ID-사업자'!$A$1:$B$291,2,0)</f>
        <v>5261702056</v>
      </c>
    </row>
    <row r="1486" spans="1:15" x14ac:dyDescent="0.3">
      <c r="A1486" t="s">
        <v>1719</v>
      </c>
      <c r="B1486" t="s">
        <v>24</v>
      </c>
      <c r="C1486" s="14">
        <v>433636</v>
      </c>
      <c r="D1486" s="14">
        <v>43364</v>
      </c>
      <c r="E1486" s="14">
        <v>443500</v>
      </c>
      <c r="F1486" s="14">
        <v>920500</v>
      </c>
      <c r="G1486">
        <v>23771921</v>
      </c>
      <c r="I1486" t="s">
        <v>1532</v>
      </c>
      <c r="L1486">
        <v>3000000654</v>
      </c>
      <c r="M1486" t="s">
        <v>1810</v>
      </c>
      <c r="N1486" t="s">
        <v>1695</v>
      </c>
      <c r="O1486">
        <f>VLOOKUP(M1486,'ID-사업자'!$A$1:$B$291,2,0)</f>
        <v>3943200702</v>
      </c>
    </row>
    <row r="1487" spans="1:15" x14ac:dyDescent="0.3">
      <c r="A1487" t="s">
        <v>1694</v>
      </c>
      <c r="B1487" t="s">
        <v>767</v>
      </c>
      <c r="C1487" s="14">
        <v>21828</v>
      </c>
      <c r="D1487" s="14">
        <v>2182</v>
      </c>
      <c r="E1487" s="14">
        <v>899990</v>
      </c>
      <c r="F1487" s="14">
        <v>924000</v>
      </c>
      <c r="G1487">
        <v>160410513</v>
      </c>
      <c r="H1487">
        <v>1234</v>
      </c>
      <c r="I1487" t="s">
        <v>1484</v>
      </c>
      <c r="J1487" t="s">
        <v>1538</v>
      </c>
      <c r="K1487" t="s">
        <v>1485</v>
      </c>
      <c r="L1487">
        <v>3000000684</v>
      </c>
      <c r="M1487" t="s">
        <v>1613</v>
      </c>
      <c r="N1487" t="s">
        <v>1695</v>
      </c>
      <c r="O1487">
        <f>VLOOKUP(M1487,'ID-사업자'!$A$1:$B$291,2,0)</f>
        <v>1412501400</v>
      </c>
    </row>
    <row r="1488" spans="1:15" x14ac:dyDescent="0.3">
      <c r="A1488" t="s">
        <v>1694</v>
      </c>
      <c r="B1488" t="s">
        <v>1084</v>
      </c>
      <c r="C1488" s="14">
        <v>743273</v>
      </c>
      <c r="D1488" s="14">
        <v>74327</v>
      </c>
      <c r="E1488" s="14">
        <v>112000</v>
      </c>
      <c r="F1488" s="14">
        <v>929600</v>
      </c>
      <c r="G1488">
        <v>160443447</v>
      </c>
      <c r="H1488">
        <v>1234</v>
      </c>
      <c r="I1488" t="s">
        <v>1484</v>
      </c>
      <c r="J1488" t="s">
        <v>1538</v>
      </c>
      <c r="K1488" t="s">
        <v>1485</v>
      </c>
      <c r="L1488">
        <v>2698</v>
      </c>
      <c r="M1488" t="s">
        <v>1787</v>
      </c>
      <c r="N1488" t="s">
        <v>1682</v>
      </c>
      <c r="O1488">
        <f>VLOOKUP(M1488,'ID-사업자'!$A$1:$B$291,2,0)</f>
        <v>1168177711</v>
      </c>
    </row>
    <row r="1489" spans="1:15" x14ac:dyDescent="0.3">
      <c r="A1489" t="s">
        <v>1694</v>
      </c>
      <c r="B1489" t="s">
        <v>824</v>
      </c>
      <c r="C1489" s="14">
        <v>492182</v>
      </c>
      <c r="D1489" s="14">
        <v>49218</v>
      </c>
      <c r="E1489" s="14">
        <v>438400</v>
      </c>
      <c r="F1489" s="14">
        <v>979800</v>
      </c>
      <c r="G1489">
        <v>160392682</v>
      </c>
      <c r="H1489">
        <v>1234</v>
      </c>
      <c r="I1489" t="s">
        <v>1484</v>
      </c>
      <c r="J1489" t="s">
        <v>1538</v>
      </c>
      <c r="K1489" t="s">
        <v>1485</v>
      </c>
      <c r="L1489">
        <v>1956</v>
      </c>
      <c r="M1489" t="s">
        <v>1838</v>
      </c>
      <c r="N1489" t="s">
        <v>1682</v>
      </c>
      <c r="O1489">
        <f>VLOOKUP(M1489,'ID-사업자'!$A$1:$B$291,2,0)</f>
        <v>8903701276</v>
      </c>
    </row>
    <row r="1490" spans="1:15" x14ac:dyDescent="0.3">
      <c r="A1490" t="s">
        <v>1694</v>
      </c>
      <c r="B1490" t="s">
        <v>707</v>
      </c>
      <c r="C1490" s="14">
        <v>800455</v>
      </c>
      <c r="D1490" s="14">
        <v>80045</v>
      </c>
      <c r="E1490" s="14">
        <v>105000</v>
      </c>
      <c r="F1490" s="14">
        <v>985500</v>
      </c>
      <c r="G1490">
        <v>160380724</v>
      </c>
      <c r="H1490">
        <v>1234</v>
      </c>
      <c r="I1490" t="s">
        <v>1484</v>
      </c>
      <c r="J1490" t="s">
        <v>1538</v>
      </c>
      <c r="K1490" t="s">
        <v>1485</v>
      </c>
      <c r="L1490">
        <v>3000000726</v>
      </c>
      <c r="M1490" t="s">
        <v>1624</v>
      </c>
      <c r="N1490" t="s">
        <v>1695</v>
      </c>
      <c r="O1490">
        <f>VLOOKUP(M1490,'ID-사업자'!$A$1:$B$291,2,0)</f>
        <v>3578802144</v>
      </c>
    </row>
    <row r="1491" spans="1:15" x14ac:dyDescent="0.3">
      <c r="A1491" t="s">
        <v>1694</v>
      </c>
      <c r="B1491" t="s">
        <v>727</v>
      </c>
      <c r="C1491" s="14">
        <v>895909</v>
      </c>
      <c r="D1491" s="14">
        <v>89591</v>
      </c>
      <c r="E1491" s="14">
        <v>0</v>
      </c>
      <c r="F1491" s="14">
        <v>985500</v>
      </c>
      <c r="G1491">
        <v>160378614</v>
      </c>
      <c r="H1491">
        <v>1234</v>
      </c>
      <c r="I1491" t="s">
        <v>1484</v>
      </c>
      <c r="J1491" t="s">
        <v>1538</v>
      </c>
      <c r="K1491" t="s">
        <v>1485</v>
      </c>
      <c r="L1491">
        <v>2756</v>
      </c>
      <c r="M1491" t="s">
        <v>1475</v>
      </c>
      <c r="N1491" t="s">
        <v>1682</v>
      </c>
      <c r="O1491">
        <f>VLOOKUP(M1491,'ID-사업자'!$A$1:$B$291,2,0)</f>
        <v>5082251228</v>
      </c>
    </row>
    <row r="1492" spans="1:15" x14ac:dyDescent="0.3">
      <c r="A1492" t="s">
        <v>1694</v>
      </c>
      <c r="B1492" t="s">
        <v>612</v>
      </c>
      <c r="C1492" s="14">
        <v>916364</v>
      </c>
      <c r="D1492" s="14">
        <v>91636</v>
      </c>
      <c r="E1492" s="14">
        <v>0</v>
      </c>
      <c r="F1492" s="14">
        <v>1008000</v>
      </c>
      <c r="G1492">
        <v>160332449</v>
      </c>
      <c r="H1492">
        <v>1234</v>
      </c>
      <c r="I1492" t="s">
        <v>1484</v>
      </c>
      <c r="J1492" t="s">
        <v>1538</v>
      </c>
      <c r="K1492" t="s">
        <v>1485</v>
      </c>
      <c r="L1492">
        <v>3000000497</v>
      </c>
      <c r="M1492" t="s">
        <v>1645</v>
      </c>
      <c r="N1492" t="s">
        <v>1684</v>
      </c>
      <c r="O1492">
        <f>VLOOKUP(M1492,'ID-사업자'!$A$1:$B$291,2,0)</f>
        <v>5373400598</v>
      </c>
    </row>
    <row r="1493" spans="1:15" x14ac:dyDescent="0.3">
      <c r="A1493" t="s">
        <v>1694</v>
      </c>
      <c r="B1493" t="s">
        <v>881</v>
      </c>
      <c r="C1493" s="14">
        <v>89455</v>
      </c>
      <c r="D1493" s="14">
        <v>8945</v>
      </c>
      <c r="E1493" s="14">
        <v>972500</v>
      </c>
      <c r="F1493" s="14">
        <v>1070900</v>
      </c>
      <c r="G1493">
        <v>160632191</v>
      </c>
      <c r="H1493">
        <v>1234</v>
      </c>
      <c r="I1493" t="s">
        <v>1484</v>
      </c>
      <c r="J1493" t="s">
        <v>1538</v>
      </c>
      <c r="K1493" t="s">
        <v>1485</v>
      </c>
      <c r="L1493">
        <v>2723</v>
      </c>
      <c r="M1493" t="s">
        <v>1664</v>
      </c>
      <c r="N1493" t="s">
        <v>1693</v>
      </c>
      <c r="O1493">
        <f>VLOOKUP(M1493,'ID-사업자'!$A$1:$B$291,2,0)</f>
        <v>2969801140</v>
      </c>
    </row>
    <row r="1494" spans="1:15" x14ac:dyDescent="0.3">
      <c r="A1494" t="s">
        <v>1694</v>
      </c>
      <c r="B1494" t="s">
        <v>364</v>
      </c>
      <c r="C1494" s="14">
        <v>785500</v>
      </c>
      <c r="D1494" s="14">
        <v>78550</v>
      </c>
      <c r="E1494" s="14">
        <v>209400</v>
      </c>
      <c r="F1494" s="14">
        <v>1073450</v>
      </c>
      <c r="G1494">
        <v>160480414</v>
      </c>
      <c r="H1494">
        <v>1234</v>
      </c>
      <c r="I1494" t="s">
        <v>1484</v>
      </c>
      <c r="J1494" t="s">
        <v>1538</v>
      </c>
      <c r="K1494" t="s">
        <v>1485</v>
      </c>
      <c r="L1494">
        <v>1788</v>
      </c>
      <c r="M1494" t="s">
        <v>1787</v>
      </c>
      <c r="N1494" t="s">
        <v>1682</v>
      </c>
      <c r="O1494">
        <f>VLOOKUP(M1494,'ID-사업자'!$A$1:$B$291,2,0)</f>
        <v>1168177711</v>
      </c>
    </row>
    <row r="1495" spans="1:15" x14ac:dyDescent="0.3">
      <c r="A1495" t="s">
        <v>1694</v>
      </c>
      <c r="B1495" t="s">
        <v>896</v>
      </c>
      <c r="C1495" s="14">
        <v>882364</v>
      </c>
      <c r="D1495" s="14">
        <v>88236</v>
      </c>
      <c r="E1495" s="14">
        <v>257800</v>
      </c>
      <c r="F1495" s="14">
        <v>1228400</v>
      </c>
      <c r="G1495">
        <v>160626661</v>
      </c>
      <c r="H1495">
        <v>1234</v>
      </c>
      <c r="I1495" t="s">
        <v>1484</v>
      </c>
      <c r="J1495" t="s">
        <v>1538</v>
      </c>
      <c r="K1495" t="s">
        <v>1485</v>
      </c>
      <c r="L1495">
        <v>3000000492</v>
      </c>
      <c r="M1495" t="s">
        <v>1474</v>
      </c>
      <c r="N1495" t="s">
        <v>1695</v>
      </c>
      <c r="O1495">
        <f>VLOOKUP(M1495,'ID-사업자'!$A$1:$B$291,2,0)</f>
        <v>8403401120</v>
      </c>
    </row>
    <row r="1496" spans="1:15" x14ac:dyDescent="0.3">
      <c r="A1496" t="s">
        <v>1694</v>
      </c>
      <c r="B1496" t="s">
        <v>870</v>
      </c>
      <c r="C1496" s="14">
        <v>1103828</v>
      </c>
      <c r="D1496" s="14">
        <v>110382</v>
      </c>
      <c r="E1496" s="14">
        <v>154990</v>
      </c>
      <c r="F1496" s="14">
        <v>1369200</v>
      </c>
      <c r="G1496">
        <v>160628389</v>
      </c>
      <c r="H1496">
        <v>1234</v>
      </c>
      <c r="I1496" t="s">
        <v>1484</v>
      </c>
      <c r="J1496" t="s">
        <v>1538</v>
      </c>
      <c r="K1496" t="s">
        <v>1485</v>
      </c>
      <c r="L1496">
        <v>3000000631</v>
      </c>
      <c r="M1496" t="s">
        <v>1721</v>
      </c>
      <c r="N1496" t="s">
        <v>1695</v>
      </c>
      <c r="O1496">
        <f>VLOOKUP(M1496,'ID-사업자'!$A$1:$B$291,2,0)</f>
        <v>0</v>
      </c>
    </row>
    <row r="1497" spans="1:15" x14ac:dyDescent="0.3">
      <c r="A1497" t="s">
        <v>1694</v>
      </c>
      <c r="B1497" t="s">
        <v>539</v>
      </c>
      <c r="C1497" s="14">
        <v>1258555</v>
      </c>
      <c r="D1497" s="14">
        <v>125855</v>
      </c>
      <c r="E1497" s="14">
        <v>146990</v>
      </c>
      <c r="F1497" s="14">
        <v>1531400</v>
      </c>
      <c r="G1497">
        <v>160539090</v>
      </c>
      <c r="H1497">
        <v>1234</v>
      </c>
      <c r="I1497" t="s">
        <v>1484</v>
      </c>
      <c r="J1497" t="s">
        <v>1538</v>
      </c>
      <c r="K1497" t="s">
        <v>1485</v>
      </c>
      <c r="L1497">
        <v>3000000653</v>
      </c>
      <c r="M1497" t="s">
        <v>1624</v>
      </c>
      <c r="N1497" t="s">
        <v>1695</v>
      </c>
      <c r="O1497">
        <f>VLOOKUP(M1497,'ID-사업자'!$A$1:$B$291,2,0)</f>
        <v>3578802144</v>
      </c>
    </row>
    <row r="1498" spans="1:15" x14ac:dyDescent="0.3">
      <c r="A1498" t="s">
        <v>1694</v>
      </c>
      <c r="B1498" t="s">
        <v>406</v>
      </c>
      <c r="C1498" s="14">
        <v>1659273</v>
      </c>
      <c r="D1498" s="14">
        <v>165927</v>
      </c>
      <c r="E1498" s="14">
        <v>0</v>
      </c>
      <c r="F1498" s="14">
        <v>1825200</v>
      </c>
      <c r="G1498">
        <v>160491540</v>
      </c>
      <c r="H1498">
        <v>1234</v>
      </c>
      <c r="I1498" t="s">
        <v>1484</v>
      </c>
      <c r="J1498" t="s">
        <v>1538</v>
      </c>
      <c r="K1498" t="s">
        <v>1485</v>
      </c>
      <c r="L1498">
        <v>2337</v>
      </c>
      <c r="M1498" t="s">
        <v>1774</v>
      </c>
      <c r="N1498" t="s">
        <v>1682</v>
      </c>
      <c r="O1498">
        <f>VLOOKUP(M1498,'ID-사업자'!$A$1:$B$291,2,0)</f>
        <v>3238702576</v>
      </c>
    </row>
    <row r="1499" spans="1:15" x14ac:dyDescent="0.3">
      <c r="A1499" t="s">
        <v>1694</v>
      </c>
      <c r="B1499" t="s">
        <v>87</v>
      </c>
      <c r="C1499" s="14">
        <v>1625182</v>
      </c>
      <c r="D1499" s="14">
        <v>162518</v>
      </c>
      <c r="E1499" s="14">
        <v>106000</v>
      </c>
      <c r="F1499" s="14">
        <v>1893700</v>
      </c>
      <c r="G1499">
        <v>160253337</v>
      </c>
      <c r="H1499">
        <v>1234</v>
      </c>
      <c r="I1499" t="s">
        <v>1484</v>
      </c>
      <c r="J1499" t="s">
        <v>1538</v>
      </c>
      <c r="K1499" t="s">
        <v>1485</v>
      </c>
      <c r="L1499">
        <v>3000000508</v>
      </c>
      <c r="M1499" t="s">
        <v>1558</v>
      </c>
      <c r="N1499" t="s">
        <v>1695</v>
      </c>
      <c r="O1499">
        <f>VLOOKUP(M1499,'ID-사업자'!$A$1:$B$291,2,0)</f>
        <v>2805800738</v>
      </c>
    </row>
    <row r="1500" spans="1:15" x14ac:dyDescent="0.3">
      <c r="A1500" t="s">
        <v>1694</v>
      </c>
      <c r="B1500" t="s">
        <v>309</v>
      </c>
      <c r="C1500" s="14">
        <v>1721273</v>
      </c>
      <c r="D1500" s="14">
        <v>172127</v>
      </c>
      <c r="E1500" s="14">
        <v>60000</v>
      </c>
      <c r="F1500" s="14">
        <v>1953400</v>
      </c>
      <c r="G1500">
        <v>160511586</v>
      </c>
      <c r="H1500">
        <v>1234</v>
      </c>
      <c r="I1500" t="s">
        <v>1484</v>
      </c>
      <c r="J1500" t="s">
        <v>1538</v>
      </c>
      <c r="K1500" t="s">
        <v>1485</v>
      </c>
      <c r="L1500">
        <v>2339</v>
      </c>
      <c r="M1500" t="s">
        <v>1770</v>
      </c>
      <c r="N1500" t="s">
        <v>1682</v>
      </c>
      <c r="O1500">
        <f>VLOOKUP(M1500,'ID-사업자'!$A$1:$B$291,2,0)</f>
        <v>0</v>
      </c>
    </row>
    <row r="1501" spans="1:15" x14ac:dyDescent="0.3">
      <c r="A1501" t="s">
        <v>1694</v>
      </c>
      <c r="B1501" t="s">
        <v>676</v>
      </c>
      <c r="C1501" s="14">
        <v>1766091</v>
      </c>
      <c r="D1501" s="14">
        <v>176609</v>
      </c>
      <c r="E1501" s="14">
        <v>385900</v>
      </c>
      <c r="F1501" s="14">
        <v>2328600</v>
      </c>
      <c r="G1501">
        <v>160352831</v>
      </c>
      <c r="H1501">
        <v>1234</v>
      </c>
      <c r="I1501" t="s">
        <v>1484</v>
      </c>
      <c r="J1501" t="s">
        <v>1538</v>
      </c>
      <c r="K1501" t="s">
        <v>1485</v>
      </c>
      <c r="L1501">
        <v>3000000563</v>
      </c>
      <c r="M1501" t="s">
        <v>1624</v>
      </c>
      <c r="N1501" t="s">
        <v>1695</v>
      </c>
      <c r="O1501">
        <f>VLOOKUP(M1501,'ID-사업자'!$A$1:$B$291,2,0)</f>
        <v>3578802144</v>
      </c>
    </row>
    <row r="1502" spans="1:15" x14ac:dyDescent="0.3">
      <c r="A1502" t="s">
        <v>1683</v>
      </c>
      <c r="C1502" s="21">
        <v>2163155.2000000002</v>
      </c>
      <c r="D1502" s="21">
        <v>216315.12000000002</v>
      </c>
      <c r="E1502" s="21">
        <v>119480.06</v>
      </c>
      <c r="F1502" s="22">
        <f>SUM(C1502:E1502)</f>
        <v>2498950.3800000004</v>
      </c>
      <c r="M1502" s="9" t="s">
        <v>1539</v>
      </c>
      <c r="N1502" t="s">
        <v>1693</v>
      </c>
      <c r="O1502">
        <f>VLOOKUP(M1502,'ID-사업자'!$A$1:$B$291,2,0)</f>
        <v>2081669899</v>
      </c>
    </row>
    <row r="1503" spans="1:15" x14ac:dyDescent="0.3">
      <c r="A1503" t="s">
        <v>1694</v>
      </c>
      <c r="B1503" t="s">
        <v>1133</v>
      </c>
      <c r="C1503" s="14">
        <v>776000</v>
      </c>
      <c r="D1503" s="14">
        <v>77600</v>
      </c>
      <c r="E1503" s="14">
        <v>1651000</v>
      </c>
      <c r="F1503" s="14">
        <v>2504600</v>
      </c>
      <c r="G1503">
        <v>160818182</v>
      </c>
      <c r="H1503">
        <v>1234</v>
      </c>
      <c r="I1503" t="s">
        <v>1484</v>
      </c>
      <c r="J1503" t="s">
        <v>1538</v>
      </c>
      <c r="K1503" t="s">
        <v>1485</v>
      </c>
      <c r="L1503">
        <v>2215</v>
      </c>
      <c r="M1503" t="s">
        <v>1591</v>
      </c>
      <c r="N1503" t="s">
        <v>1684</v>
      </c>
      <c r="O1503">
        <f>VLOOKUP(M1503,'ID-사업자'!$A$1:$B$291,2,0)</f>
        <v>5311602084</v>
      </c>
    </row>
    <row r="1504" spans="1:15" x14ac:dyDescent="0.3">
      <c r="A1504" t="s">
        <v>1694</v>
      </c>
      <c r="B1504" t="s">
        <v>570</v>
      </c>
      <c r="C1504" s="14">
        <v>1202828</v>
      </c>
      <c r="D1504" s="14">
        <v>120282</v>
      </c>
      <c r="E1504" s="14">
        <v>1201990</v>
      </c>
      <c r="F1504" s="14">
        <v>2525100</v>
      </c>
      <c r="G1504">
        <v>160537989</v>
      </c>
      <c r="H1504">
        <v>1234</v>
      </c>
      <c r="I1504" t="s">
        <v>1484</v>
      </c>
      <c r="J1504" t="s">
        <v>1538</v>
      </c>
      <c r="K1504" t="s">
        <v>1485</v>
      </c>
      <c r="L1504">
        <v>3000000691</v>
      </c>
      <c r="M1504" t="s">
        <v>1783</v>
      </c>
      <c r="N1504" t="s">
        <v>1695</v>
      </c>
      <c r="O1504">
        <f>VLOOKUP(M1504,'ID-사업자'!$A$1:$B$291,2,0)</f>
        <v>8241901673</v>
      </c>
    </row>
    <row r="1505" spans="1:15" x14ac:dyDescent="0.3">
      <c r="A1505" t="s">
        <v>1694</v>
      </c>
      <c r="B1505" t="s">
        <v>658</v>
      </c>
      <c r="C1505" s="14">
        <v>2333091</v>
      </c>
      <c r="D1505" s="14">
        <v>233309</v>
      </c>
      <c r="E1505" s="14">
        <v>0</v>
      </c>
      <c r="F1505" s="14">
        <v>2566400</v>
      </c>
      <c r="G1505">
        <v>160338591</v>
      </c>
      <c r="H1505">
        <v>1234</v>
      </c>
      <c r="I1505" t="s">
        <v>1484</v>
      </c>
      <c r="J1505" t="s">
        <v>1538</v>
      </c>
      <c r="K1505" t="s">
        <v>1485</v>
      </c>
      <c r="L1505">
        <v>3000000581</v>
      </c>
      <c r="M1505" t="s">
        <v>1473</v>
      </c>
      <c r="N1505" t="s">
        <v>1695</v>
      </c>
      <c r="O1505">
        <f>VLOOKUP(M1505,'ID-사업자'!$A$1:$B$291,2,0)</f>
        <v>3780102290</v>
      </c>
    </row>
    <row r="1506" spans="1:15" x14ac:dyDescent="0.3">
      <c r="A1506" t="s">
        <v>1694</v>
      </c>
      <c r="B1506" t="s">
        <v>661</v>
      </c>
      <c r="C1506" s="14">
        <v>2349182</v>
      </c>
      <c r="D1506" s="14">
        <v>234918</v>
      </c>
      <c r="E1506" s="14">
        <v>0</v>
      </c>
      <c r="F1506" s="14">
        <v>2584100</v>
      </c>
      <c r="G1506">
        <v>160338664</v>
      </c>
      <c r="H1506">
        <v>1234</v>
      </c>
      <c r="I1506" t="s">
        <v>1484</v>
      </c>
      <c r="J1506" t="s">
        <v>1538</v>
      </c>
      <c r="K1506" t="s">
        <v>1485</v>
      </c>
      <c r="L1506">
        <v>2378</v>
      </c>
      <c r="M1506" t="s">
        <v>1723</v>
      </c>
      <c r="N1506" t="s">
        <v>1682</v>
      </c>
      <c r="O1506">
        <f>VLOOKUP(M1506,'ID-사업자'!$A$1:$B$291,2,0)</f>
        <v>0</v>
      </c>
    </row>
    <row r="1507" spans="1:15" x14ac:dyDescent="0.3">
      <c r="A1507" t="s">
        <v>1694</v>
      </c>
      <c r="B1507" t="s">
        <v>522</v>
      </c>
      <c r="C1507" s="14">
        <v>1786182</v>
      </c>
      <c r="D1507" s="14">
        <v>178618</v>
      </c>
      <c r="E1507" s="14">
        <v>645000</v>
      </c>
      <c r="F1507" s="14">
        <v>2609800</v>
      </c>
      <c r="G1507">
        <v>160532018</v>
      </c>
      <c r="H1507">
        <v>1234</v>
      </c>
      <c r="I1507" t="s">
        <v>1484</v>
      </c>
      <c r="J1507" t="s">
        <v>1538</v>
      </c>
      <c r="K1507" t="s">
        <v>1485</v>
      </c>
      <c r="L1507">
        <v>3000000702</v>
      </c>
      <c r="M1507" t="s">
        <v>1473</v>
      </c>
      <c r="N1507" t="s">
        <v>1695</v>
      </c>
      <c r="O1507">
        <f>VLOOKUP(M1507,'ID-사업자'!$A$1:$B$291,2,0)</f>
        <v>3780102290</v>
      </c>
    </row>
    <row r="1508" spans="1:15" x14ac:dyDescent="0.3">
      <c r="A1508" t="s">
        <v>1694</v>
      </c>
      <c r="B1508" t="s">
        <v>295</v>
      </c>
      <c r="C1508" s="14">
        <v>2097182</v>
      </c>
      <c r="D1508" s="14">
        <v>209718</v>
      </c>
      <c r="E1508" s="14">
        <v>325600</v>
      </c>
      <c r="F1508" s="14">
        <v>2632500</v>
      </c>
      <c r="G1508">
        <v>160524118</v>
      </c>
      <c r="H1508">
        <v>1234</v>
      </c>
      <c r="I1508" t="s">
        <v>1484</v>
      </c>
      <c r="J1508" t="s">
        <v>1538</v>
      </c>
      <c r="K1508" t="s">
        <v>1485</v>
      </c>
      <c r="L1508">
        <v>2511</v>
      </c>
      <c r="M1508" t="s">
        <v>1728</v>
      </c>
      <c r="N1508" t="s">
        <v>1693</v>
      </c>
      <c r="O1508">
        <f>VLOOKUP(M1508,'ID-사업자'!$A$1:$B$291,2,0)</f>
        <v>0</v>
      </c>
    </row>
    <row r="1509" spans="1:15" x14ac:dyDescent="0.3">
      <c r="A1509" t="s">
        <v>1694</v>
      </c>
      <c r="B1509" t="s">
        <v>1104</v>
      </c>
      <c r="C1509" s="14">
        <v>1982737</v>
      </c>
      <c r="D1509" s="14">
        <v>198273</v>
      </c>
      <c r="E1509" s="14">
        <v>473990</v>
      </c>
      <c r="F1509" s="14">
        <v>2655000</v>
      </c>
      <c r="G1509">
        <v>160445637</v>
      </c>
      <c r="H1509">
        <v>1234</v>
      </c>
      <c r="I1509" t="s">
        <v>1484</v>
      </c>
      <c r="J1509" t="s">
        <v>1538</v>
      </c>
      <c r="K1509" t="s">
        <v>1485</v>
      </c>
      <c r="L1509">
        <v>2036</v>
      </c>
      <c r="M1509" t="s">
        <v>1838</v>
      </c>
      <c r="N1509" t="s">
        <v>1682</v>
      </c>
      <c r="O1509">
        <f>VLOOKUP(M1509,'ID-사업자'!$A$1:$B$291,2,0)</f>
        <v>8903701276</v>
      </c>
    </row>
    <row r="1510" spans="1:15" x14ac:dyDescent="0.3">
      <c r="A1510" t="s">
        <v>1694</v>
      </c>
      <c r="B1510" t="s">
        <v>535</v>
      </c>
      <c r="C1510" s="14">
        <v>1983273</v>
      </c>
      <c r="D1510" s="14">
        <v>198327</v>
      </c>
      <c r="E1510" s="14">
        <v>492000</v>
      </c>
      <c r="F1510" s="14">
        <v>2673600</v>
      </c>
      <c r="G1510">
        <v>160533092</v>
      </c>
      <c r="H1510">
        <v>1234</v>
      </c>
      <c r="I1510" t="s">
        <v>1484</v>
      </c>
      <c r="J1510" t="s">
        <v>1538</v>
      </c>
      <c r="K1510" t="s">
        <v>1485</v>
      </c>
      <c r="L1510">
        <v>3000000769</v>
      </c>
      <c r="M1510" t="s">
        <v>1473</v>
      </c>
      <c r="N1510" t="s">
        <v>1695</v>
      </c>
      <c r="O1510">
        <f>VLOOKUP(M1510,'ID-사업자'!$A$1:$B$291,2,0)</f>
        <v>3780102290</v>
      </c>
    </row>
    <row r="1511" spans="1:15" x14ac:dyDescent="0.3">
      <c r="A1511" t="s">
        <v>1694</v>
      </c>
      <c r="B1511" t="s">
        <v>667</v>
      </c>
      <c r="C1511" s="14">
        <v>1661364</v>
      </c>
      <c r="D1511" s="14">
        <v>166136</v>
      </c>
      <c r="E1511" s="14">
        <v>849000</v>
      </c>
      <c r="F1511" s="14">
        <v>2676500</v>
      </c>
      <c r="G1511">
        <v>160350463</v>
      </c>
      <c r="H1511">
        <v>1234</v>
      </c>
      <c r="I1511" t="s">
        <v>1484</v>
      </c>
      <c r="J1511" t="s">
        <v>1538</v>
      </c>
      <c r="K1511" t="s">
        <v>1485</v>
      </c>
      <c r="L1511">
        <v>3000000685</v>
      </c>
      <c r="M1511" t="s">
        <v>1661</v>
      </c>
      <c r="N1511" t="s">
        <v>1695</v>
      </c>
      <c r="O1511">
        <f>VLOOKUP(M1511,'ID-사업자'!$A$1:$B$291,2,0)</f>
        <v>2851701461</v>
      </c>
    </row>
    <row r="1512" spans="1:15" x14ac:dyDescent="0.3">
      <c r="A1512" t="s">
        <v>1694</v>
      </c>
      <c r="B1512" t="s">
        <v>1070</v>
      </c>
      <c r="C1512" s="14">
        <v>1340646</v>
      </c>
      <c r="D1512" s="14">
        <v>134064</v>
      </c>
      <c r="E1512" s="14">
        <v>1206490</v>
      </c>
      <c r="F1512" s="14">
        <v>2681200</v>
      </c>
      <c r="G1512">
        <v>160461386</v>
      </c>
      <c r="H1512">
        <v>1234</v>
      </c>
      <c r="I1512" t="s">
        <v>1484</v>
      </c>
      <c r="J1512" t="s">
        <v>1538</v>
      </c>
      <c r="K1512" t="s">
        <v>1485</v>
      </c>
      <c r="L1512">
        <v>3000000579</v>
      </c>
      <c r="M1512" t="s">
        <v>1650</v>
      </c>
      <c r="N1512" t="s">
        <v>1695</v>
      </c>
      <c r="O1512">
        <f>VLOOKUP(M1512,'ID-사업자'!$A$1:$B$291,2,0)</f>
        <v>7883300369</v>
      </c>
    </row>
    <row r="1513" spans="1:15" x14ac:dyDescent="0.3">
      <c r="A1513" t="s">
        <v>1694</v>
      </c>
      <c r="B1513" t="s">
        <v>517</v>
      </c>
      <c r="C1513" s="14">
        <v>1595455</v>
      </c>
      <c r="D1513" s="14">
        <v>159545</v>
      </c>
      <c r="E1513" s="14">
        <v>933000</v>
      </c>
      <c r="F1513" s="14">
        <v>2688000</v>
      </c>
      <c r="G1513">
        <v>160533173</v>
      </c>
      <c r="H1513">
        <v>1234</v>
      </c>
      <c r="I1513" t="s">
        <v>1484</v>
      </c>
      <c r="J1513" t="s">
        <v>1538</v>
      </c>
      <c r="K1513" t="s">
        <v>1485</v>
      </c>
      <c r="L1513">
        <v>3000000730</v>
      </c>
      <c r="M1513" t="s">
        <v>1473</v>
      </c>
      <c r="N1513" t="s">
        <v>1695</v>
      </c>
      <c r="O1513">
        <f>VLOOKUP(M1513,'ID-사업자'!$A$1:$B$291,2,0)</f>
        <v>3780102290</v>
      </c>
    </row>
    <row r="1514" spans="1:15" x14ac:dyDescent="0.3">
      <c r="A1514" t="s">
        <v>1694</v>
      </c>
      <c r="B1514" t="s">
        <v>568</v>
      </c>
      <c r="C1514" s="14">
        <v>1865455</v>
      </c>
      <c r="D1514" s="14">
        <v>186545</v>
      </c>
      <c r="E1514" s="14">
        <v>645200</v>
      </c>
      <c r="F1514" s="14">
        <v>2697200</v>
      </c>
      <c r="G1514">
        <v>160533351</v>
      </c>
      <c r="H1514">
        <v>1234</v>
      </c>
      <c r="I1514" t="s">
        <v>1484</v>
      </c>
      <c r="J1514" t="s">
        <v>1538</v>
      </c>
      <c r="K1514" t="s">
        <v>1485</v>
      </c>
      <c r="L1514">
        <v>1854</v>
      </c>
      <c r="M1514" t="s">
        <v>1591</v>
      </c>
      <c r="N1514" t="s">
        <v>1684</v>
      </c>
      <c r="O1514">
        <f>VLOOKUP(M1514,'ID-사업자'!$A$1:$B$291,2,0)</f>
        <v>5311602084</v>
      </c>
    </row>
    <row r="1515" spans="1:15" x14ac:dyDescent="0.3">
      <c r="A1515" t="s">
        <v>1694</v>
      </c>
      <c r="B1515" t="s">
        <v>990</v>
      </c>
      <c r="C1515" s="14">
        <v>1376000</v>
      </c>
      <c r="D1515" s="14">
        <v>137600</v>
      </c>
      <c r="E1515" s="14">
        <v>1185500</v>
      </c>
      <c r="F1515" s="14">
        <v>2699100</v>
      </c>
      <c r="G1515">
        <v>160597655</v>
      </c>
      <c r="H1515">
        <v>1234</v>
      </c>
      <c r="I1515" t="s">
        <v>1484</v>
      </c>
      <c r="J1515" t="s">
        <v>1538</v>
      </c>
      <c r="K1515" t="s">
        <v>1485</v>
      </c>
      <c r="L1515">
        <v>1646</v>
      </c>
      <c r="M1515" t="s">
        <v>1535</v>
      </c>
      <c r="N1515" t="s">
        <v>1684</v>
      </c>
      <c r="O1515">
        <f>VLOOKUP(M1515,'ID-사업자'!$A$1:$B$291,2,0)</f>
        <v>3125200974</v>
      </c>
    </row>
    <row r="1516" spans="1:15" x14ac:dyDescent="0.3">
      <c r="A1516" t="s">
        <v>1683</v>
      </c>
      <c r="C1516" s="21">
        <v>1942000</v>
      </c>
      <c r="D1516" s="21">
        <v>194200</v>
      </c>
      <c r="E1516" s="21">
        <v>564000</v>
      </c>
      <c r="F1516" s="22">
        <f>SUM(C1516:E1516)</f>
        <v>2700200</v>
      </c>
      <c r="M1516" s="9" t="s">
        <v>1487</v>
      </c>
      <c r="N1516" t="s">
        <v>1684</v>
      </c>
      <c r="O1516">
        <f>VLOOKUP(M1516,'ID-사업자'!$A$1:$B$291,2,0)</f>
        <v>0</v>
      </c>
    </row>
    <row r="1517" spans="1:15" x14ac:dyDescent="0.3">
      <c r="A1517" t="s">
        <v>1694</v>
      </c>
      <c r="B1517" t="s">
        <v>1065</v>
      </c>
      <c r="C1517" s="14">
        <v>2477818</v>
      </c>
      <c r="D1517" s="14">
        <v>247782</v>
      </c>
      <c r="E1517" s="14">
        <v>0</v>
      </c>
      <c r="F1517" s="14">
        <v>2725600</v>
      </c>
      <c r="G1517">
        <v>160462362</v>
      </c>
      <c r="H1517">
        <v>1234</v>
      </c>
      <c r="I1517" t="s">
        <v>1484</v>
      </c>
      <c r="J1517" t="s">
        <v>1538</v>
      </c>
      <c r="K1517" t="s">
        <v>1485</v>
      </c>
      <c r="L1517">
        <v>1902</v>
      </c>
      <c r="M1517" t="s">
        <v>1642</v>
      </c>
      <c r="N1517" t="s">
        <v>1684</v>
      </c>
      <c r="O1517">
        <f>VLOOKUP(M1517,'ID-사업자'!$A$1:$B$291,2,0)</f>
        <v>4813000375</v>
      </c>
    </row>
    <row r="1518" spans="1:15" x14ac:dyDescent="0.3">
      <c r="A1518" t="s">
        <v>1694</v>
      </c>
      <c r="B1518" t="s">
        <v>1356</v>
      </c>
      <c r="C1518" s="14">
        <v>1388364</v>
      </c>
      <c r="D1518" s="14">
        <v>138836</v>
      </c>
      <c r="E1518" s="14">
        <v>1348000</v>
      </c>
      <c r="F1518" s="14">
        <v>2875200</v>
      </c>
      <c r="G1518">
        <v>160639358</v>
      </c>
      <c r="H1518">
        <v>1234</v>
      </c>
      <c r="I1518" t="s">
        <v>1484</v>
      </c>
      <c r="J1518" t="s">
        <v>1538</v>
      </c>
      <c r="K1518" t="s">
        <v>1485</v>
      </c>
      <c r="L1518">
        <v>3000000811</v>
      </c>
      <c r="M1518" t="s">
        <v>1617</v>
      </c>
      <c r="N1518" t="s">
        <v>1682</v>
      </c>
      <c r="O1518">
        <f>VLOOKUP(M1518,'ID-사업자'!$A$1:$B$291,2,0)</f>
        <v>2682300551</v>
      </c>
    </row>
    <row r="1519" spans="1:15" x14ac:dyDescent="0.3">
      <c r="A1519" t="s">
        <v>1694</v>
      </c>
      <c r="B1519" t="s">
        <v>682</v>
      </c>
      <c r="C1519" s="14">
        <v>2618182</v>
      </c>
      <c r="D1519" s="14">
        <v>261818</v>
      </c>
      <c r="E1519" s="14">
        <v>0</v>
      </c>
      <c r="F1519" s="14">
        <v>2880000</v>
      </c>
      <c r="G1519">
        <v>160359574</v>
      </c>
      <c r="H1519">
        <v>1234</v>
      </c>
      <c r="I1519" t="s">
        <v>1484</v>
      </c>
      <c r="J1519" t="s">
        <v>1538</v>
      </c>
      <c r="K1519" t="s">
        <v>1485</v>
      </c>
      <c r="L1519">
        <v>3000000564</v>
      </c>
      <c r="M1519" t="s">
        <v>1819</v>
      </c>
      <c r="N1519" t="s">
        <v>1695</v>
      </c>
      <c r="O1519">
        <f>VLOOKUP(M1519,'ID-사업자'!$A$1:$B$291,2,0)</f>
        <v>6088800568</v>
      </c>
    </row>
    <row r="1520" spans="1:15" x14ac:dyDescent="0.3">
      <c r="A1520" t="s">
        <v>1694</v>
      </c>
      <c r="B1520" t="s">
        <v>1006</v>
      </c>
      <c r="C1520" s="14">
        <v>1800091</v>
      </c>
      <c r="D1520" s="14">
        <v>180009</v>
      </c>
      <c r="E1520" s="14">
        <v>999200</v>
      </c>
      <c r="F1520" s="14">
        <v>2979300</v>
      </c>
      <c r="G1520">
        <v>160452079</v>
      </c>
      <c r="H1520">
        <v>1234</v>
      </c>
      <c r="I1520" t="s">
        <v>1484</v>
      </c>
      <c r="J1520" t="s">
        <v>1538</v>
      </c>
      <c r="K1520" t="s">
        <v>1485</v>
      </c>
      <c r="L1520">
        <v>2391</v>
      </c>
      <c r="M1520" t="s">
        <v>1699</v>
      </c>
      <c r="N1520" t="s">
        <v>1693</v>
      </c>
      <c r="O1520">
        <f>VLOOKUP(M1520,'ID-사업자'!$A$1:$B$291,2,0)</f>
        <v>0</v>
      </c>
    </row>
    <row r="1521" spans="1:15" x14ac:dyDescent="0.3">
      <c r="A1521" t="s">
        <v>1719</v>
      </c>
      <c r="B1521" t="s">
        <v>32</v>
      </c>
      <c r="C1521" s="14">
        <v>2914182</v>
      </c>
      <c r="D1521" s="14">
        <v>291418</v>
      </c>
      <c r="E1521" s="14">
        <v>0</v>
      </c>
      <c r="F1521" s="14">
        <v>3205600</v>
      </c>
      <c r="G1521">
        <v>50736405</v>
      </c>
      <c r="I1521" t="s">
        <v>1532</v>
      </c>
      <c r="L1521">
        <v>3000000513</v>
      </c>
      <c r="M1521" t="s">
        <v>1764</v>
      </c>
      <c r="N1521" t="s">
        <v>1695</v>
      </c>
      <c r="O1521">
        <f>VLOOKUP(M1521,'ID-사업자'!$A$1:$B$291,2,0)</f>
        <v>7342700250</v>
      </c>
    </row>
    <row r="1522" spans="1:15" x14ac:dyDescent="0.3">
      <c r="A1522" t="s">
        <v>1694</v>
      </c>
      <c r="B1522" t="s">
        <v>664</v>
      </c>
      <c r="C1522" s="14">
        <v>3117273</v>
      </c>
      <c r="D1522" s="14">
        <v>311727</v>
      </c>
      <c r="E1522" s="14">
        <v>176000</v>
      </c>
      <c r="F1522" s="14">
        <v>3605000</v>
      </c>
      <c r="G1522">
        <v>160345316</v>
      </c>
      <c r="H1522">
        <v>1234</v>
      </c>
      <c r="I1522" t="s">
        <v>1484</v>
      </c>
      <c r="J1522" t="s">
        <v>1538</v>
      </c>
      <c r="K1522" t="s">
        <v>1485</v>
      </c>
      <c r="L1522">
        <v>3000000686</v>
      </c>
      <c r="M1522" t="s">
        <v>1772</v>
      </c>
      <c r="N1522" t="s">
        <v>1695</v>
      </c>
      <c r="O1522">
        <f>VLOOKUP(M1522,'ID-사업자'!$A$1:$B$291,2,0)</f>
        <v>4453000985</v>
      </c>
    </row>
    <row r="1523" spans="1:15" x14ac:dyDescent="0.3">
      <c r="A1523" t="s">
        <v>1683</v>
      </c>
      <c r="C1523" s="21">
        <v>2403727.2000000002</v>
      </c>
      <c r="D1523" s="21">
        <v>240372.72</v>
      </c>
      <c r="E1523" s="21">
        <v>1273400.0799999998</v>
      </c>
      <c r="F1523" s="22">
        <f>SUM(C1523:E1523)</f>
        <v>3917500</v>
      </c>
      <c r="M1523" s="5" t="s">
        <v>1535</v>
      </c>
      <c r="N1523" t="s">
        <v>1684</v>
      </c>
      <c r="O1523">
        <f>VLOOKUP(M1523,'ID-사업자'!$A$1:$B$291,2,0)</f>
        <v>3125200974</v>
      </c>
    </row>
    <row r="1524" spans="1:15" x14ac:dyDescent="0.3">
      <c r="A1524" t="s">
        <v>1694</v>
      </c>
      <c r="B1524" t="s">
        <v>371</v>
      </c>
      <c r="C1524" s="14">
        <v>2485273</v>
      </c>
      <c r="D1524" s="14">
        <v>248527</v>
      </c>
      <c r="E1524" s="14">
        <v>1574200</v>
      </c>
      <c r="F1524" s="14">
        <v>4308000</v>
      </c>
      <c r="G1524">
        <v>160475852</v>
      </c>
      <c r="H1524">
        <v>1234</v>
      </c>
      <c r="I1524" t="s">
        <v>1484</v>
      </c>
      <c r="J1524" t="s">
        <v>1538</v>
      </c>
      <c r="K1524" t="s">
        <v>1485</v>
      </c>
      <c r="L1524">
        <v>1680</v>
      </c>
      <c r="M1524" t="s">
        <v>1768</v>
      </c>
      <c r="N1524" t="s">
        <v>1682</v>
      </c>
      <c r="O1524">
        <f>VLOOKUP(M1524,'ID-사업자'!$A$1:$B$291,2,0)</f>
        <v>7730601619</v>
      </c>
    </row>
    <row r="1525" spans="1:15" x14ac:dyDescent="0.3">
      <c r="A1525" t="s">
        <v>1694</v>
      </c>
      <c r="B1525" t="s">
        <v>705</v>
      </c>
      <c r="C1525" s="23">
        <v>3832919</v>
      </c>
      <c r="D1525" s="23">
        <v>383291</v>
      </c>
      <c r="E1525" s="23">
        <v>1222990</v>
      </c>
      <c r="F1525" s="23">
        <v>5439200</v>
      </c>
      <c r="G1525">
        <v>160381964</v>
      </c>
      <c r="H1525">
        <v>1234</v>
      </c>
      <c r="I1525" t="s">
        <v>1484</v>
      </c>
      <c r="J1525" t="s">
        <v>1538</v>
      </c>
      <c r="K1525" t="s">
        <v>1485</v>
      </c>
      <c r="L1525">
        <v>3000000805</v>
      </c>
      <c r="M1525" s="8" t="s">
        <v>1640</v>
      </c>
      <c r="N1525" t="s">
        <v>1684</v>
      </c>
      <c r="O1525">
        <f>VLOOKUP(M1525,'ID-사업자'!$A$1:$B$291,2,0)</f>
        <v>4814801006</v>
      </c>
    </row>
    <row r="1526" spans="1:15" x14ac:dyDescent="0.3">
      <c r="A1526" t="s">
        <v>1694</v>
      </c>
      <c r="B1526" t="s">
        <v>286</v>
      </c>
      <c r="C1526" s="23">
        <v>4494828</v>
      </c>
      <c r="D1526" s="23">
        <v>449482</v>
      </c>
      <c r="E1526" s="23">
        <v>904990</v>
      </c>
      <c r="F1526" s="23">
        <v>5849300</v>
      </c>
      <c r="G1526">
        <v>160519996</v>
      </c>
      <c r="H1526">
        <v>1234</v>
      </c>
      <c r="I1526" t="s">
        <v>1484</v>
      </c>
      <c r="J1526" t="s">
        <v>1538</v>
      </c>
      <c r="K1526" t="s">
        <v>1485</v>
      </c>
      <c r="L1526">
        <v>2049</v>
      </c>
      <c r="M1526" s="8" t="s">
        <v>1768</v>
      </c>
      <c r="N1526" t="s">
        <v>1682</v>
      </c>
      <c r="O1526">
        <f>VLOOKUP(M1526,'ID-사업자'!$A$1:$B$291,2,0)</f>
        <v>7730601619</v>
      </c>
    </row>
    <row r="1527" spans="1:15" x14ac:dyDescent="0.3">
      <c r="A1527" t="s">
        <v>1694</v>
      </c>
      <c r="B1527" t="s">
        <v>680</v>
      </c>
      <c r="C1527" s="23">
        <v>5000737</v>
      </c>
      <c r="D1527" s="23">
        <v>500073</v>
      </c>
      <c r="E1527" s="23">
        <v>908490</v>
      </c>
      <c r="F1527" s="23">
        <v>6409300</v>
      </c>
      <c r="G1527">
        <v>160361441</v>
      </c>
      <c r="H1527">
        <v>1234</v>
      </c>
      <c r="I1527" t="s">
        <v>1484</v>
      </c>
      <c r="J1527" t="s">
        <v>1538</v>
      </c>
      <c r="K1527" t="s">
        <v>1485</v>
      </c>
      <c r="L1527">
        <v>1762</v>
      </c>
      <c r="M1527" s="8" t="s">
        <v>1640</v>
      </c>
      <c r="N1527" t="s">
        <v>1684</v>
      </c>
      <c r="O1527">
        <f>VLOOKUP(M1527,'ID-사업자'!$A$1:$B$291,2,0)</f>
        <v>4814801006</v>
      </c>
    </row>
    <row r="1528" spans="1:15" x14ac:dyDescent="0.3">
      <c r="A1528" t="s">
        <v>1683</v>
      </c>
      <c r="C1528" s="24">
        <v>2519645.9</v>
      </c>
      <c r="D1528" s="24">
        <v>251964.28999999998</v>
      </c>
      <c r="E1528" s="24">
        <v>3945789.8100000005</v>
      </c>
      <c r="F1528" s="25">
        <f>SUM(C1528:E1528)</f>
        <v>6717400</v>
      </c>
      <c r="G1528" s="7"/>
      <c r="M1528" s="2" t="s">
        <v>1534</v>
      </c>
      <c r="N1528" t="s">
        <v>1684</v>
      </c>
      <c r="O1528">
        <f>VLOOKUP(M1528,'ID-사업자'!$A$1:$B$291,2,0)</f>
        <v>2442601521</v>
      </c>
    </row>
    <row r="1529" spans="1:15" x14ac:dyDescent="0.3">
      <c r="A1529" t="s">
        <v>1694</v>
      </c>
      <c r="B1529" t="s">
        <v>357</v>
      </c>
      <c r="C1529" s="23">
        <v>7144737</v>
      </c>
      <c r="D1529" s="23">
        <v>714473</v>
      </c>
      <c r="E1529" s="23">
        <v>505990</v>
      </c>
      <c r="F1529" s="23">
        <v>8365200</v>
      </c>
      <c r="G1529">
        <v>160474227</v>
      </c>
      <c r="H1529">
        <v>1234</v>
      </c>
      <c r="I1529" t="s">
        <v>1484</v>
      </c>
      <c r="J1529" t="s">
        <v>1538</v>
      </c>
      <c r="K1529" t="s">
        <v>1485</v>
      </c>
      <c r="L1529">
        <v>2326</v>
      </c>
      <c r="M1529" s="8" t="s">
        <v>1640</v>
      </c>
      <c r="N1529" t="s">
        <v>1684</v>
      </c>
      <c r="O1529">
        <f>VLOOKUP(M1529,'ID-사업자'!$A$1:$B$291,2,0)</f>
        <v>4814801006</v>
      </c>
    </row>
    <row r="1530" spans="1:15" x14ac:dyDescent="0.3">
      <c r="A1530" t="s">
        <v>1683</v>
      </c>
      <c r="C1530" s="26">
        <v>6669091.1999999993</v>
      </c>
      <c r="D1530" s="26">
        <v>666908.74</v>
      </c>
      <c r="E1530" s="26">
        <v>1187200.0600000003</v>
      </c>
      <c r="F1530" s="25">
        <f>SUM(C1530:E1530)</f>
        <v>8523200</v>
      </c>
      <c r="M1530" s="2" t="s">
        <v>1540</v>
      </c>
      <c r="N1530" t="s">
        <v>1684</v>
      </c>
      <c r="O1530">
        <f>VLOOKUP(M1530,'ID-사업자'!$A$1:$B$291,2,0)</f>
        <v>0</v>
      </c>
    </row>
    <row r="1531" spans="1:15" x14ac:dyDescent="0.3">
      <c r="A1531" t="s">
        <v>1683</v>
      </c>
      <c r="C1531" s="24">
        <v>16682382.700000001</v>
      </c>
      <c r="D1531" s="24">
        <v>1668236.54</v>
      </c>
      <c r="E1531" s="24">
        <v>11923480.329999998</v>
      </c>
      <c r="F1531" s="25">
        <f>SUM(C1531:E1531)</f>
        <v>30274099.57</v>
      </c>
      <c r="M1531" s="2" t="s">
        <v>1486</v>
      </c>
      <c r="N1531" t="s">
        <v>1682</v>
      </c>
      <c r="O1531">
        <f>VLOOKUP(M1531,'ID-사업자'!$A$1:$B$291,2,0)</f>
        <v>0</v>
      </c>
    </row>
    <row r="1532" spans="1:15" x14ac:dyDescent="0.3">
      <c r="A1532" s="33" t="s">
        <v>1852</v>
      </c>
      <c r="B1532" s="34">
        <v>45411</v>
      </c>
      <c r="C1532" s="35">
        <v>-2545.45454545455</v>
      </c>
      <c r="D1532" s="36">
        <v>-254.54545454545499</v>
      </c>
      <c r="E1532" s="36">
        <v>0</v>
      </c>
      <c r="F1532" s="36">
        <v>-2800</v>
      </c>
      <c r="G1532" s="37"/>
      <c r="H1532" s="37"/>
      <c r="I1532" s="37" t="s">
        <v>1481</v>
      </c>
      <c r="J1532" s="37" t="s">
        <v>1538</v>
      </c>
      <c r="K1532" s="37" t="s">
        <v>1485</v>
      </c>
      <c r="L1532" s="37" t="s">
        <v>1853</v>
      </c>
      <c r="M1532" s="38" t="s">
        <v>1579</v>
      </c>
      <c r="N1532" s="37" t="s">
        <v>1684</v>
      </c>
      <c r="O1532" s="37">
        <f>VLOOKUP(M1532,'ID-사업자'!$A$1:$B$291,2,0)</f>
        <v>0</v>
      </c>
    </row>
    <row r="1533" spans="1:15" x14ac:dyDescent="0.3">
      <c r="A1533" s="33" t="s">
        <v>1852</v>
      </c>
      <c r="B1533" s="34">
        <v>45411</v>
      </c>
      <c r="C1533" s="35">
        <v>-5090.9090909090901</v>
      </c>
      <c r="D1533" s="39">
        <v>-509.09090909090901</v>
      </c>
      <c r="E1533" s="39">
        <v>0</v>
      </c>
      <c r="F1533" s="39">
        <v>-5600</v>
      </c>
      <c r="G1533" s="40"/>
      <c r="H1533" s="37"/>
      <c r="I1533" s="37" t="s">
        <v>1481</v>
      </c>
      <c r="J1533" s="37" t="s">
        <v>1538</v>
      </c>
      <c r="K1533" s="37" t="s">
        <v>1485</v>
      </c>
      <c r="L1533" s="37" t="s">
        <v>1854</v>
      </c>
      <c r="M1533" s="38" t="s">
        <v>1579</v>
      </c>
      <c r="N1533" s="37" t="s">
        <v>1684</v>
      </c>
      <c r="O1533" s="37">
        <f>VLOOKUP(M1533,'ID-사업자'!$A$1:$B$291,2,0)</f>
        <v>0</v>
      </c>
    </row>
    <row r="1534" spans="1:15" x14ac:dyDescent="0.3">
      <c r="A1534" s="33" t="s">
        <v>1852</v>
      </c>
      <c r="B1534" s="34">
        <v>45411</v>
      </c>
      <c r="C1534" s="35">
        <v>0</v>
      </c>
      <c r="D1534" s="35">
        <v>0</v>
      </c>
      <c r="E1534" s="35">
        <v>-5600</v>
      </c>
      <c r="F1534" s="35">
        <v>-5600</v>
      </c>
      <c r="G1534" s="37"/>
      <c r="H1534" s="37"/>
      <c r="I1534" s="37" t="s">
        <v>1481</v>
      </c>
      <c r="J1534" s="37" t="s">
        <v>1538</v>
      </c>
      <c r="K1534" s="37" t="s">
        <v>1485</v>
      </c>
      <c r="L1534" s="37" t="s">
        <v>1855</v>
      </c>
      <c r="M1534" s="37" t="s">
        <v>1579</v>
      </c>
      <c r="N1534" s="37" t="s">
        <v>1684</v>
      </c>
      <c r="O1534" s="37">
        <f>VLOOKUP(M1534,'ID-사업자'!$A$1:$B$291,2,0)</f>
        <v>0</v>
      </c>
    </row>
    <row r="1535" spans="1:15" x14ac:dyDescent="0.3">
      <c r="C1535" s="14">
        <f>SUM(C2:C1534)</f>
        <v>218524933.85454541</v>
      </c>
      <c r="D1535" s="14">
        <f t="shared" ref="D1535:F1535" si="0">SUM(D2:D1534)</f>
        <v>21852087.77545454</v>
      </c>
      <c r="E1535" s="14">
        <f t="shared" si="0"/>
        <v>99900029.810000002</v>
      </c>
      <c r="F1535" s="14">
        <f t="shared" si="0"/>
        <v>340277051.44</v>
      </c>
    </row>
  </sheetData>
  <autoFilter ref="A1:O1533" xr:uid="{00000000-0009-0000-0000-000000000000}">
    <sortState xmlns:xlrd2="http://schemas.microsoft.com/office/spreadsheetml/2017/richdata2" ref="A2:O1533">
      <sortCondition ref="F1:F1533"/>
    </sortState>
  </autoFilter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92"/>
  <sheetViews>
    <sheetView topLeftCell="A281" zoomScaleNormal="100" zoomScaleSheetLayoutView="100" workbookViewId="0">
      <selection activeCell="C288" sqref="C288"/>
    </sheetView>
  </sheetViews>
  <sheetFormatPr defaultColWidth="8.75" defaultRowHeight="16.5" x14ac:dyDescent="0.3"/>
  <cols>
    <col min="1" max="1" width="17.125" style="4" customWidth="1"/>
    <col min="2" max="2" width="23.375" style="4" customWidth="1"/>
  </cols>
  <sheetData>
    <row r="1" spans="1:2" x14ac:dyDescent="0.3">
      <c r="A1" s="4" t="s">
        <v>1696</v>
      </c>
      <c r="B1" s="4" t="s">
        <v>1845</v>
      </c>
    </row>
    <row r="2" spans="1:2" x14ac:dyDescent="0.3">
      <c r="A2" s="4" t="s">
        <v>1791</v>
      </c>
    </row>
    <row r="3" spans="1:2" x14ac:dyDescent="0.3">
      <c r="A3" s="4" t="s">
        <v>1679</v>
      </c>
    </row>
    <row r="4" spans="1:2" x14ac:dyDescent="0.3">
      <c r="A4" s="4" t="s">
        <v>1552</v>
      </c>
    </row>
    <row r="5" spans="1:2" x14ac:dyDescent="0.3">
      <c r="A5" s="4" t="s">
        <v>1775</v>
      </c>
    </row>
    <row r="6" spans="1:2" x14ac:dyDescent="0.3">
      <c r="A6" s="4" t="s">
        <v>1580</v>
      </c>
    </row>
    <row r="7" spans="1:2" x14ac:dyDescent="0.3">
      <c r="A7" s="4" t="s">
        <v>1826</v>
      </c>
      <c r="B7" s="4">
        <v>6562501289</v>
      </c>
    </row>
    <row r="8" spans="1:2" x14ac:dyDescent="0.3">
      <c r="A8" s="4" t="s">
        <v>1773</v>
      </c>
      <c r="B8" s="4">
        <v>8132301189</v>
      </c>
    </row>
    <row r="9" spans="1:2" x14ac:dyDescent="0.3">
      <c r="A9" s="4" t="s">
        <v>1836</v>
      </c>
      <c r="B9" s="4">
        <v>4787400164</v>
      </c>
    </row>
    <row r="10" spans="1:2" x14ac:dyDescent="0.3">
      <c r="A10" s="4" t="s">
        <v>1486</v>
      </c>
    </row>
    <row r="11" spans="1:2" x14ac:dyDescent="0.3">
      <c r="A11" s="4" t="s">
        <v>1617</v>
      </c>
      <c r="B11" s="4">
        <v>2682300551</v>
      </c>
    </row>
    <row r="12" spans="1:2" x14ac:dyDescent="0.3">
      <c r="A12" s="4" t="s">
        <v>1738</v>
      </c>
    </row>
    <row r="13" spans="1:2" x14ac:dyDescent="0.3">
      <c r="A13" s="4" t="s">
        <v>1643</v>
      </c>
    </row>
    <row r="14" spans="1:2" x14ac:dyDescent="0.3">
      <c r="A14" s="4" t="s">
        <v>1715</v>
      </c>
    </row>
    <row r="15" spans="1:2" x14ac:dyDescent="0.3">
      <c r="A15" s="4" t="s">
        <v>1585</v>
      </c>
      <c r="B15" s="4">
        <v>6295100496</v>
      </c>
    </row>
    <row r="16" spans="1:2" x14ac:dyDescent="0.3">
      <c r="A16" s="4" t="s">
        <v>1587</v>
      </c>
      <c r="B16" s="4">
        <v>4021589132</v>
      </c>
    </row>
    <row r="17" spans="1:2" x14ac:dyDescent="0.3">
      <c r="A17" s="4" t="s">
        <v>1570</v>
      </c>
    </row>
    <row r="18" spans="1:2" x14ac:dyDescent="0.3">
      <c r="A18" s="4" t="s">
        <v>1734</v>
      </c>
    </row>
    <row r="19" spans="1:2" x14ac:dyDescent="0.3">
      <c r="A19" s="4" t="s">
        <v>1799</v>
      </c>
      <c r="B19" s="4">
        <v>5058129011</v>
      </c>
    </row>
    <row r="20" spans="1:2" x14ac:dyDescent="0.3">
      <c r="A20" s="4" t="s">
        <v>1840</v>
      </c>
    </row>
    <row r="21" spans="1:2" x14ac:dyDescent="0.3">
      <c r="A21" s="4" t="s">
        <v>1632</v>
      </c>
    </row>
    <row r="22" spans="1:2" x14ac:dyDescent="0.3">
      <c r="A22" s="4" t="s">
        <v>1781</v>
      </c>
    </row>
    <row r="23" spans="1:2" x14ac:dyDescent="0.3">
      <c r="A23" s="4" t="s">
        <v>1623</v>
      </c>
      <c r="B23" s="4">
        <v>3651901252</v>
      </c>
    </row>
    <row r="24" spans="1:2" x14ac:dyDescent="0.3">
      <c r="A24" s="4" t="s">
        <v>1806</v>
      </c>
    </row>
    <row r="25" spans="1:2" x14ac:dyDescent="0.3">
      <c r="A25" s="4" t="s">
        <v>1622</v>
      </c>
      <c r="B25" s="4">
        <v>7053400788</v>
      </c>
    </row>
    <row r="26" spans="1:2" x14ac:dyDescent="0.3">
      <c r="A26" s="4" t="s">
        <v>1615</v>
      </c>
      <c r="B26" s="4">
        <v>6061478924</v>
      </c>
    </row>
    <row r="27" spans="1:2" x14ac:dyDescent="0.3">
      <c r="A27" s="4" t="s">
        <v>1628</v>
      </c>
      <c r="B27" s="4">
        <v>2223201008</v>
      </c>
    </row>
    <row r="28" spans="1:2" x14ac:dyDescent="0.3">
      <c r="A28" s="4" t="s">
        <v>1713</v>
      </c>
    </row>
    <row r="29" spans="1:2" x14ac:dyDescent="0.3">
      <c r="A29" s="4" t="s">
        <v>1592</v>
      </c>
      <c r="B29" s="4">
        <v>1121114477</v>
      </c>
    </row>
    <row r="30" spans="1:2" x14ac:dyDescent="0.3">
      <c r="A30" s="4" t="s">
        <v>1680</v>
      </c>
    </row>
    <row r="31" spans="1:2" x14ac:dyDescent="0.3">
      <c r="A31" s="4" t="s">
        <v>1796</v>
      </c>
    </row>
    <row r="32" spans="1:2" x14ac:dyDescent="0.3">
      <c r="A32" s="4" t="s">
        <v>1727</v>
      </c>
    </row>
    <row r="33" spans="1:2" x14ac:dyDescent="0.3">
      <c r="A33" s="4" t="s">
        <v>1588</v>
      </c>
    </row>
    <row r="34" spans="1:2" x14ac:dyDescent="0.3">
      <c r="A34" s="4" t="s">
        <v>1571</v>
      </c>
      <c r="B34" s="4">
        <v>4396500212</v>
      </c>
    </row>
    <row r="35" spans="1:2" x14ac:dyDescent="0.3">
      <c r="A35" s="4" t="s">
        <v>1764</v>
      </c>
      <c r="B35" s="4">
        <v>7342700250</v>
      </c>
    </row>
    <row r="36" spans="1:2" x14ac:dyDescent="0.3">
      <c r="A36" s="4" t="s">
        <v>1661</v>
      </c>
      <c r="B36" s="4">
        <v>2851701461</v>
      </c>
    </row>
    <row r="37" spans="1:2" x14ac:dyDescent="0.3">
      <c r="A37" s="4" t="s">
        <v>1835</v>
      </c>
      <c r="B37" s="4">
        <v>8324800700</v>
      </c>
    </row>
    <row r="38" spans="1:2" x14ac:dyDescent="0.3">
      <c r="A38" s="4" t="s">
        <v>1464</v>
      </c>
    </row>
    <row r="39" spans="1:2" x14ac:dyDescent="0.3">
      <c r="A39" s="4" t="s">
        <v>1785</v>
      </c>
      <c r="B39" s="4">
        <v>5176600498</v>
      </c>
    </row>
    <row r="40" spans="1:2" x14ac:dyDescent="0.3">
      <c r="A40" s="4" t="s">
        <v>1760</v>
      </c>
    </row>
    <row r="41" spans="1:2" x14ac:dyDescent="0.3">
      <c r="A41" s="4" t="s">
        <v>1703</v>
      </c>
    </row>
    <row r="42" spans="1:2" x14ac:dyDescent="0.3">
      <c r="A42" s="4" t="s">
        <v>1729</v>
      </c>
    </row>
    <row r="43" spans="1:2" x14ac:dyDescent="0.3">
      <c r="A43" s="4" t="s">
        <v>1564</v>
      </c>
      <c r="B43" s="4">
        <v>2521802259</v>
      </c>
    </row>
    <row r="44" spans="1:2" x14ac:dyDescent="0.3">
      <c r="A44" s="4" t="s">
        <v>1674</v>
      </c>
    </row>
    <row r="45" spans="1:2" x14ac:dyDescent="0.3">
      <c r="A45" s="4" t="s">
        <v>1686</v>
      </c>
    </row>
    <row r="46" spans="1:2" x14ac:dyDescent="0.3">
      <c r="A46" s="4" t="s">
        <v>1793</v>
      </c>
      <c r="B46" s="4">
        <v>4132901093</v>
      </c>
    </row>
    <row r="47" spans="1:2" x14ac:dyDescent="0.3">
      <c r="A47" s="4" t="s">
        <v>1749</v>
      </c>
    </row>
    <row r="48" spans="1:2" x14ac:dyDescent="0.3">
      <c r="A48" s="4" t="s">
        <v>1653</v>
      </c>
      <c r="B48" s="4">
        <v>1371949156</v>
      </c>
    </row>
    <row r="49" spans="1:2" x14ac:dyDescent="0.3">
      <c r="A49" s="4" t="s">
        <v>1568</v>
      </c>
      <c r="B49" s="4">
        <v>3254900757</v>
      </c>
    </row>
    <row r="50" spans="1:2" x14ac:dyDescent="0.3">
      <c r="A50" s="4" t="s">
        <v>1647</v>
      </c>
    </row>
    <row r="51" spans="1:2" x14ac:dyDescent="0.3">
      <c r="A51" s="4" t="s">
        <v>1744</v>
      </c>
    </row>
    <row r="52" spans="1:2" x14ac:dyDescent="0.3">
      <c r="A52" s="4" t="s">
        <v>1581</v>
      </c>
    </row>
    <row r="53" spans="1:2" x14ac:dyDescent="0.3">
      <c r="A53" s="4" t="s">
        <v>1820</v>
      </c>
    </row>
    <row r="54" spans="1:2" x14ac:dyDescent="0.3">
      <c r="A54" s="4" t="s">
        <v>1831</v>
      </c>
      <c r="B54" s="4">
        <v>6254800679</v>
      </c>
    </row>
    <row r="55" spans="1:2" x14ac:dyDescent="0.3">
      <c r="A55" s="4" t="s">
        <v>1824</v>
      </c>
    </row>
    <row r="56" spans="1:2" x14ac:dyDescent="0.3">
      <c r="A56" s="4" t="s">
        <v>1655</v>
      </c>
      <c r="B56" s="4">
        <v>1274143059</v>
      </c>
    </row>
    <row r="57" spans="1:2" x14ac:dyDescent="0.3">
      <c r="A57" s="4" t="s">
        <v>1597</v>
      </c>
    </row>
    <row r="58" spans="1:2" x14ac:dyDescent="0.3">
      <c r="A58" s="4" t="s">
        <v>1624</v>
      </c>
      <c r="B58" s="4">
        <v>3578802144</v>
      </c>
    </row>
    <row r="59" spans="1:2" x14ac:dyDescent="0.3">
      <c r="A59" s="4" t="s">
        <v>1562</v>
      </c>
    </row>
    <row r="60" spans="1:2" x14ac:dyDescent="0.3">
      <c r="A60" s="4" t="s">
        <v>1822</v>
      </c>
    </row>
    <row r="61" spans="1:2" x14ac:dyDescent="0.3">
      <c r="A61" s="4" t="s">
        <v>1702</v>
      </c>
    </row>
    <row r="62" spans="1:2" x14ac:dyDescent="0.3">
      <c r="A62" s="4" t="s">
        <v>1802</v>
      </c>
      <c r="B62" s="4">
        <v>7663400425</v>
      </c>
    </row>
    <row r="63" spans="1:2" x14ac:dyDescent="0.3">
      <c r="A63" s="4" t="s">
        <v>1803</v>
      </c>
    </row>
    <row r="64" spans="1:2" x14ac:dyDescent="0.3">
      <c r="A64" s="4" t="s">
        <v>1541</v>
      </c>
      <c r="B64" s="4">
        <v>1092706986</v>
      </c>
    </row>
    <row r="65" spans="1:2" x14ac:dyDescent="0.3">
      <c r="A65" s="4" t="s">
        <v>1560</v>
      </c>
    </row>
    <row r="66" spans="1:2" x14ac:dyDescent="0.3">
      <c r="A66" s="4" t="s">
        <v>1767</v>
      </c>
    </row>
    <row r="67" spans="1:2" x14ac:dyDescent="0.3">
      <c r="A67" s="4" t="s">
        <v>1765</v>
      </c>
      <c r="B67" s="4">
        <v>8280502416</v>
      </c>
    </row>
    <row r="68" spans="1:2" x14ac:dyDescent="0.3">
      <c r="A68" s="4" t="s">
        <v>1810</v>
      </c>
      <c r="B68" s="4">
        <v>3943200702</v>
      </c>
    </row>
    <row r="69" spans="1:2" x14ac:dyDescent="0.3">
      <c r="A69" s="4" t="s">
        <v>1809</v>
      </c>
    </row>
    <row r="70" spans="1:2" x14ac:dyDescent="0.3">
      <c r="A70" s="4" t="s">
        <v>1649</v>
      </c>
    </row>
    <row r="71" spans="1:2" x14ac:dyDescent="0.3">
      <c r="A71" s="4" t="s">
        <v>1825</v>
      </c>
    </row>
    <row r="72" spans="1:2" x14ac:dyDescent="0.3">
      <c r="A72" s="4" t="s">
        <v>1619</v>
      </c>
      <c r="B72" s="4">
        <v>3786000611</v>
      </c>
    </row>
    <row r="73" spans="1:2" x14ac:dyDescent="0.3">
      <c r="A73" s="4" t="s">
        <v>1691</v>
      </c>
    </row>
    <row r="74" spans="1:2" x14ac:dyDescent="0.3">
      <c r="A74" s="4" t="s">
        <v>1772</v>
      </c>
      <c r="B74" s="4">
        <v>4453000985</v>
      </c>
    </row>
    <row r="75" spans="1:2" x14ac:dyDescent="0.3">
      <c r="A75" s="4" t="s">
        <v>1616</v>
      </c>
    </row>
    <row r="76" spans="1:2" x14ac:dyDescent="0.3">
      <c r="A76" s="4" t="s">
        <v>1708</v>
      </c>
    </row>
    <row r="77" spans="1:2" x14ac:dyDescent="0.3">
      <c r="A77" s="4" t="s">
        <v>1720</v>
      </c>
    </row>
    <row r="78" spans="1:2" x14ac:dyDescent="0.3">
      <c r="A78" s="4" t="s">
        <v>1575</v>
      </c>
    </row>
    <row r="79" spans="1:2" x14ac:dyDescent="0.3">
      <c r="A79" s="4" t="s">
        <v>1630</v>
      </c>
    </row>
    <row r="80" spans="1:2" x14ac:dyDescent="0.3">
      <c r="A80" s="4" t="s">
        <v>1577</v>
      </c>
    </row>
    <row r="81" spans="1:2" x14ac:dyDescent="0.3">
      <c r="A81" s="4" t="s">
        <v>1830</v>
      </c>
      <c r="B81" s="4">
        <v>6500102061</v>
      </c>
    </row>
    <row r="82" spans="1:2" x14ac:dyDescent="0.3">
      <c r="A82" s="4" t="s">
        <v>1646</v>
      </c>
      <c r="B82" s="4">
        <v>5990303207</v>
      </c>
    </row>
    <row r="83" spans="1:2" x14ac:dyDescent="0.3">
      <c r="A83" s="4" t="s">
        <v>1843</v>
      </c>
      <c r="B83" s="4">
        <v>3303301155</v>
      </c>
    </row>
    <row r="84" spans="1:2" x14ac:dyDescent="0.3">
      <c r="A84" s="4" t="s">
        <v>1776</v>
      </c>
    </row>
    <row r="85" spans="1:2" x14ac:dyDescent="0.3">
      <c r="A85" s="4" t="s">
        <v>1837</v>
      </c>
    </row>
    <row r="86" spans="1:2" x14ac:dyDescent="0.3">
      <c r="A86" s="4" t="s">
        <v>1625</v>
      </c>
    </row>
    <row r="87" spans="1:2" x14ac:dyDescent="0.3">
      <c r="A87" s="4" t="s">
        <v>1636</v>
      </c>
    </row>
    <row r="88" spans="1:2" x14ac:dyDescent="0.3">
      <c r="A88" s="4" t="s">
        <v>1787</v>
      </c>
      <c r="B88" s="4">
        <v>1168177711</v>
      </c>
    </row>
    <row r="89" spans="1:2" x14ac:dyDescent="0.3">
      <c r="A89" s="4" t="s">
        <v>1783</v>
      </c>
      <c r="B89" s="4">
        <v>8241901673</v>
      </c>
    </row>
    <row r="90" spans="1:2" x14ac:dyDescent="0.3">
      <c r="A90" s="4" t="s">
        <v>1569</v>
      </c>
    </row>
    <row r="91" spans="1:2" x14ac:dyDescent="0.3">
      <c r="A91" s="4" t="s">
        <v>1778</v>
      </c>
      <c r="B91" s="4">
        <v>1981501407</v>
      </c>
    </row>
    <row r="92" spans="1:2" x14ac:dyDescent="0.3">
      <c r="A92" s="4" t="s">
        <v>1811</v>
      </c>
      <c r="B92" s="4">
        <v>1703301081</v>
      </c>
    </row>
    <row r="93" spans="1:2" x14ac:dyDescent="0.3">
      <c r="A93" s="4" t="s">
        <v>1717</v>
      </c>
    </row>
    <row r="94" spans="1:2" x14ac:dyDescent="0.3">
      <c r="A94" s="4" t="s">
        <v>1709</v>
      </c>
    </row>
    <row r="95" spans="1:2" x14ac:dyDescent="0.3">
      <c r="A95" s="4" t="s">
        <v>1797</v>
      </c>
    </row>
    <row r="96" spans="1:2" x14ac:dyDescent="0.3">
      <c r="A96" s="4" t="s">
        <v>1784</v>
      </c>
      <c r="B96" s="4">
        <v>4991501727</v>
      </c>
    </row>
    <row r="97" spans="1:2" x14ac:dyDescent="0.3">
      <c r="A97" s="4" t="s">
        <v>1834</v>
      </c>
    </row>
    <row r="98" spans="1:2" x14ac:dyDescent="0.3">
      <c r="A98" s="4" t="s">
        <v>1596</v>
      </c>
    </row>
    <row r="99" spans="1:2" x14ac:dyDescent="0.3">
      <c r="A99" s="4" t="s">
        <v>1700</v>
      </c>
    </row>
    <row r="100" spans="1:2" x14ac:dyDescent="0.3">
      <c r="A100" s="4" t="s">
        <v>1842</v>
      </c>
    </row>
    <row r="101" spans="1:2" x14ac:dyDescent="0.3">
      <c r="A101" s="4" t="s">
        <v>1735</v>
      </c>
    </row>
    <row r="102" spans="1:2" x14ac:dyDescent="0.3">
      <c r="A102" s="4" t="s">
        <v>1758</v>
      </c>
    </row>
    <row r="103" spans="1:2" x14ac:dyDescent="0.3">
      <c r="A103" s="4" t="s">
        <v>1677</v>
      </c>
      <c r="B103" s="4">
        <v>2662301627</v>
      </c>
    </row>
    <row r="104" spans="1:2" x14ac:dyDescent="0.3">
      <c r="A104" s="4" t="s">
        <v>1595</v>
      </c>
      <c r="B104" s="4">
        <v>1061475335</v>
      </c>
    </row>
    <row r="105" spans="1:2" x14ac:dyDescent="0.3">
      <c r="A105" s="4" t="s">
        <v>1766</v>
      </c>
      <c r="B105" s="4">
        <v>6121695709</v>
      </c>
    </row>
    <row r="106" spans="1:2" x14ac:dyDescent="0.3">
      <c r="A106" s="4" t="s">
        <v>1687</v>
      </c>
    </row>
    <row r="107" spans="1:2" x14ac:dyDescent="0.3">
      <c r="A107" s="4" t="s">
        <v>1768</v>
      </c>
      <c r="B107" s="4">
        <v>7730601619</v>
      </c>
    </row>
    <row r="108" spans="1:2" x14ac:dyDescent="0.3">
      <c r="A108" s="4" t="s">
        <v>1747</v>
      </c>
    </row>
    <row r="109" spans="1:2" x14ac:dyDescent="0.3">
      <c r="A109" s="4" t="s">
        <v>1841</v>
      </c>
    </row>
    <row r="110" spans="1:2" x14ac:dyDescent="0.3">
      <c r="A110" s="4" t="s">
        <v>1536</v>
      </c>
      <c r="B110" s="4">
        <v>2838600555</v>
      </c>
    </row>
    <row r="111" spans="1:2" x14ac:dyDescent="0.3">
      <c r="A111" s="4" t="s">
        <v>1640</v>
      </c>
      <c r="B111" s="4">
        <v>4814801006</v>
      </c>
    </row>
    <row r="112" spans="1:2" x14ac:dyDescent="0.3">
      <c r="A112" s="4" t="s">
        <v>1664</v>
      </c>
      <c r="B112" s="4">
        <v>2969801140</v>
      </c>
    </row>
    <row r="113" spans="1:2" x14ac:dyDescent="0.3">
      <c r="A113" s="4" t="s">
        <v>1578</v>
      </c>
    </row>
    <row r="114" spans="1:2" x14ac:dyDescent="0.3">
      <c r="A114" s="4" t="s">
        <v>1790</v>
      </c>
    </row>
    <row r="115" spans="1:2" x14ac:dyDescent="0.3">
      <c r="A115" s="4" t="s">
        <v>1539</v>
      </c>
      <c r="B115" s="4">
        <v>2081669899</v>
      </c>
    </row>
    <row r="116" spans="1:2" x14ac:dyDescent="0.3">
      <c r="A116" s="4" t="s">
        <v>1707</v>
      </c>
    </row>
    <row r="117" spans="1:2" x14ac:dyDescent="0.3">
      <c r="A117" s="4" t="s">
        <v>1739</v>
      </c>
    </row>
    <row r="118" spans="1:2" x14ac:dyDescent="0.3">
      <c r="A118" s="4" t="s">
        <v>1821</v>
      </c>
      <c r="B118" s="4">
        <v>3511402179</v>
      </c>
    </row>
    <row r="119" spans="1:2" x14ac:dyDescent="0.3">
      <c r="A119" s="4" t="s">
        <v>1676</v>
      </c>
      <c r="B119" s="4">
        <v>4163303836</v>
      </c>
    </row>
    <row r="120" spans="1:2" x14ac:dyDescent="0.3">
      <c r="A120" s="4" t="s">
        <v>1584</v>
      </c>
      <c r="B120" s="4">
        <v>7576400506</v>
      </c>
    </row>
    <row r="121" spans="1:2" x14ac:dyDescent="0.3">
      <c r="A121" s="4" t="s">
        <v>1612</v>
      </c>
    </row>
    <row r="122" spans="1:2" x14ac:dyDescent="0.3">
      <c r="A122" s="4" t="s">
        <v>1657</v>
      </c>
      <c r="B122" s="4">
        <v>1731502033</v>
      </c>
    </row>
    <row r="123" spans="1:2" x14ac:dyDescent="0.3">
      <c r="A123" s="4" t="s">
        <v>1599</v>
      </c>
    </row>
    <row r="124" spans="1:2" x14ac:dyDescent="0.3">
      <c r="A124" s="4" t="s">
        <v>1832</v>
      </c>
      <c r="B124" s="4">
        <v>7578801419</v>
      </c>
    </row>
    <row r="125" spans="1:2" x14ac:dyDescent="0.3">
      <c r="A125" s="4" t="s">
        <v>1555</v>
      </c>
      <c r="B125" s="4">
        <v>1601601942</v>
      </c>
    </row>
    <row r="126" spans="1:2" x14ac:dyDescent="0.3">
      <c r="A126" s="4" t="s">
        <v>1774</v>
      </c>
      <c r="B126" s="4">
        <v>3238702576</v>
      </c>
    </row>
    <row r="127" spans="1:2" x14ac:dyDescent="0.3">
      <c r="A127" s="4" t="s">
        <v>1648</v>
      </c>
      <c r="B127" s="4">
        <v>7756300069</v>
      </c>
    </row>
    <row r="128" spans="1:2" x14ac:dyDescent="0.3">
      <c r="A128" s="4" t="s">
        <v>1540</v>
      </c>
    </row>
    <row r="129" spans="1:2" x14ac:dyDescent="0.3">
      <c r="A129" s="4" t="s">
        <v>1563</v>
      </c>
    </row>
    <row r="130" spans="1:2" x14ac:dyDescent="0.3">
      <c r="A130" s="4" t="s">
        <v>1752</v>
      </c>
    </row>
    <row r="131" spans="1:2" x14ac:dyDescent="0.3">
      <c r="A131" s="4" t="s">
        <v>1714</v>
      </c>
    </row>
    <row r="132" spans="1:2" x14ac:dyDescent="0.3">
      <c r="A132" s="4" t="s">
        <v>1650</v>
      </c>
      <c r="B132" s="4">
        <v>7883300369</v>
      </c>
    </row>
    <row r="133" spans="1:2" x14ac:dyDescent="0.3">
      <c r="A133" s="4" t="s">
        <v>1658</v>
      </c>
      <c r="B133" s="4">
        <v>5500202491</v>
      </c>
    </row>
    <row r="134" spans="1:2" x14ac:dyDescent="0.3">
      <c r="A134" s="4" t="s">
        <v>1711</v>
      </c>
    </row>
    <row r="135" spans="1:2" x14ac:dyDescent="0.3">
      <c r="A135" s="4" t="s">
        <v>1635</v>
      </c>
    </row>
    <row r="136" spans="1:2" x14ac:dyDescent="0.3">
      <c r="A136" s="4" t="s">
        <v>1743</v>
      </c>
    </row>
    <row r="137" spans="1:2" x14ac:dyDescent="0.3">
      <c r="A137" s="4" t="s">
        <v>1839</v>
      </c>
      <c r="B137" s="4">
        <v>4251202156</v>
      </c>
    </row>
    <row r="138" spans="1:2" x14ac:dyDescent="0.3">
      <c r="A138" s="4" t="s">
        <v>1534</v>
      </c>
      <c r="B138" s="4">
        <v>2442601521</v>
      </c>
    </row>
    <row r="139" spans="1:2" x14ac:dyDescent="0.3">
      <c r="A139" s="4" t="s">
        <v>1662</v>
      </c>
      <c r="B139" s="4">
        <v>6613000888</v>
      </c>
    </row>
    <row r="140" spans="1:2" x14ac:dyDescent="0.3">
      <c r="A140" s="4" t="s">
        <v>1593</v>
      </c>
    </row>
    <row r="141" spans="1:2" x14ac:dyDescent="0.3">
      <c r="A141" s="4" t="s">
        <v>1535</v>
      </c>
      <c r="B141" s="4">
        <v>3125200974</v>
      </c>
    </row>
    <row r="142" spans="1:2" x14ac:dyDescent="0.3">
      <c r="A142" s="4" t="s">
        <v>1769</v>
      </c>
      <c r="B142" s="4">
        <v>4224300264</v>
      </c>
    </row>
    <row r="143" spans="1:2" x14ac:dyDescent="0.3">
      <c r="A143" s="4" t="s">
        <v>1633</v>
      </c>
      <c r="B143" s="4">
        <v>1136000727</v>
      </c>
    </row>
    <row r="144" spans="1:2" x14ac:dyDescent="0.3">
      <c r="A144" s="4" t="s">
        <v>1627</v>
      </c>
      <c r="B144" s="4">
        <v>2290765374</v>
      </c>
    </row>
    <row r="145" spans="1:2" x14ac:dyDescent="0.3">
      <c r="A145" s="4" t="s">
        <v>1610</v>
      </c>
      <c r="B145" s="4">
        <v>1860402839</v>
      </c>
    </row>
    <row r="146" spans="1:2" x14ac:dyDescent="0.3">
      <c r="A146" s="4" t="s">
        <v>1487</v>
      </c>
    </row>
    <row r="147" spans="1:2" x14ac:dyDescent="0.3">
      <c r="A147" s="4" t="s">
        <v>1579</v>
      </c>
    </row>
    <row r="148" spans="1:2" x14ac:dyDescent="0.3">
      <c r="A148" s="4" t="s">
        <v>1666</v>
      </c>
    </row>
    <row r="149" spans="1:2" x14ac:dyDescent="0.3">
      <c r="A149" s="4" t="s">
        <v>1728</v>
      </c>
    </row>
    <row r="150" spans="1:2" x14ac:dyDescent="0.3">
      <c r="A150" s="4" t="s">
        <v>1611</v>
      </c>
    </row>
    <row r="151" spans="1:2" x14ac:dyDescent="0.3">
      <c r="A151" s="4" t="s">
        <v>1673</v>
      </c>
    </row>
    <row r="152" spans="1:2" x14ac:dyDescent="0.3">
      <c r="A152" s="4" t="s">
        <v>1828</v>
      </c>
      <c r="B152" s="4">
        <v>3192301969</v>
      </c>
    </row>
    <row r="153" spans="1:2" x14ac:dyDescent="0.3">
      <c r="A153" s="4" t="s">
        <v>1746</v>
      </c>
    </row>
    <row r="154" spans="1:2" x14ac:dyDescent="0.3">
      <c r="A154" s="4" t="s">
        <v>1670</v>
      </c>
    </row>
    <row r="155" spans="1:2" x14ac:dyDescent="0.3">
      <c r="A155" s="4" t="s">
        <v>1642</v>
      </c>
      <c r="B155" s="4">
        <v>4813000375</v>
      </c>
    </row>
    <row r="156" spans="1:2" x14ac:dyDescent="0.3">
      <c r="A156" s="4" t="s">
        <v>1721</v>
      </c>
    </row>
    <row r="157" spans="1:2" x14ac:dyDescent="0.3">
      <c r="A157" s="4" t="s">
        <v>1692</v>
      </c>
    </row>
    <row r="158" spans="1:2" x14ac:dyDescent="0.3">
      <c r="A158" s="4" t="s">
        <v>1574</v>
      </c>
      <c r="B158" s="4">
        <v>2250597899</v>
      </c>
    </row>
    <row r="159" spans="1:2" x14ac:dyDescent="0.3">
      <c r="A159" s="4" t="s">
        <v>1559</v>
      </c>
      <c r="B159" s="4">
        <v>8968102989</v>
      </c>
    </row>
    <row r="160" spans="1:2" x14ac:dyDescent="0.3">
      <c r="A160" s="4" t="s">
        <v>1844</v>
      </c>
      <c r="B160" s="4">
        <v>1248803034</v>
      </c>
    </row>
    <row r="161" spans="1:2" x14ac:dyDescent="0.3">
      <c r="A161" s="4" t="s">
        <v>1704</v>
      </c>
    </row>
    <row r="162" spans="1:2" x14ac:dyDescent="0.3">
      <c r="A162" s="4" t="s">
        <v>1671</v>
      </c>
    </row>
    <row r="163" spans="1:2" x14ac:dyDescent="0.3">
      <c r="A163" s="4" t="s">
        <v>1590</v>
      </c>
    </row>
    <row r="164" spans="1:2" x14ac:dyDescent="0.3">
      <c r="A164" s="4" t="s">
        <v>1573</v>
      </c>
      <c r="B164" s="4">
        <v>6253501305</v>
      </c>
    </row>
    <row r="165" spans="1:2" x14ac:dyDescent="0.3">
      <c r="A165" s="4" t="s">
        <v>1699</v>
      </c>
    </row>
    <row r="166" spans="1:2" x14ac:dyDescent="0.3">
      <c r="A166" s="4" t="s">
        <v>1639</v>
      </c>
    </row>
    <row r="167" spans="1:2" x14ac:dyDescent="0.3">
      <c r="A167" s="4" t="s">
        <v>1718</v>
      </c>
    </row>
    <row r="168" spans="1:2" x14ac:dyDescent="0.3">
      <c r="A168" s="4" t="s">
        <v>1669</v>
      </c>
      <c r="B168" s="4">
        <v>2051356133</v>
      </c>
    </row>
    <row r="169" spans="1:2" x14ac:dyDescent="0.3">
      <c r="A169" s="4" t="s">
        <v>1591</v>
      </c>
      <c r="B169" s="4">
        <v>5311602084</v>
      </c>
    </row>
    <row r="170" spans="1:2" x14ac:dyDescent="0.3">
      <c r="A170" s="4" t="s">
        <v>1668</v>
      </c>
      <c r="B170" s="4">
        <v>3768800472</v>
      </c>
    </row>
    <row r="171" spans="1:2" x14ac:dyDescent="0.3">
      <c r="A171" s="4" t="s">
        <v>1710</v>
      </c>
    </row>
    <row r="172" spans="1:2" x14ac:dyDescent="0.3">
      <c r="A172" s="4" t="s">
        <v>1706</v>
      </c>
    </row>
    <row r="173" spans="1:2" x14ac:dyDescent="0.3">
      <c r="A173" s="4" t="s">
        <v>1723</v>
      </c>
    </row>
    <row r="174" spans="1:2" x14ac:dyDescent="0.3">
      <c r="A174" s="4" t="s">
        <v>1730</v>
      </c>
    </row>
    <row r="175" spans="1:2" x14ac:dyDescent="0.3">
      <c r="A175" s="4" t="s">
        <v>1667</v>
      </c>
      <c r="B175" s="4">
        <v>8340702754</v>
      </c>
    </row>
    <row r="176" spans="1:2" x14ac:dyDescent="0.3">
      <c r="A176" s="4" t="s">
        <v>1726</v>
      </c>
    </row>
    <row r="177" spans="1:2" x14ac:dyDescent="0.3">
      <c r="A177" s="4" t="s">
        <v>1582</v>
      </c>
    </row>
    <row r="178" spans="1:2" x14ac:dyDescent="0.3">
      <c r="A178" s="4" t="s">
        <v>1656</v>
      </c>
      <c r="B178" s="4">
        <v>2407900486</v>
      </c>
    </row>
    <row r="179" spans="1:2" x14ac:dyDescent="0.3">
      <c r="A179" s="4" t="s">
        <v>1621</v>
      </c>
      <c r="B179" s="4">
        <v>4071278100</v>
      </c>
    </row>
    <row r="180" spans="1:2" x14ac:dyDescent="0.3">
      <c r="A180" s="4" t="s">
        <v>1755</v>
      </c>
    </row>
    <row r="181" spans="1:2" x14ac:dyDescent="0.3">
      <c r="A181" s="4" t="s">
        <v>1561</v>
      </c>
    </row>
    <row r="182" spans="1:2" x14ac:dyDescent="0.3">
      <c r="A182" s="4" t="s">
        <v>1659</v>
      </c>
    </row>
    <row r="183" spans="1:2" x14ac:dyDescent="0.3">
      <c r="A183" s="4" t="s">
        <v>1474</v>
      </c>
      <c r="B183" s="4">
        <v>8403401120</v>
      </c>
    </row>
    <row r="184" spans="1:2" x14ac:dyDescent="0.3">
      <c r="A184" s="4" t="s">
        <v>1637</v>
      </c>
    </row>
    <row r="185" spans="1:2" x14ac:dyDescent="0.3">
      <c r="A185" s="4" t="s">
        <v>1777</v>
      </c>
    </row>
    <row r="186" spans="1:2" x14ac:dyDescent="0.3">
      <c r="A186" s="4" t="s">
        <v>1685</v>
      </c>
    </row>
    <row r="187" spans="1:2" x14ac:dyDescent="0.3">
      <c r="A187" s="4" t="s">
        <v>1823</v>
      </c>
      <c r="B187" s="4">
        <v>5942401723</v>
      </c>
    </row>
    <row r="188" spans="1:2" x14ac:dyDescent="0.3">
      <c r="A188" s="4" t="s">
        <v>1614</v>
      </c>
    </row>
    <row r="189" spans="1:2" x14ac:dyDescent="0.3">
      <c r="A189" s="4" t="s">
        <v>1626</v>
      </c>
      <c r="B189" s="4">
        <v>5198100371</v>
      </c>
    </row>
    <row r="190" spans="1:2" x14ac:dyDescent="0.3">
      <c r="A190" s="4" t="s">
        <v>1660</v>
      </c>
      <c r="B190" s="4">
        <v>3100595199</v>
      </c>
    </row>
    <row r="191" spans="1:2" x14ac:dyDescent="0.3">
      <c r="A191" s="4" t="s">
        <v>1688</v>
      </c>
    </row>
    <row r="192" spans="1:2" x14ac:dyDescent="0.3">
      <c r="A192" s="4" t="s">
        <v>1792</v>
      </c>
      <c r="B192" s="4">
        <v>1094681235</v>
      </c>
    </row>
    <row r="193" spans="1:2" x14ac:dyDescent="0.3">
      <c r="A193" s="4" t="s">
        <v>1620</v>
      </c>
    </row>
    <row r="194" spans="1:2" x14ac:dyDescent="0.3">
      <c r="A194" s="4" t="s">
        <v>1698</v>
      </c>
    </row>
    <row r="195" spans="1:2" x14ac:dyDescent="0.3">
      <c r="A195" s="4" t="s">
        <v>1722</v>
      </c>
    </row>
    <row r="196" spans="1:2" x14ac:dyDescent="0.3">
      <c r="A196" s="4" t="s">
        <v>1629</v>
      </c>
      <c r="B196" s="4">
        <v>6028602905</v>
      </c>
    </row>
    <row r="197" spans="1:2" x14ac:dyDescent="0.3">
      <c r="A197" s="4" t="s">
        <v>1675</v>
      </c>
      <c r="B197" s="4">
        <v>7681202432</v>
      </c>
    </row>
    <row r="198" spans="1:2" x14ac:dyDescent="0.3">
      <c r="A198" s="4" t="s">
        <v>1804</v>
      </c>
      <c r="B198" s="4">
        <v>2915000386</v>
      </c>
    </row>
    <row r="199" spans="1:2" x14ac:dyDescent="0.3">
      <c r="A199" s="4" t="s">
        <v>1638</v>
      </c>
    </row>
    <row r="200" spans="1:2" x14ac:dyDescent="0.3">
      <c r="A200" s="4" t="s">
        <v>1690</v>
      </c>
    </row>
    <row r="201" spans="1:2" x14ac:dyDescent="0.3">
      <c r="A201" s="4" t="s">
        <v>1780</v>
      </c>
      <c r="B201" s="4">
        <v>8545800427</v>
      </c>
    </row>
    <row r="202" spans="1:2" x14ac:dyDescent="0.3">
      <c r="A202" s="4" t="s">
        <v>1763</v>
      </c>
      <c r="B202" s="4">
        <v>2035802535</v>
      </c>
    </row>
    <row r="203" spans="1:2" x14ac:dyDescent="0.3">
      <c r="A203" s="4" t="s">
        <v>1672</v>
      </c>
    </row>
    <row r="204" spans="1:2" x14ac:dyDescent="0.3">
      <c r="A204" s="4" t="s">
        <v>1779</v>
      </c>
      <c r="B204" s="4">
        <v>1152401874</v>
      </c>
    </row>
    <row r="205" spans="1:2" x14ac:dyDescent="0.3">
      <c r="A205" s="4" t="s">
        <v>1697</v>
      </c>
    </row>
    <row r="206" spans="1:2" x14ac:dyDescent="0.3">
      <c r="A206" s="4" t="s">
        <v>1805</v>
      </c>
    </row>
    <row r="207" spans="1:2" x14ac:dyDescent="0.3">
      <c r="A207" s="4" t="s">
        <v>1645</v>
      </c>
      <c r="B207" s="4">
        <v>5373400598</v>
      </c>
    </row>
    <row r="208" spans="1:2" x14ac:dyDescent="0.3">
      <c r="A208" s="4" t="s">
        <v>1725</v>
      </c>
    </row>
    <row r="209" spans="1:2" x14ac:dyDescent="0.3">
      <c r="A209" s="4" t="s">
        <v>1818</v>
      </c>
      <c r="B209" s="4">
        <v>3100978994</v>
      </c>
    </row>
    <row r="210" spans="1:2" x14ac:dyDescent="0.3">
      <c r="A210" s="4" t="s">
        <v>1665</v>
      </c>
    </row>
    <row r="211" spans="1:2" x14ac:dyDescent="0.3">
      <c r="A211" s="4" t="s">
        <v>1604</v>
      </c>
    </row>
    <row r="212" spans="1:2" x14ac:dyDescent="0.3">
      <c r="A212" s="4" t="s">
        <v>1712</v>
      </c>
    </row>
    <row r="213" spans="1:2" x14ac:dyDescent="0.3">
      <c r="A213" s="4" t="s">
        <v>1814</v>
      </c>
    </row>
    <row r="214" spans="1:2" x14ac:dyDescent="0.3">
      <c r="A214" s="4" t="s">
        <v>1786</v>
      </c>
    </row>
    <row r="215" spans="1:2" x14ac:dyDescent="0.3">
      <c r="A215" s="4" t="s">
        <v>1827</v>
      </c>
    </row>
    <row r="216" spans="1:2" x14ac:dyDescent="0.3">
      <c r="A216" s="4" t="s">
        <v>1547</v>
      </c>
    </row>
    <row r="217" spans="1:2" x14ac:dyDescent="0.3">
      <c r="A217" s="4" t="s">
        <v>1598</v>
      </c>
    </row>
    <row r="218" spans="1:2" x14ac:dyDescent="0.3">
      <c r="A218" s="4" t="s">
        <v>1689</v>
      </c>
    </row>
    <row r="219" spans="1:2" x14ac:dyDescent="0.3">
      <c r="A219" s="4" t="s">
        <v>1829</v>
      </c>
    </row>
    <row r="220" spans="1:2" x14ac:dyDescent="0.3">
      <c r="A220" s="4" t="s">
        <v>1631</v>
      </c>
    </row>
    <row r="221" spans="1:2" x14ac:dyDescent="0.3">
      <c r="A221" s="4" t="s">
        <v>1607</v>
      </c>
    </row>
    <row r="222" spans="1:2" x14ac:dyDescent="0.3">
      <c r="A222" s="4" t="s">
        <v>1782</v>
      </c>
      <c r="B222" s="4">
        <v>8904200494</v>
      </c>
    </row>
    <row r="223" spans="1:2" x14ac:dyDescent="0.3">
      <c r="A223" s="4" t="s">
        <v>1798</v>
      </c>
    </row>
    <row r="224" spans="1:2" x14ac:dyDescent="0.3">
      <c r="A224" s="4" t="s">
        <v>1759</v>
      </c>
      <c r="B224" s="4">
        <v>2213816325</v>
      </c>
    </row>
    <row r="225" spans="1:2" x14ac:dyDescent="0.3">
      <c r="A225" s="4" t="s">
        <v>1801</v>
      </c>
      <c r="B225" s="4">
        <v>3101562310</v>
      </c>
    </row>
    <row r="226" spans="1:2" x14ac:dyDescent="0.3">
      <c r="A226" s="4" t="s">
        <v>1751</v>
      </c>
    </row>
    <row r="227" spans="1:2" x14ac:dyDescent="0.3">
      <c r="A227" s="4" t="s">
        <v>1816</v>
      </c>
    </row>
    <row r="228" spans="1:2" x14ac:dyDescent="0.3">
      <c r="A228" s="4" t="s">
        <v>1652</v>
      </c>
    </row>
    <row r="229" spans="1:2" x14ac:dyDescent="0.3">
      <c r="A229" s="4" t="s">
        <v>1589</v>
      </c>
    </row>
    <row r="230" spans="1:2" x14ac:dyDescent="0.3">
      <c r="A230" s="4" t="s">
        <v>1565</v>
      </c>
      <c r="B230" s="4">
        <v>3063441976</v>
      </c>
    </row>
    <row r="231" spans="1:2" x14ac:dyDescent="0.3">
      <c r="A231" s="4" t="s">
        <v>1701</v>
      </c>
    </row>
    <row r="232" spans="1:2" x14ac:dyDescent="0.3">
      <c r="A232" s="4" t="s">
        <v>1651</v>
      </c>
      <c r="B232" s="4">
        <v>5261702056</v>
      </c>
    </row>
    <row r="233" spans="1:2" x14ac:dyDescent="0.3">
      <c r="A233" s="4" t="s">
        <v>1819</v>
      </c>
      <c r="B233" s="4">
        <v>6088800568</v>
      </c>
    </row>
    <row r="234" spans="1:2" x14ac:dyDescent="0.3">
      <c r="A234" s="4" t="s">
        <v>1641</v>
      </c>
    </row>
    <row r="235" spans="1:2" x14ac:dyDescent="0.3">
      <c r="A235" s="4" t="s">
        <v>1750</v>
      </c>
    </row>
    <row r="236" spans="1:2" x14ac:dyDescent="0.3">
      <c r="A236" s="4" t="s">
        <v>1736</v>
      </c>
    </row>
    <row r="237" spans="1:2" x14ac:dyDescent="0.3">
      <c r="A237" s="4" t="s">
        <v>1605</v>
      </c>
    </row>
    <row r="238" spans="1:2" x14ac:dyDescent="0.3">
      <c r="A238" s="4" t="s">
        <v>1761</v>
      </c>
      <c r="B238" s="4">
        <v>8306100663</v>
      </c>
    </row>
    <row r="239" spans="1:2" x14ac:dyDescent="0.3">
      <c r="A239" s="4" t="s">
        <v>1788</v>
      </c>
      <c r="B239" s="4">
        <v>6021497313</v>
      </c>
    </row>
    <row r="240" spans="1:2" x14ac:dyDescent="0.3">
      <c r="A240" s="4" t="s">
        <v>1762</v>
      </c>
      <c r="B240" s="4">
        <v>4760501332</v>
      </c>
    </row>
    <row r="241" spans="1:2" x14ac:dyDescent="0.3">
      <c r="A241" s="4" t="s">
        <v>1716</v>
      </c>
      <c r="B241" s="4">
        <v>1304146260</v>
      </c>
    </row>
    <row r="242" spans="1:2" x14ac:dyDescent="0.3">
      <c r="A242" s="4" t="s">
        <v>1613</v>
      </c>
      <c r="B242" s="4">
        <v>1412501400</v>
      </c>
    </row>
    <row r="243" spans="1:2" x14ac:dyDescent="0.3">
      <c r="A243" s="4" t="s">
        <v>1807</v>
      </c>
    </row>
    <row r="244" spans="1:2" x14ac:dyDescent="0.3">
      <c r="A244" s="4" t="s">
        <v>1583</v>
      </c>
    </row>
    <row r="245" spans="1:2" x14ac:dyDescent="0.3">
      <c r="A245" s="4" t="s">
        <v>1606</v>
      </c>
    </row>
    <row r="246" spans="1:2" x14ac:dyDescent="0.3">
      <c r="A246" s="4" t="s">
        <v>1558</v>
      </c>
      <c r="B246" s="4">
        <v>2805800738</v>
      </c>
    </row>
    <row r="247" spans="1:2" x14ac:dyDescent="0.3">
      <c r="A247" s="4" t="s">
        <v>1789</v>
      </c>
    </row>
    <row r="248" spans="1:2" x14ac:dyDescent="0.3">
      <c r="A248" s="4" t="s">
        <v>1794</v>
      </c>
    </row>
    <row r="249" spans="1:2" x14ac:dyDescent="0.3">
      <c r="A249" s="4" t="s">
        <v>1771</v>
      </c>
      <c r="B249" s="4">
        <v>5868701557</v>
      </c>
    </row>
    <row r="250" spans="1:2" x14ac:dyDescent="0.3">
      <c r="A250" s="4" t="s">
        <v>1608</v>
      </c>
      <c r="B250" s="4">
        <v>6928603023</v>
      </c>
    </row>
    <row r="251" spans="1:2" x14ac:dyDescent="0.3">
      <c r="A251" s="4" t="s">
        <v>1838</v>
      </c>
      <c r="B251" s="4">
        <v>8903701276</v>
      </c>
    </row>
    <row r="252" spans="1:2" x14ac:dyDescent="0.3">
      <c r="A252" s="4" t="s">
        <v>1644</v>
      </c>
      <c r="B252" s="4">
        <v>6133262521</v>
      </c>
    </row>
    <row r="253" spans="1:2" x14ac:dyDescent="0.3">
      <c r="A253" s="4" t="s">
        <v>1733</v>
      </c>
    </row>
    <row r="254" spans="1:2" x14ac:dyDescent="0.3">
      <c r="A254" s="4" t="s">
        <v>1546</v>
      </c>
      <c r="B254" s="4">
        <v>8992600813</v>
      </c>
    </row>
    <row r="255" spans="1:2" x14ac:dyDescent="0.3">
      <c r="A255" s="4" t="s">
        <v>1473</v>
      </c>
      <c r="B255" s="4">
        <v>3780102290</v>
      </c>
    </row>
    <row r="256" spans="1:2" x14ac:dyDescent="0.3">
      <c r="A256" s="4" t="s">
        <v>1808</v>
      </c>
      <c r="B256" s="4">
        <v>3943200702</v>
      </c>
    </row>
    <row r="257" spans="1:2" x14ac:dyDescent="0.3">
      <c r="A257" s="4" t="s">
        <v>1705</v>
      </c>
    </row>
    <row r="258" spans="1:2" x14ac:dyDescent="0.3">
      <c r="A258" s="4" t="s">
        <v>1800</v>
      </c>
      <c r="B258" s="4">
        <v>4228103040</v>
      </c>
    </row>
    <row r="259" spans="1:2" x14ac:dyDescent="0.3">
      <c r="A259" s="4" t="s">
        <v>1681</v>
      </c>
      <c r="B259" s="4">
        <v>3303301155</v>
      </c>
    </row>
    <row r="260" spans="1:2" x14ac:dyDescent="0.3">
      <c r="A260" s="4" t="s">
        <v>1543</v>
      </c>
      <c r="B260" s="4">
        <v>5581602338</v>
      </c>
    </row>
    <row r="261" spans="1:2" x14ac:dyDescent="0.3">
      <c r="A261" s="4" t="s">
        <v>1594</v>
      </c>
      <c r="B261" s="4">
        <v>2031151666</v>
      </c>
    </row>
    <row r="262" spans="1:2" x14ac:dyDescent="0.3">
      <c r="A262" s="4" t="s">
        <v>1542</v>
      </c>
      <c r="B262" s="4">
        <v>6181179089</v>
      </c>
    </row>
    <row r="263" spans="1:2" x14ac:dyDescent="0.3">
      <c r="A263" s="4" t="s">
        <v>1601</v>
      </c>
      <c r="B263" s="4">
        <v>2782801227</v>
      </c>
    </row>
    <row r="264" spans="1:2" x14ac:dyDescent="0.3">
      <c r="A264" s="4" t="s">
        <v>1609</v>
      </c>
      <c r="B264" s="4">
        <v>8843201320</v>
      </c>
    </row>
    <row r="265" spans="1:2" x14ac:dyDescent="0.3">
      <c r="A265" s="4" t="s">
        <v>1554</v>
      </c>
      <c r="B265" s="4">
        <v>4480602634</v>
      </c>
    </row>
    <row r="266" spans="1:2" x14ac:dyDescent="0.3">
      <c r="A266" s="4" t="s">
        <v>1600</v>
      </c>
      <c r="B266" s="4">
        <v>6372601761</v>
      </c>
    </row>
    <row r="267" spans="1:2" x14ac:dyDescent="0.3">
      <c r="A267" s="4" t="s">
        <v>1556</v>
      </c>
      <c r="B267" s="4">
        <v>4413201666</v>
      </c>
    </row>
    <row r="268" spans="1:2" x14ac:dyDescent="0.3">
      <c r="A268" s="4" t="s">
        <v>1795</v>
      </c>
      <c r="B268" s="4">
        <v>3089405136</v>
      </c>
    </row>
    <row r="269" spans="1:2" x14ac:dyDescent="0.3">
      <c r="A269" s="4" t="s">
        <v>1545</v>
      </c>
      <c r="B269" s="4">
        <v>6392501741</v>
      </c>
    </row>
    <row r="270" spans="1:2" x14ac:dyDescent="0.3">
      <c r="A270" s="4" t="s">
        <v>1757</v>
      </c>
    </row>
    <row r="271" spans="1:2" x14ac:dyDescent="0.3">
      <c r="A271" s="4" t="s">
        <v>1602</v>
      </c>
    </row>
    <row r="272" spans="1:2" x14ac:dyDescent="0.3">
      <c r="A272" s="4" t="s">
        <v>1724</v>
      </c>
    </row>
    <row r="273" spans="1:2" x14ac:dyDescent="0.3">
      <c r="A273" s="4" t="s">
        <v>1557</v>
      </c>
      <c r="B273" s="4">
        <v>3686100775</v>
      </c>
    </row>
    <row r="274" spans="1:2" x14ac:dyDescent="0.3">
      <c r="A274" s="4" t="s">
        <v>1753</v>
      </c>
    </row>
    <row r="275" spans="1:2" x14ac:dyDescent="0.3">
      <c r="A275" s="4" t="s">
        <v>1737</v>
      </c>
    </row>
    <row r="276" spans="1:2" x14ac:dyDescent="0.3">
      <c r="A276" s="4" t="s">
        <v>1740</v>
      </c>
    </row>
    <row r="277" spans="1:2" x14ac:dyDescent="0.3">
      <c r="A277" s="4" t="s">
        <v>1770</v>
      </c>
    </row>
    <row r="278" spans="1:2" x14ac:dyDescent="0.3">
      <c r="A278" s="4" t="s">
        <v>1663</v>
      </c>
    </row>
    <row r="279" spans="1:2" x14ac:dyDescent="0.3">
      <c r="A279" s="4" t="s">
        <v>1732</v>
      </c>
    </row>
    <row r="280" spans="1:2" x14ac:dyDescent="0.3">
      <c r="A280" s="4" t="s">
        <v>1731</v>
      </c>
    </row>
    <row r="281" spans="1:2" x14ac:dyDescent="0.3">
      <c r="A281" s="4" t="s">
        <v>1654</v>
      </c>
      <c r="B281" s="4">
        <v>5433400628</v>
      </c>
    </row>
    <row r="282" spans="1:2" x14ac:dyDescent="0.3">
      <c r="A282" s="4" t="s">
        <v>1618</v>
      </c>
    </row>
    <row r="283" spans="1:2" x14ac:dyDescent="0.3">
      <c r="A283" s="4" t="s">
        <v>1634</v>
      </c>
    </row>
    <row r="284" spans="1:2" x14ac:dyDescent="0.3">
      <c r="A284" s="4" t="s">
        <v>1544</v>
      </c>
    </row>
    <row r="285" spans="1:2" x14ac:dyDescent="0.3">
      <c r="A285" s="4" t="s">
        <v>1475</v>
      </c>
      <c r="B285" s="4">
        <v>5082251228</v>
      </c>
    </row>
    <row r="286" spans="1:2" x14ac:dyDescent="0.3">
      <c r="A286" s="4" t="s">
        <v>1533</v>
      </c>
    </row>
    <row r="287" spans="1:2" x14ac:dyDescent="0.3">
      <c r="A287" s="4" t="s">
        <v>1833</v>
      </c>
      <c r="B287" s="4">
        <v>4088612892</v>
      </c>
    </row>
    <row r="288" spans="1:2" x14ac:dyDescent="0.3">
      <c r="A288" s="4" t="s">
        <v>1550</v>
      </c>
    </row>
    <row r="289" spans="1:2" x14ac:dyDescent="0.3">
      <c r="A289" s="4" t="s">
        <v>1756</v>
      </c>
    </row>
    <row r="290" spans="1:2" x14ac:dyDescent="0.3">
      <c r="A290" s="4" t="s">
        <v>1815</v>
      </c>
    </row>
    <row r="291" spans="1:2" x14ac:dyDescent="0.3">
      <c r="A291" s="4" t="s">
        <v>1603</v>
      </c>
    </row>
    <row r="292" spans="1:2" ht="17.25" x14ac:dyDescent="0.3">
      <c r="A292" s="42" t="s">
        <v>1857</v>
      </c>
      <c r="B292" s="41">
        <v>3578802144</v>
      </c>
    </row>
  </sheetData>
  <phoneticPr fontId="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3874-D6C2-4959-B6A6-F1144649312F}">
  <dimension ref="A1:M294"/>
  <sheetViews>
    <sheetView topLeftCell="H1" workbookViewId="0">
      <selection activeCell="G1" sqref="G1:L1"/>
    </sheetView>
  </sheetViews>
  <sheetFormatPr defaultColWidth="9" defaultRowHeight="16.5" x14ac:dyDescent="0.3"/>
  <cols>
    <col min="1" max="2" width="20.125" style="120" hidden="1" customWidth="1"/>
    <col min="3" max="3" width="20.5" style="120" customWidth="1"/>
    <col min="4" max="4" width="17.75" style="45" customWidth="1"/>
    <col min="5" max="5" width="29.875" style="45" customWidth="1"/>
    <col min="6" max="6" width="15.5" style="120" customWidth="1"/>
    <col min="7" max="7" width="37.375" style="45" bestFit="1" customWidth="1"/>
    <col min="8" max="8" width="28.25" style="45" bestFit="1" customWidth="1"/>
    <col min="9" max="9" width="55.75" style="45" customWidth="1"/>
    <col min="10" max="10" width="45.75" style="45" customWidth="1"/>
    <col min="11" max="11" width="71" style="45" customWidth="1"/>
    <col min="12" max="12" width="26.75" style="45" bestFit="1" customWidth="1"/>
    <col min="13" max="13" width="33.125" style="45" bestFit="1" customWidth="1"/>
    <col min="14" max="16384" width="9" style="45"/>
  </cols>
  <sheetData>
    <row r="1" spans="1:13" ht="34.5" x14ac:dyDescent="0.3">
      <c r="A1" s="43" t="s">
        <v>1858</v>
      </c>
      <c r="B1" s="43" t="s">
        <v>1859</v>
      </c>
      <c r="C1" s="43" t="s">
        <v>1861</v>
      </c>
      <c r="D1" s="44" t="s">
        <v>1553</v>
      </c>
      <c r="E1" s="44" t="s">
        <v>1862</v>
      </c>
      <c r="F1" s="43" t="s">
        <v>1860</v>
      </c>
      <c r="G1" s="44" t="s">
        <v>1863</v>
      </c>
      <c r="H1" s="44" t="s">
        <v>1864</v>
      </c>
      <c r="I1" s="44" t="s">
        <v>1865</v>
      </c>
      <c r="J1" s="44" t="s">
        <v>1866</v>
      </c>
      <c r="K1" s="44" t="s">
        <v>1867</v>
      </c>
      <c r="L1" s="44" t="s">
        <v>1868</v>
      </c>
      <c r="M1" s="44" t="s">
        <v>1529</v>
      </c>
    </row>
    <row r="2" spans="1:13" ht="17.25" x14ac:dyDescent="0.3">
      <c r="A2" s="46" t="s">
        <v>1869</v>
      </c>
      <c r="B2" s="46" t="s">
        <v>1870</v>
      </c>
      <c r="C2" s="42" t="s">
        <v>1871</v>
      </c>
      <c r="D2" s="41">
        <v>1061256635</v>
      </c>
      <c r="E2" s="41" t="s">
        <v>1872</v>
      </c>
      <c r="F2" s="47">
        <v>1053786852</v>
      </c>
      <c r="G2" s="41" t="s">
        <v>1873</v>
      </c>
      <c r="H2" s="41" t="s">
        <v>1874</v>
      </c>
      <c r="I2" s="42" t="s">
        <v>1875</v>
      </c>
      <c r="J2" s="41" t="s">
        <v>1876</v>
      </c>
      <c r="K2" s="41" t="s">
        <v>1877</v>
      </c>
      <c r="L2" s="48" t="s">
        <v>1878</v>
      </c>
      <c r="M2" s="49"/>
    </row>
    <row r="3" spans="1:13" s="51" customFormat="1" ht="17.25" x14ac:dyDescent="0.3">
      <c r="A3" s="50" t="s">
        <v>1879</v>
      </c>
      <c r="B3" s="46" t="s">
        <v>1880</v>
      </c>
      <c r="C3" s="42" t="s">
        <v>1881</v>
      </c>
      <c r="D3" s="41">
        <v>1331083182</v>
      </c>
      <c r="E3" s="41" t="s">
        <v>1882</v>
      </c>
      <c r="F3" s="47">
        <v>1082775992</v>
      </c>
      <c r="G3" s="41" t="s">
        <v>1883</v>
      </c>
      <c r="H3" s="41" t="s">
        <v>1884</v>
      </c>
      <c r="I3" s="41" t="s">
        <v>1885</v>
      </c>
      <c r="J3" s="41" t="s">
        <v>1886</v>
      </c>
      <c r="K3" s="41" t="s">
        <v>1887</v>
      </c>
      <c r="L3" s="48" t="s">
        <v>1888</v>
      </c>
      <c r="M3" s="49"/>
    </row>
    <row r="4" spans="1:13" ht="17.25" x14ac:dyDescent="0.3">
      <c r="A4" s="46" t="s">
        <v>1889</v>
      </c>
      <c r="B4" s="46" t="s">
        <v>1890</v>
      </c>
      <c r="C4" s="42" t="s">
        <v>1891</v>
      </c>
      <c r="D4" s="41">
        <v>2969801140</v>
      </c>
      <c r="E4" s="42" t="s">
        <v>1892</v>
      </c>
      <c r="F4" s="47">
        <v>1089938849</v>
      </c>
      <c r="G4" s="41" t="s">
        <v>1893</v>
      </c>
      <c r="H4" s="41" t="s">
        <v>1894</v>
      </c>
      <c r="I4" s="41" t="s">
        <v>1895</v>
      </c>
      <c r="J4" s="41" t="s">
        <v>1876</v>
      </c>
      <c r="K4" s="41" t="s">
        <v>1896</v>
      </c>
      <c r="L4" s="48" t="s">
        <v>1897</v>
      </c>
      <c r="M4" s="49"/>
    </row>
    <row r="5" spans="1:13" ht="17.25" x14ac:dyDescent="0.3">
      <c r="A5" s="46" t="s">
        <v>1898</v>
      </c>
      <c r="B5" s="46" t="s">
        <v>1899</v>
      </c>
      <c r="C5" s="42" t="s">
        <v>1900</v>
      </c>
      <c r="D5" s="41">
        <v>2422801043</v>
      </c>
      <c r="E5" s="41" t="s">
        <v>1901</v>
      </c>
      <c r="F5" s="47">
        <v>1068695359</v>
      </c>
      <c r="G5" s="41" t="s">
        <v>1902</v>
      </c>
      <c r="H5" s="41" t="s">
        <v>1903</v>
      </c>
      <c r="I5" s="41" t="s">
        <v>1904</v>
      </c>
      <c r="J5" s="41" t="s">
        <v>1905</v>
      </c>
      <c r="K5" s="41" t="s">
        <v>1906</v>
      </c>
      <c r="L5" s="41"/>
      <c r="M5" s="49"/>
    </row>
    <row r="6" spans="1:13" ht="17.25" x14ac:dyDescent="0.3">
      <c r="A6" s="46" t="s">
        <v>1907</v>
      </c>
      <c r="B6" s="46" t="s">
        <v>1908</v>
      </c>
      <c r="C6" s="42" t="s">
        <v>1909</v>
      </c>
      <c r="D6" s="41">
        <v>3737700439</v>
      </c>
      <c r="E6" s="42" t="s">
        <v>1910</v>
      </c>
      <c r="F6" s="47">
        <v>1043058007</v>
      </c>
      <c r="G6" s="41" t="s">
        <v>1911</v>
      </c>
      <c r="H6" s="41" t="s">
        <v>1912</v>
      </c>
      <c r="I6" s="41" t="s">
        <v>1913</v>
      </c>
      <c r="J6" s="41" t="s">
        <v>1914</v>
      </c>
      <c r="K6" s="41" t="s">
        <v>1915</v>
      </c>
      <c r="L6" s="41"/>
      <c r="M6" s="49"/>
    </row>
    <row r="7" spans="1:13" ht="17.25" x14ac:dyDescent="0.3">
      <c r="A7" s="46" t="s">
        <v>1916</v>
      </c>
      <c r="B7" s="46" t="s">
        <v>1908</v>
      </c>
      <c r="C7" s="42" t="s">
        <v>1917</v>
      </c>
      <c r="D7" s="52">
        <v>3437400382</v>
      </c>
      <c r="E7" s="52" t="s">
        <v>1918</v>
      </c>
      <c r="F7" s="47">
        <v>1049028960</v>
      </c>
      <c r="G7" s="52" t="s">
        <v>1919</v>
      </c>
      <c r="H7" s="52" t="s">
        <v>1920</v>
      </c>
      <c r="I7" s="52" t="s">
        <v>1921</v>
      </c>
      <c r="J7" s="52" t="s">
        <v>1922</v>
      </c>
      <c r="K7" s="52" t="s">
        <v>1923</v>
      </c>
      <c r="L7" s="52"/>
      <c r="M7" s="53"/>
    </row>
    <row r="8" spans="1:13" ht="17.25" x14ac:dyDescent="0.3">
      <c r="A8" s="46" t="s">
        <v>1924</v>
      </c>
      <c r="B8" s="46" t="s">
        <v>1925</v>
      </c>
      <c r="C8" s="42" t="s">
        <v>1926</v>
      </c>
      <c r="D8" s="52">
        <v>7746700273</v>
      </c>
      <c r="E8" s="52" t="s">
        <v>1927</v>
      </c>
      <c r="F8" s="47">
        <v>1042366395</v>
      </c>
      <c r="G8" s="52" t="s">
        <v>1928</v>
      </c>
      <c r="H8" s="52" t="s">
        <v>1929</v>
      </c>
      <c r="I8" s="52" t="s">
        <v>1930</v>
      </c>
      <c r="J8" s="52" t="s">
        <v>1876</v>
      </c>
      <c r="K8" s="52" t="s">
        <v>1931</v>
      </c>
      <c r="L8" s="52"/>
      <c r="M8" s="53"/>
    </row>
    <row r="9" spans="1:13" ht="17.25" x14ac:dyDescent="0.3">
      <c r="A9" s="54" t="s">
        <v>1932</v>
      </c>
      <c r="B9" s="46" t="s">
        <v>1933</v>
      </c>
      <c r="C9" s="42" t="s">
        <v>1934</v>
      </c>
      <c r="D9" s="41">
        <v>5176600498</v>
      </c>
      <c r="E9" s="41" t="s">
        <v>1935</v>
      </c>
      <c r="F9" s="47">
        <v>1024872982</v>
      </c>
      <c r="G9" s="41" t="s">
        <v>1936</v>
      </c>
      <c r="H9" s="41" t="s">
        <v>1937</v>
      </c>
      <c r="I9" s="41" t="s">
        <v>1938</v>
      </c>
      <c r="J9" s="41" t="s">
        <v>1914</v>
      </c>
      <c r="K9" s="41" t="s">
        <v>1939</v>
      </c>
      <c r="L9" s="41"/>
      <c r="M9" s="49"/>
    </row>
    <row r="10" spans="1:13" ht="17.25" x14ac:dyDescent="0.3">
      <c r="A10" s="46" t="s">
        <v>1940</v>
      </c>
      <c r="B10" s="46" t="s">
        <v>1941</v>
      </c>
      <c r="C10" s="42" t="s">
        <v>1942</v>
      </c>
      <c r="D10" s="41">
        <v>2348106038</v>
      </c>
      <c r="E10" s="41" t="s">
        <v>1943</v>
      </c>
      <c r="F10" s="47">
        <v>1083313506</v>
      </c>
      <c r="G10" s="41" t="s">
        <v>1944</v>
      </c>
      <c r="H10" s="41" t="s">
        <v>1945</v>
      </c>
      <c r="I10" s="41" t="s">
        <v>1946</v>
      </c>
      <c r="J10" s="41" t="s">
        <v>1886</v>
      </c>
      <c r="K10" s="41" t="s">
        <v>1947</v>
      </c>
      <c r="L10" s="48" t="s">
        <v>1948</v>
      </c>
      <c r="M10" s="49"/>
    </row>
    <row r="11" spans="1:13" ht="17.25" x14ac:dyDescent="0.3">
      <c r="A11" s="54" t="s">
        <v>1949</v>
      </c>
      <c r="B11" s="46" t="s">
        <v>1950</v>
      </c>
      <c r="C11" s="42" t="s">
        <v>1951</v>
      </c>
      <c r="D11" s="52">
        <v>5198100371</v>
      </c>
      <c r="E11" s="52" t="s">
        <v>1952</v>
      </c>
      <c r="F11" s="47">
        <v>1055540343</v>
      </c>
      <c r="G11" s="52" t="s">
        <v>1953</v>
      </c>
      <c r="H11" s="52" t="s">
        <v>1954</v>
      </c>
      <c r="I11" s="52" t="s">
        <v>1955</v>
      </c>
      <c r="J11" s="52" t="s">
        <v>1886</v>
      </c>
      <c r="K11" s="52" t="s">
        <v>1915</v>
      </c>
      <c r="L11" s="55" t="s">
        <v>1956</v>
      </c>
      <c r="M11" s="53"/>
    </row>
    <row r="12" spans="1:13" ht="17.25" x14ac:dyDescent="0.3">
      <c r="A12" s="46" t="s">
        <v>1957</v>
      </c>
      <c r="B12" s="46" t="s">
        <v>1958</v>
      </c>
      <c r="C12" s="42" t="s">
        <v>1959</v>
      </c>
      <c r="D12" s="41">
        <v>3101562310</v>
      </c>
      <c r="E12" s="41" t="s">
        <v>1960</v>
      </c>
      <c r="F12" s="42">
        <v>1044772532</v>
      </c>
      <c r="G12" s="41" t="s">
        <v>1961</v>
      </c>
      <c r="H12" s="41" t="s">
        <v>1962</v>
      </c>
      <c r="I12" s="41" t="s">
        <v>1963</v>
      </c>
      <c r="J12" s="41" t="s">
        <v>1905</v>
      </c>
      <c r="K12" s="41" t="s">
        <v>1964</v>
      </c>
      <c r="L12" s="41"/>
      <c r="M12" s="49"/>
    </row>
    <row r="13" spans="1:13" ht="17.25" x14ac:dyDescent="0.3">
      <c r="A13" s="46" t="s">
        <v>1965</v>
      </c>
      <c r="B13" s="46" t="s">
        <v>1966</v>
      </c>
      <c r="C13" s="42" t="s">
        <v>1967</v>
      </c>
      <c r="D13" s="52">
        <v>7858102506</v>
      </c>
      <c r="E13" s="52" t="s">
        <v>1968</v>
      </c>
      <c r="F13" s="47">
        <v>1075789859</v>
      </c>
      <c r="G13" s="52" t="s">
        <v>1969</v>
      </c>
      <c r="H13" s="52" t="s">
        <v>1970</v>
      </c>
      <c r="I13" s="52" t="s">
        <v>1971</v>
      </c>
      <c r="J13" s="52" t="s">
        <v>1886</v>
      </c>
      <c r="K13" s="52" t="s">
        <v>1972</v>
      </c>
      <c r="L13" s="55" t="s">
        <v>1973</v>
      </c>
      <c r="M13" s="53"/>
    </row>
    <row r="14" spans="1:13" ht="17.25" x14ac:dyDescent="0.3">
      <c r="A14" s="50" t="s">
        <v>1974</v>
      </c>
      <c r="B14" s="46" t="s">
        <v>1975</v>
      </c>
      <c r="C14" s="42" t="s">
        <v>1976</v>
      </c>
      <c r="D14" s="52">
        <v>5148161539</v>
      </c>
      <c r="E14" s="52" t="s">
        <v>1977</v>
      </c>
      <c r="F14" s="47">
        <v>1042138881</v>
      </c>
      <c r="G14" s="52" t="s">
        <v>1978</v>
      </c>
      <c r="H14" s="52" t="s">
        <v>1979</v>
      </c>
      <c r="I14" s="52" t="s">
        <v>1980</v>
      </c>
      <c r="J14" s="52" t="s">
        <v>1914</v>
      </c>
      <c r="K14" s="52" t="s">
        <v>1915</v>
      </c>
      <c r="L14" s="55" t="s">
        <v>1981</v>
      </c>
      <c r="M14" s="53"/>
    </row>
    <row r="15" spans="1:13" ht="17.25" x14ac:dyDescent="0.3">
      <c r="A15" s="46" t="s">
        <v>1982</v>
      </c>
      <c r="B15" s="46" t="s">
        <v>1983</v>
      </c>
      <c r="C15" s="42" t="s">
        <v>1984</v>
      </c>
      <c r="D15" s="42">
        <v>3125200974</v>
      </c>
      <c r="E15" s="42" t="s">
        <v>1985</v>
      </c>
      <c r="F15" s="47">
        <v>1051052998</v>
      </c>
      <c r="G15" s="42" t="s">
        <v>1986</v>
      </c>
      <c r="H15" s="56" t="s">
        <v>1987</v>
      </c>
      <c r="I15" s="42" t="s">
        <v>1988</v>
      </c>
      <c r="J15" s="41" t="s">
        <v>1914</v>
      </c>
      <c r="K15" s="41" t="s">
        <v>1989</v>
      </c>
      <c r="L15" s="52"/>
      <c r="M15" s="53"/>
    </row>
    <row r="16" spans="1:13" ht="17.25" x14ac:dyDescent="0.3">
      <c r="A16" s="46" t="s">
        <v>1990</v>
      </c>
      <c r="B16" s="46" t="s">
        <v>1991</v>
      </c>
      <c r="C16" s="42" t="s">
        <v>1992</v>
      </c>
      <c r="D16" s="41">
        <v>6121695709</v>
      </c>
      <c r="E16" s="42" t="s">
        <v>1993</v>
      </c>
      <c r="F16" s="47">
        <v>1057376339</v>
      </c>
      <c r="G16" s="41" t="s">
        <v>1994</v>
      </c>
      <c r="H16" s="41" t="s">
        <v>1995</v>
      </c>
      <c r="I16" s="41" t="s">
        <v>1996</v>
      </c>
      <c r="J16" s="41" t="s">
        <v>1905</v>
      </c>
      <c r="K16" s="41" t="s">
        <v>1997</v>
      </c>
      <c r="L16" s="41"/>
      <c r="M16" s="49"/>
    </row>
    <row r="17" spans="1:13" ht="17.25" x14ac:dyDescent="0.3">
      <c r="A17" s="50" t="s">
        <v>1998</v>
      </c>
      <c r="B17" s="46" t="s">
        <v>1999</v>
      </c>
      <c r="C17" s="42" t="s">
        <v>2000</v>
      </c>
      <c r="D17" s="41">
        <v>4132901093</v>
      </c>
      <c r="E17" s="42" t="s">
        <v>2001</v>
      </c>
      <c r="F17" s="47">
        <v>1084636949</v>
      </c>
      <c r="G17" s="41" t="s">
        <v>2002</v>
      </c>
      <c r="H17" s="41" t="s">
        <v>2003</v>
      </c>
      <c r="I17" s="41" t="s">
        <v>2004</v>
      </c>
      <c r="J17" s="41" t="s">
        <v>1922</v>
      </c>
      <c r="K17" s="41" t="s">
        <v>2005</v>
      </c>
      <c r="L17" s="41" t="s">
        <v>2006</v>
      </c>
      <c r="M17" s="49"/>
    </row>
    <row r="18" spans="1:13" ht="17.25" x14ac:dyDescent="0.3">
      <c r="A18" s="46" t="s">
        <v>2007</v>
      </c>
      <c r="B18" s="46" t="s">
        <v>1999</v>
      </c>
      <c r="C18" s="42" t="s">
        <v>2008</v>
      </c>
      <c r="D18" s="41">
        <v>7100101971</v>
      </c>
      <c r="E18" s="41" t="s">
        <v>2009</v>
      </c>
      <c r="F18" s="47">
        <v>1082942537</v>
      </c>
      <c r="G18" s="41" t="s">
        <v>2010</v>
      </c>
      <c r="H18" s="41" t="s">
        <v>2011</v>
      </c>
      <c r="I18" s="41" t="s">
        <v>2012</v>
      </c>
      <c r="J18" s="41" t="s">
        <v>1886</v>
      </c>
      <c r="K18" s="41" t="s">
        <v>2013</v>
      </c>
      <c r="L18" s="41"/>
      <c r="M18" s="49"/>
    </row>
    <row r="19" spans="1:13" ht="17.25" x14ac:dyDescent="0.3">
      <c r="A19" s="54" t="s">
        <v>2014</v>
      </c>
      <c r="B19" s="46" t="s">
        <v>2015</v>
      </c>
      <c r="C19" s="42" t="s">
        <v>2016</v>
      </c>
      <c r="D19" s="52">
        <v>7061002615</v>
      </c>
      <c r="E19" s="52" t="s">
        <v>2017</v>
      </c>
      <c r="F19" s="47">
        <v>1040909497</v>
      </c>
      <c r="G19" s="52" t="s">
        <v>2018</v>
      </c>
      <c r="H19" s="52" t="s">
        <v>2019</v>
      </c>
      <c r="I19" s="52" t="s">
        <v>2020</v>
      </c>
      <c r="J19" s="52" t="s">
        <v>2021</v>
      </c>
      <c r="K19" s="52" t="s">
        <v>2022</v>
      </c>
      <c r="L19" s="52"/>
      <c r="M19" s="53"/>
    </row>
    <row r="20" spans="1:13" ht="17.25" x14ac:dyDescent="0.3">
      <c r="A20" s="46" t="s">
        <v>2023</v>
      </c>
      <c r="B20" s="46" t="s">
        <v>2024</v>
      </c>
      <c r="C20" s="42" t="s">
        <v>2025</v>
      </c>
      <c r="D20" s="41">
        <v>2662301627</v>
      </c>
      <c r="E20" s="41" t="s">
        <v>2026</v>
      </c>
      <c r="F20" s="47">
        <v>1032515195</v>
      </c>
      <c r="G20" s="41" t="s">
        <v>2027</v>
      </c>
      <c r="H20" s="41" t="s">
        <v>2028</v>
      </c>
      <c r="I20" s="41" t="s">
        <v>2029</v>
      </c>
      <c r="J20" s="41" t="s">
        <v>2030</v>
      </c>
      <c r="K20" s="41" t="s">
        <v>2031</v>
      </c>
      <c r="L20" s="55" t="s">
        <v>2032</v>
      </c>
      <c r="M20" s="49"/>
    </row>
    <row r="21" spans="1:13" ht="34.5" x14ac:dyDescent="0.3">
      <c r="A21" s="54" t="s">
        <v>2033</v>
      </c>
      <c r="B21" s="46" t="s">
        <v>2034</v>
      </c>
      <c r="C21" s="42" t="s">
        <v>2035</v>
      </c>
      <c r="D21" s="41">
        <v>2043694910</v>
      </c>
      <c r="E21" s="42" t="s">
        <v>2036</v>
      </c>
      <c r="F21" s="47">
        <v>1084269913</v>
      </c>
      <c r="G21" s="41" t="s">
        <v>2037</v>
      </c>
      <c r="H21" s="41" t="s">
        <v>2038</v>
      </c>
      <c r="I21" s="42" t="s">
        <v>2039</v>
      </c>
      <c r="J21" s="41" t="s">
        <v>1905</v>
      </c>
      <c r="K21" s="41" t="s">
        <v>1923</v>
      </c>
      <c r="L21" s="42"/>
      <c r="M21" s="49"/>
    </row>
    <row r="22" spans="1:13" ht="17.25" x14ac:dyDescent="0.3">
      <c r="A22" s="50" t="s">
        <v>2040</v>
      </c>
      <c r="B22" s="46" t="s">
        <v>2041</v>
      </c>
      <c r="C22" s="42" t="s">
        <v>2042</v>
      </c>
      <c r="D22" s="41">
        <v>3796200618</v>
      </c>
      <c r="E22" s="41" t="s">
        <v>2043</v>
      </c>
      <c r="F22" s="47">
        <v>1042111901</v>
      </c>
      <c r="G22" s="41" t="s">
        <v>2044</v>
      </c>
      <c r="H22" s="41" t="s">
        <v>2045</v>
      </c>
      <c r="I22" s="41" t="s">
        <v>2046</v>
      </c>
      <c r="J22" s="41" t="s">
        <v>1886</v>
      </c>
      <c r="K22" s="41" t="s">
        <v>2047</v>
      </c>
      <c r="L22" s="41"/>
      <c r="M22" s="49"/>
    </row>
    <row r="23" spans="1:13" ht="17.25" x14ac:dyDescent="0.3">
      <c r="A23" s="46" t="s">
        <v>2048</v>
      </c>
      <c r="B23" s="46" t="s">
        <v>2049</v>
      </c>
      <c r="C23" s="42" t="s">
        <v>2050</v>
      </c>
      <c r="D23" s="41">
        <v>3238702576</v>
      </c>
      <c r="E23" s="41" t="s">
        <v>2051</v>
      </c>
      <c r="F23" s="47">
        <v>1066375595</v>
      </c>
      <c r="G23" s="41" t="s">
        <v>2052</v>
      </c>
      <c r="H23" s="41" t="s">
        <v>2053</v>
      </c>
      <c r="I23" s="41" t="s">
        <v>2054</v>
      </c>
      <c r="J23" s="41" t="s">
        <v>2055</v>
      </c>
      <c r="K23" s="41" t="s">
        <v>2056</v>
      </c>
      <c r="L23" s="55" t="s">
        <v>2057</v>
      </c>
      <c r="M23" s="49"/>
    </row>
    <row r="24" spans="1:13" ht="17.25" x14ac:dyDescent="0.3">
      <c r="A24" s="46" t="s">
        <v>2058</v>
      </c>
      <c r="B24" s="46" t="s">
        <v>2059</v>
      </c>
      <c r="C24" s="42" t="s">
        <v>2060</v>
      </c>
      <c r="D24" s="52">
        <v>5070280907</v>
      </c>
      <c r="E24" s="52" t="s">
        <v>2061</v>
      </c>
      <c r="F24" s="47">
        <v>1045051202</v>
      </c>
      <c r="G24" s="52" t="s">
        <v>2062</v>
      </c>
      <c r="H24" s="52" t="s">
        <v>2063</v>
      </c>
      <c r="I24" s="52" t="s">
        <v>2064</v>
      </c>
      <c r="J24" s="52" t="s">
        <v>1876</v>
      </c>
      <c r="K24" s="52" t="s">
        <v>2065</v>
      </c>
      <c r="L24" s="52"/>
      <c r="M24" s="53"/>
    </row>
    <row r="25" spans="1:13" ht="17.25" x14ac:dyDescent="0.3">
      <c r="A25" s="46" t="s">
        <v>2066</v>
      </c>
      <c r="B25" s="46" t="s">
        <v>2067</v>
      </c>
      <c r="C25" s="42" t="s">
        <v>2068</v>
      </c>
      <c r="D25" s="41">
        <v>3828101803</v>
      </c>
      <c r="E25" s="41" t="s">
        <v>2069</v>
      </c>
      <c r="F25" s="47">
        <v>1055994348</v>
      </c>
      <c r="G25" s="41" t="s">
        <v>2070</v>
      </c>
      <c r="H25" s="41" t="s">
        <v>2071</v>
      </c>
      <c r="I25" s="41" t="s">
        <v>2072</v>
      </c>
      <c r="J25" s="41" t="s">
        <v>2021</v>
      </c>
      <c r="K25" s="41" t="s">
        <v>2073</v>
      </c>
      <c r="L25" s="41"/>
      <c r="M25" s="49"/>
    </row>
    <row r="26" spans="1:13" ht="17.25" x14ac:dyDescent="0.3">
      <c r="A26" s="46" t="s">
        <v>2074</v>
      </c>
      <c r="B26" s="46" t="s">
        <v>2075</v>
      </c>
      <c r="C26" s="42" t="s">
        <v>2068</v>
      </c>
      <c r="D26" s="52">
        <v>5658102858</v>
      </c>
      <c r="E26" s="52" t="s">
        <v>2076</v>
      </c>
      <c r="F26" s="47">
        <v>1055994348</v>
      </c>
      <c r="G26" s="52" t="s">
        <v>2077</v>
      </c>
      <c r="H26" s="52" t="s">
        <v>2078</v>
      </c>
      <c r="I26" s="52" t="s">
        <v>2079</v>
      </c>
      <c r="J26" s="52" t="s">
        <v>2021</v>
      </c>
      <c r="K26" s="52" t="s">
        <v>2080</v>
      </c>
      <c r="L26" s="52" t="s">
        <v>2081</v>
      </c>
      <c r="M26" s="53"/>
    </row>
    <row r="27" spans="1:13" ht="17.25" x14ac:dyDescent="0.3">
      <c r="A27" s="46" t="s">
        <v>2082</v>
      </c>
      <c r="B27" s="46" t="s">
        <v>2083</v>
      </c>
      <c r="C27" s="42" t="s">
        <v>2084</v>
      </c>
      <c r="D27" s="42">
        <v>2442601521</v>
      </c>
      <c r="E27" s="42" t="s">
        <v>2085</v>
      </c>
      <c r="F27" s="47">
        <v>1068879514</v>
      </c>
      <c r="G27" s="42" t="s">
        <v>2086</v>
      </c>
      <c r="H27" s="56" t="s">
        <v>2087</v>
      </c>
      <c r="I27" s="42" t="s">
        <v>2088</v>
      </c>
      <c r="J27" s="41" t="s">
        <v>1914</v>
      </c>
      <c r="K27" s="41" t="s">
        <v>2089</v>
      </c>
      <c r="L27" s="41"/>
      <c r="M27" s="49"/>
    </row>
    <row r="28" spans="1:13" ht="17.25" x14ac:dyDescent="0.3">
      <c r="A28" s="46" t="s">
        <v>2090</v>
      </c>
      <c r="B28" s="46" t="s">
        <v>2091</v>
      </c>
      <c r="C28" s="42" t="s">
        <v>2092</v>
      </c>
      <c r="D28" s="41">
        <v>3254900757</v>
      </c>
      <c r="E28" s="41" t="s">
        <v>2093</v>
      </c>
      <c r="F28" s="47">
        <v>1086831875</v>
      </c>
      <c r="G28" s="41" t="s">
        <v>2094</v>
      </c>
      <c r="H28" s="41" t="s">
        <v>2095</v>
      </c>
      <c r="I28" s="41" t="s">
        <v>2096</v>
      </c>
      <c r="J28" s="41" t="s">
        <v>1905</v>
      </c>
      <c r="K28" s="41" t="s">
        <v>2097</v>
      </c>
      <c r="L28" s="41"/>
      <c r="M28" s="49"/>
    </row>
    <row r="29" spans="1:13" ht="17.25" x14ac:dyDescent="0.3">
      <c r="A29" s="54" t="s">
        <v>2098</v>
      </c>
      <c r="B29" s="46" t="s">
        <v>2099</v>
      </c>
      <c r="C29" s="42" t="s">
        <v>2100</v>
      </c>
      <c r="D29" s="52">
        <v>3145400519</v>
      </c>
      <c r="E29" s="52" t="s">
        <v>2101</v>
      </c>
      <c r="F29" s="47">
        <v>1075534411</v>
      </c>
      <c r="G29" s="52" t="s">
        <v>2102</v>
      </c>
      <c r="H29" s="52" t="s">
        <v>2103</v>
      </c>
      <c r="I29" s="52" t="s">
        <v>2104</v>
      </c>
      <c r="J29" s="52" t="s">
        <v>2021</v>
      </c>
      <c r="K29" s="52" t="s">
        <v>2105</v>
      </c>
      <c r="L29" s="52"/>
      <c r="M29" s="53"/>
    </row>
    <row r="30" spans="1:13" ht="17.25" x14ac:dyDescent="0.3">
      <c r="A30" s="46" t="s">
        <v>2106</v>
      </c>
      <c r="B30" s="46" t="s">
        <v>2107</v>
      </c>
      <c r="C30" s="42" t="s">
        <v>2108</v>
      </c>
      <c r="D30" s="52">
        <v>4813000375</v>
      </c>
      <c r="E30" s="52" t="s">
        <v>2109</v>
      </c>
      <c r="F30" s="47">
        <v>1087163181</v>
      </c>
      <c r="G30" s="52" t="s">
        <v>2110</v>
      </c>
      <c r="H30" s="52" t="s">
        <v>2111</v>
      </c>
      <c r="I30" s="52" t="s">
        <v>2112</v>
      </c>
      <c r="J30" s="52" t="s">
        <v>2021</v>
      </c>
      <c r="K30" s="52" t="s">
        <v>2113</v>
      </c>
      <c r="L30" s="52"/>
      <c r="M30" s="53"/>
    </row>
    <row r="31" spans="1:13" s="58" customFormat="1" ht="17.25" x14ac:dyDescent="0.3">
      <c r="A31" s="47" t="s">
        <v>2114</v>
      </c>
      <c r="B31" s="47" t="s">
        <v>2115</v>
      </c>
      <c r="C31" s="42" t="s">
        <v>2116</v>
      </c>
      <c r="D31" s="41">
        <v>2924400883</v>
      </c>
      <c r="E31" s="57" t="s">
        <v>2117</v>
      </c>
      <c r="F31" s="47">
        <v>1036605883</v>
      </c>
      <c r="G31" s="41" t="str">
        <f>VLOOKUP(A31,[1]사업자!A:I,3,FALSE)</f>
        <v>타이반</v>
      </c>
      <c r="H31" s="41" t="s">
        <v>2118</v>
      </c>
      <c r="I31" s="41" t="s">
        <v>2119</v>
      </c>
      <c r="J31" s="41" t="str">
        <f>VLOOKUP(A31,[1]사업자!A:I,7,FALSE)</f>
        <v>일반음식점</v>
      </c>
      <c r="K31" s="41" t="str">
        <f>VLOOKUP(A31,[1]사업자!A:I,8,FALSE)</f>
        <v>태국음식</v>
      </c>
      <c r="L31" s="41"/>
      <c r="M31" s="41" t="s">
        <v>2120</v>
      </c>
    </row>
    <row r="32" spans="1:13" s="58" customFormat="1" ht="17.25" x14ac:dyDescent="0.3">
      <c r="A32" s="59" t="s">
        <v>2121</v>
      </c>
      <c r="B32" s="47" t="s">
        <v>2122</v>
      </c>
      <c r="C32" s="42" t="s">
        <v>2123</v>
      </c>
      <c r="D32" s="52">
        <v>3192301969</v>
      </c>
      <c r="E32" s="52" t="s">
        <v>2124</v>
      </c>
      <c r="F32" s="47">
        <v>1023438348</v>
      </c>
      <c r="G32" s="52" t="s">
        <v>2125</v>
      </c>
      <c r="H32" s="52" t="s">
        <v>2126</v>
      </c>
      <c r="I32" s="52" t="s">
        <v>2127</v>
      </c>
      <c r="J32" s="52" t="s">
        <v>2128</v>
      </c>
      <c r="K32" s="52" t="s">
        <v>1905</v>
      </c>
      <c r="L32" s="55" t="s">
        <v>2129</v>
      </c>
      <c r="M32" s="52"/>
    </row>
    <row r="33" spans="1:13" s="58" customFormat="1" ht="17.25" x14ac:dyDescent="0.3">
      <c r="A33" s="59" t="s">
        <v>2130</v>
      </c>
      <c r="B33" s="47" t="s">
        <v>2131</v>
      </c>
      <c r="C33" s="42" t="s">
        <v>2132</v>
      </c>
      <c r="D33" s="41">
        <v>4991501727</v>
      </c>
      <c r="E33" s="42" t="s">
        <v>2133</v>
      </c>
      <c r="F33" s="47">
        <v>1088365011</v>
      </c>
      <c r="G33" s="41" t="s">
        <v>2134</v>
      </c>
      <c r="H33" s="41" t="s">
        <v>2135</v>
      </c>
      <c r="I33" s="41" t="s">
        <v>2136</v>
      </c>
      <c r="J33" s="41" t="s">
        <v>1905</v>
      </c>
      <c r="K33" s="41" t="s">
        <v>2137</v>
      </c>
      <c r="L33" s="41"/>
      <c r="M33" s="41"/>
    </row>
    <row r="34" spans="1:13" s="58" customFormat="1" ht="17.25" x14ac:dyDescent="0.3">
      <c r="A34" s="59" t="s">
        <v>2138</v>
      </c>
      <c r="B34" s="47">
        <v>0</v>
      </c>
      <c r="C34" s="42" t="s">
        <v>2139</v>
      </c>
      <c r="D34" s="41">
        <v>4021589132</v>
      </c>
      <c r="E34" s="42" t="s">
        <v>2140</v>
      </c>
      <c r="F34" s="47">
        <v>1082012514</v>
      </c>
      <c r="G34" s="41" t="s">
        <v>2141</v>
      </c>
      <c r="H34" s="41" t="s">
        <v>2142</v>
      </c>
      <c r="I34" s="42" t="s">
        <v>2143</v>
      </c>
      <c r="J34" s="41" t="s">
        <v>2021</v>
      </c>
      <c r="K34" s="41" t="s">
        <v>2144</v>
      </c>
      <c r="L34" s="42"/>
      <c r="M34" s="41"/>
    </row>
    <row r="35" spans="1:13" s="58" customFormat="1" ht="17.25" x14ac:dyDescent="0.3">
      <c r="A35" s="59" t="s">
        <v>2145</v>
      </c>
      <c r="B35" s="47" t="s">
        <v>2146</v>
      </c>
      <c r="C35" s="42" t="s">
        <v>2147</v>
      </c>
      <c r="D35" s="41">
        <v>1378191137</v>
      </c>
      <c r="E35" s="41" t="s">
        <v>2148</v>
      </c>
      <c r="F35" s="47">
        <v>1042970099</v>
      </c>
      <c r="G35" s="41" t="s">
        <v>2149</v>
      </c>
      <c r="H35" s="41" t="s">
        <v>2150</v>
      </c>
      <c r="I35" s="41" t="s">
        <v>2151</v>
      </c>
      <c r="J35" s="41" t="s">
        <v>2152</v>
      </c>
      <c r="K35" s="41" t="s">
        <v>2153</v>
      </c>
      <c r="L35" s="48" t="s">
        <v>2154</v>
      </c>
      <c r="M35" s="41"/>
    </row>
    <row r="36" spans="1:13" s="58" customFormat="1" ht="17.25" x14ac:dyDescent="0.3">
      <c r="A36" s="59" t="s">
        <v>2155</v>
      </c>
      <c r="B36" s="47" t="s">
        <v>2156</v>
      </c>
      <c r="C36" s="42" t="s">
        <v>2157</v>
      </c>
      <c r="D36" s="41">
        <v>2384400929</v>
      </c>
      <c r="E36" s="41" t="s">
        <v>2158</v>
      </c>
      <c r="F36" s="47">
        <v>1037251988</v>
      </c>
      <c r="G36" s="41" t="s">
        <v>2159</v>
      </c>
      <c r="H36" s="41" t="s">
        <v>2160</v>
      </c>
      <c r="I36" s="41" t="s">
        <v>2161</v>
      </c>
      <c r="J36" s="41" t="s">
        <v>1914</v>
      </c>
      <c r="K36" s="41" t="s">
        <v>2162</v>
      </c>
      <c r="L36" s="41"/>
      <c r="M36" s="41"/>
    </row>
    <row r="37" spans="1:13" s="58" customFormat="1" ht="17.25" x14ac:dyDescent="0.3">
      <c r="A37" s="59" t="s">
        <v>2163</v>
      </c>
      <c r="B37" s="47" t="s">
        <v>2164</v>
      </c>
      <c r="C37" s="42" t="s">
        <v>2165</v>
      </c>
      <c r="D37" s="41">
        <v>3522001081</v>
      </c>
      <c r="E37" s="41" t="s">
        <v>2166</v>
      </c>
      <c r="F37" s="47">
        <v>1027995151</v>
      </c>
      <c r="G37" s="41" t="s">
        <v>2167</v>
      </c>
      <c r="H37" s="41" t="s">
        <v>2168</v>
      </c>
      <c r="I37" s="41" t="s">
        <v>2169</v>
      </c>
      <c r="J37" s="41" t="s">
        <v>2170</v>
      </c>
      <c r="K37" s="41" t="s">
        <v>2171</v>
      </c>
      <c r="L37" s="41"/>
      <c r="M37" s="41"/>
    </row>
    <row r="38" spans="1:13" s="58" customFormat="1" ht="17.25" x14ac:dyDescent="0.3">
      <c r="A38" s="59" t="s">
        <v>2172</v>
      </c>
      <c r="B38" s="47">
        <v>1</v>
      </c>
      <c r="C38" s="42" t="s">
        <v>2173</v>
      </c>
      <c r="D38" s="52">
        <v>4520402395</v>
      </c>
      <c r="E38" s="52" t="s">
        <v>2174</v>
      </c>
      <c r="F38" s="47">
        <v>1084750150</v>
      </c>
      <c r="G38" s="52" t="s">
        <v>2175</v>
      </c>
      <c r="H38" s="60" t="s">
        <v>2176</v>
      </c>
      <c r="I38" s="52" t="s">
        <v>2177</v>
      </c>
      <c r="J38" s="52" t="s">
        <v>1886</v>
      </c>
      <c r="K38" s="52" t="s">
        <v>2013</v>
      </c>
      <c r="L38" s="52"/>
      <c r="M38" s="52"/>
    </row>
    <row r="39" spans="1:13" s="58" customFormat="1" ht="17.25" x14ac:dyDescent="0.3">
      <c r="A39" s="59" t="s">
        <v>2178</v>
      </c>
      <c r="B39" s="47" t="s">
        <v>2179</v>
      </c>
      <c r="C39" s="42" t="s">
        <v>2180</v>
      </c>
      <c r="D39" s="41">
        <v>4456400281</v>
      </c>
      <c r="E39" s="42" t="s">
        <v>2181</v>
      </c>
      <c r="F39" s="47">
        <v>1050310633</v>
      </c>
      <c r="G39" s="41" t="s">
        <v>2182</v>
      </c>
      <c r="H39" s="41" t="s">
        <v>2183</v>
      </c>
      <c r="I39" s="42" t="s">
        <v>2184</v>
      </c>
      <c r="J39" s="41" t="s">
        <v>1922</v>
      </c>
      <c r="K39" s="41" t="s">
        <v>2185</v>
      </c>
      <c r="L39" s="41"/>
      <c r="M39" s="41"/>
    </row>
    <row r="40" spans="1:13" s="58" customFormat="1" ht="34.5" x14ac:dyDescent="0.3">
      <c r="A40" s="59" t="s">
        <v>2186</v>
      </c>
      <c r="B40" s="47" t="s">
        <v>2187</v>
      </c>
      <c r="C40" s="42" t="s">
        <v>2188</v>
      </c>
      <c r="D40" s="41">
        <v>8428102041</v>
      </c>
      <c r="E40" s="42" t="s">
        <v>2189</v>
      </c>
      <c r="F40" s="47">
        <v>1091671566</v>
      </c>
      <c r="G40" s="41" t="s">
        <v>2190</v>
      </c>
      <c r="H40" s="41" t="s">
        <v>2191</v>
      </c>
      <c r="I40" s="42" t="s">
        <v>2192</v>
      </c>
      <c r="J40" s="41" t="s">
        <v>1886</v>
      </c>
      <c r="K40" s="41" t="s">
        <v>2193</v>
      </c>
      <c r="L40" s="42"/>
      <c r="M40" s="41"/>
    </row>
    <row r="41" spans="1:13" s="58" customFormat="1" ht="17.25" x14ac:dyDescent="0.3">
      <c r="A41" s="59" t="s">
        <v>2194</v>
      </c>
      <c r="B41" s="47" t="s">
        <v>2195</v>
      </c>
      <c r="C41" s="42" t="s">
        <v>2196</v>
      </c>
      <c r="D41" s="52">
        <v>1668500796</v>
      </c>
      <c r="E41" s="52" t="s">
        <v>2197</v>
      </c>
      <c r="F41" s="47">
        <v>1024891840</v>
      </c>
      <c r="G41" s="52" t="s">
        <v>2198</v>
      </c>
      <c r="H41" s="52" t="s">
        <v>2199</v>
      </c>
      <c r="I41" s="52" t="s">
        <v>2200</v>
      </c>
      <c r="J41" s="52" t="s">
        <v>1886</v>
      </c>
      <c r="K41" s="52" t="s">
        <v>2201</v>
      </c>
      <c r="L41" s="55" t="s">
        <v>2202</v>
      </c>
      <c r="M41" s="52"/>
    </row>
    <row r="42" spans="1:13" s="58" customFormat="1" ht="17.25" x14ac:dyDescent="0.3">
      <c r="A42" s="59" t="s">
        <v>2203</v>
      </c>
      <c r="B42" s="47" t="s">
        <v>2204</v>
      </c>
      <c r="C42" s="42" t="s">
        <v>2205</v>
      </c>
      <c r="D42" s="52">
        <v>2051356133</v>
      </c>
      <c r="E42" s="52" t="s">
        <v>2206</v>
      </c>
      <c r="F42" s="47">
        <v>1039071026</v>
      </c>
      <c r="G42" s="52" t="s">
        <v>2207</v>
      </c>
      <c r="H42" s="52" t="s">
        <v>2208</v>
      </c>
      <c r="I42" s="52" t="s">
        <v>2209</v>
      </c>
      <c r="J42" s="52" t="s">
        <v>1922</v>
      </c>
      <c r="K42" s="52" t="s">
        <v>1923</v>
      </c>
      <c r="L42" s="55" t="s">
        <v>2210</v>
      </c>
      <c r="M42" s="52"/>
    </row>
    <row r="43" spans="1:13" s="58" customFormat="1" ht="17.25" x14ac:dyDescent="0.3">
      <c r="A43" s="59" t="s">
        <v>2211</v>
      </c>
      <c r="B43" s="47" t="s">
        <v>2212</v>
      </c>
      <c r="C43" s="42" t="s">
        <v>2213</v>
      </c>
      <c r="D43" s="52">
        <v>3724800945</v>
      </c>
      <c r="E43" s="52" t="s">
        <v>2214</v>
      </c>
      <c r="F43" s="47">
        <v>1059693965</v>
      </c>
      <c r="G43" s="52" t="s">
        <v>2215</v>
      </c>
      <c r="H43" s="52" t="s">
        <v>2216</v>
      </c>
      <c r="I43" s="52" t="s">
        <v>2217</v>
      </c>
      <c r="J43" s="52" t="s">
        <v>1905</v>
      </c>
      <c r="K43" s="52" t="s">
        <v>2218</v>
      </c>
      <c r="L43" s="55" t="s">
        <v>2219</v>
      </c>
      <c r="M43" s="52"/>
    </row>
    <row r="44" spans="1:13" s="58" customFormat="1" ht="17.25" x14ac:dyDescent="0.3">
      <c r="A44" s="59" t="s">
        <v>2220</v>
      </c>
      <c r="B44" s="47" t="s">
        <v>2221</v>
      </c>
      <c r="C44" s="42" t="s">
        <v>2222</v>
      </c>
      <c r="D44" s="41">
        <v>3982201738</v>
      </c>
      <c r="E44" s="42" t="s">
        <v>2223</v>
      </c>
      <c r="F44" s="47">
        <v>1066550983</v>
      </c>
      <c r="G44" s="41" t="s">
        <v>2224</v>
      </c>
      <c r="H44" s="41" t="s">
        <v>2225</v>
      </c>
      <c r="I44" s="41" t="s">
        <v>2226</v>
      </c>
      <c r="J44" s="41" t="s">
        <v>1886</v>
      </c>
      <c r="K44" s="41" t="s">
        <v>2162</v>
      </c>
      <c r="L44" s="48" t="s">
        <v>2227</v>
      </c>
      <c r="M44" s="41"/>
    </row>
    <row r="45" spans="1:13" s="58" customFormat="1" ht="17.25" x14ac:dyDescent="0.3">
      <c r="A45" s="59" t="s">
        <v>2228</v>
      </c>
      <c r="B45" s="47" t="s">
        <v>2229</v>
      </c>
      <c r="C45" s="42" t="s">
        <v>2230</v>
      </c>
      <c r="D45" s="52">
        <v>8201001912</v>
      </c>
      <c r="E45" s="52" t="s">
        <v>2231</v>
      </c>
      <c r="F45" s="47">
        <v>1090778110</v>
      </c>
      <c r="G45" s="52" t="s">
        <v>2232</v>
      </c>
      <c r="H45" s="52" t="s">
        <v>2233</v>
      </c>
      <c r="I45" s="52" t="s">
        <v>2234</v>
      </c>
      <c r="J45" s="52" t="s">
        <v>2235</v>
      </c>
      <c r="K45" s="52" t="s">
        <v>2236</v>
      </c>
      <c r="L45" s="55" t="s">
        <v>2237</v>
      </c>
      <c r="M45" s="52"/>
    </row>
    <row r="46" spans="1:13" s="58" customFormat="1" ht="17.25" x14ac:dyDescent="0.3">
      <c r="A46" s="59" t="s">
        <v>2238</v>
      </c>
      <c r="B46" s="47" t="s">
        <v>2239</v>
      </c>
      <c r="C46" s="42" t="s">
        <v>2240</v>
      </c>
      <c r="D46" s="52">
        <v>2230780945</v>
      </c>
      <c r="E46" s="61" t="s">
        <v>2241</v>
      </c>
      <c r="F46" s="47">
        <v>1031703020</v>
      </c>
      <c r="G46" s="52" t="s">
        <v>2242</v>
      </c>
      <c r="H46" s="52" t="s">
        <v>2243</v>
      </c>
      <c r="I46" s="61" t="s">
        <v>2244</v>
      </c>
      <c r="J46" s="52" t="s">
        <v>2245</v>
      </c>
      <c r="K46" s="52" t="s">
        <v>2246</v>
      </c>
      <c r="L46" s="52"/>
      <c r="M46" s="52"/>
    </row>
    <row r="47" spans="1:13" s="58" customFormat="1" ht="17.25" x14ac:dyDescent="0.3">
      <c r="A47" s="59" t="s">
        <v>2247</v>
      </c>
      <c r="B47" s="47" t="s">
        <v>2248</v>
      </c>
      <c r="C47" s="42" t="s">
        <v>2249</v>
      </c>
      <c r="D47" s="52">
        <v>8718602646</v>
      </c>
      <c r="E47" s="52" t="s">
        <v>2250</v>
      </c>
      <c r="F47" s="47">
        <v>1028671762</v>
      </c>
      <c r="G47" s="52" t="s">
        <v>2251</v>
      </c>
      <c r="H47" s="52" t="s">
        <v>2252</v>
      </c>
      <c r="I47" s="52" t="s">
        <v>2253</v>
      </c>
      <c r="J47" s="52" t="s">
        <v>2254</v>
      </c>
      <c r="K47" s="52" t="s">
        <v>2255</v>
      </c>
      <c r="L47" s="52"/>
      <c r="M47" s="52"/>
    </row>
    <row r="48" spans="1:13" s="58" customFormat="1" ht="17.25" x14ac:dyDescent="0.3">
      <c r="A48" s="59" t="s">
        <v>2256</v>
      </c>
      <c r="B48" s="47" t="s">
        <v>2257</v>
      </c>
      <c r="C48" s="42" t="s">
        <v>2258</v>
      </c>
      <c r="D48" s="52">
        <v>1248803034</v>
      </c>
      <c r="E48" s="52" t="s">
        <v>2259</v>
      </c>
      <c r="F48" s="47">
        <v>1091273453</v>
      </c>
      <c r="G48" s="52" t="s">
        <v>2260</v>
      </c>
      <c r="H48" s="52" t="s">
        <v>2261</v>
      </c>
      <c r="I48" s="52" t="s">
        <v>2262</v>
      </c>
      <c r="J48" s="52" t="s">
        <v>1905</v>
      </c>
      <c r="K48" s="52" t="s">
        <v>2263</v>
      </c>
      <c r="L48" s="52"/>
      <c r="M48" s="52"/>
    </row>
    <row r="49" spans="1:13" s="58" customFormat="1" ht="17.25" x14ac:dyDescent="0.3">
      <c r="A49" s="59" t="s">
        <v>2264</v>
      </c>
      <c r="B49" s="47" t="s">
        <v>2265</v>
      </c>
      <c r="C49" s="42" t="s">
        <v>2266</v>
      </c>
      <c r="D49" s="52">
        <v>2512401656</v>
      </c>
      <c r="E49" s="61" t="s">
        <v>2267</v>
      </c>
      <c r="F49" s="47">
        <v>1091553287</v>
      </c>
      <c r="G49" s="52" t="s">
        <v>2268</v>
      </c>
      <c r="H49" s="52" t="s">
        <v>2269</v>
      </c>
      <c r="I49" s="61" t="s">
        <v>2270</v>
      </c>
      <c r="J49" s="52" t="s">
        <v>1905</v>
      </c>
      <c r="K49" s="52" t="s">
        <v>2271</v>
      </c>
      <c r="L49" s="52"/>
      <c r="M49" s="52"/>
    </row>
    <row r="50" spans="1:13" s="58" customFormat="1" ht="17.25" x14ac:dyDescent="0.3">
      <c r="A50" s="59" t="s">
        <v>2272</v>
      </c>
      <c r="B50" s="47" t="s">
        <v>2273</v>
      </c>
      <c r="C50" s="42" t="s">
        <v>2274</v>
      </c>
      <c r="D50" s="52">
        <v>2521802259</v>
      </c>
      <c r="E50" s="52" t="s">
        <v>2275</v>
      </c>
      <c r="F50" s="47">
        <v>1025590773</v>
      </c>
      <c r="G50" s="52" t="s">
        <v>2276</v>
      </c>
      <c r="H50" s="52" t="s">
        <v>2277</v>
      </c>
      <c r="I50" s="52" t="s">
        <v>2278</v>
      </c>
      <c r="J50" s="52" t="s">
        <v>1922</v>
      </c>
      <c r="K50" s="52" t="s">
        <v>2279</v>
      </c>
      <c r="L50" s="55" t="s">
        <v>2280</v>
      </c>
      <c r="M50" s="52"/>
    </row>
    <row r="51" spans="1:13" s="58" customFormat="1" ht="17.25" x14ac:dyDescent="0.3">
      <c r="A51" s="59" t="s">
        <v>2281</v>
      </c>
      <c r="B51" s="47" t="s">
        <v>2282</v>
      </c>
      <c r="C51" s="42" t="s">
        <v>2283</v>
      </c>
      <c r="D51" s="52">
        <v>2918703002</v>
      </c>
      <c r="E51" s="52" t="s">
        <v>2284</v>
      </c>
      <c r="F51" s="47">
        <v>1091075858</v>
      </c>
      <c r="G51" s="52" t="s">
        <v>2285</v>
      </c>
      <c r="H51" s="52" t="s">
        <v>2286</v>
      </c>
      <c r="I51" s="52" t="s">
        <v>2287</v>
      </c>
      <c r="J51" s="52" t="s">
        <v>1905</v>
      </c>
      <c r="K51" s="52" t="s">
        <v>2288</v>
      </c>
      <c r="L51" s="62" t="s">
        <v>2289</v>
      </c>
      <c r="M51" s="52" t="s">
        <v>2290</v>
      </c>
    </row>
    <row r="52" spans="1:13" s="58" customFormat="1" ht="17.25" x14ac:dyDescent="0.3">
      <c r="A52" s="59" t="s">
        <v>2291</v>
      </c>
      <c r="B52" s="47" t="s">
        <v>2122</v>
      </c>
      <c r="C52" s="42" t="s">
        <v>2292</v>
      </c>
      <c r="D52" s="41">
        <v>6254800679</v>
      </c>
      <c r="E52" s="42" t="s">
        <v>2293</v>
      </c>
      <c r="F52" s="47">
        <v>1081272317</v>
      </c>
      <c r="G52" s="41" t="s">
        <v>2294</v>
      </c>
      <c r="H52" s="41" t="s">
        <v>2295</v>
      </c>
      <c r="I52" s="41" t="s">
        <v>2296</v>
      </c>
      <c r="J52" s="41" t="s">
        <v>1905</v>
      </c>
      <c r="K52" s="41" t="s">
        <v>2297</v>
      </c>
      <c r="L52" s="48" t="s">
        <v>2298</v>
      </c>
      <c r="M52" s="41"/>
    </row>
    <row r="53" spans="1:13" s="58" customFormat="1" ht="17.25" x14ac:dyDescent="0.3">
      <c r="A53" s="59" t="s">
        <v>2299</v>
      </c>
      <c r="B53" s="47" t="e">
        <v>#N/A</v>
      </c>
      <c r="C53" s="42" t="s">
        <v>2300</v>
      </c>
      <c r="D53" s="52">
        <v>4355200471</v>
      </c>
      <c r="E53" s="52" t="s">
        <v>2301</v>
      </c>
      <c r="F53" s="47">
        <v>1096884540</v>
      </c>
      <c r="G53" s="52" t="s">
        <v>2302</v>
      </c>
      <c r="H53" s="52" t="s">
        <v>2303</v>
      </c>
      <c r="I53" s="52" t="s">
        <v>2304</v>
      </c>
      <c r="J53" s="52" t="s">
        <v>1905</v>
      </c>
      <c r="K53" s="52" t="s">
        <v>2271</v>
      </c>
      <c r="L53" s="52"/>
      <c r="M53" s="52"/>
    </row>
    <row r="54" spans="1:13" s="58" customFormat="1" ht="17.25" x14ac:dyDescent="0.3">
      <c r="A54" s="59" t="s">
        <v>2305</v>
      </c>
      <c r="B54" s="47" t="e">
        <v>#N/A</v>
      </c>
      <c r="C54" s="42" t="s">
        <v>2306</v>
      </c>
      <c r="D54" s="41">
        <v>5120533692</v>
      </c>
      <c r="E54" s="41" t="s">
        <v>2307</v>
      </c>
      <c r="F54" s="47">
        <v>1054094898</v>
      </c>
      <c r="G54" s="41" t="s">
        <v>2308</v>
      </c>
      <c r="H54" s="41" t="s">
        <v>2309</v>
      </c>
      <c r="I54" s="41" t="s">
        <v>2310</v>
      </c>
      <c r="J54" s="41" t="s">
        <v>1876</v>
      </c>
      <c r="K54" s="41" t="s">
        <v>2311</v>
      </c>
      <c r="L54" s="41"/>
      <c r="M54" s="41"/>
    </row>
    <row r="55" spans="1:13" s="58" customFormat="1" ht="17.25" x14ac:dyDescent="0.3">
      <c r="A55" s="63" t="s">
        <v>2312</v>
      </c>
      <c r="B55" s="47" t="s">
        <v>2313</v>
      </c>
      <c r="C55" s="42" t="s">
        <v>2314</v>
      </c>
      <c r="D55" s="41">
        <v>8441201794</v>
      </c>
      <c r="E55" s="42" t="s">
        <v>2315</v>
      </c>
      <c r="F55" s="47">
        <v>1077264384</v>
      </c>
      <c r="G55" s="41" t="s">
        <v>2316</v>
      </c>
      <c r="H55" s="41" t="s">
        <v>2317</v>
      </c>
      <c r="I55" s="41" t="s">
        <v>2318</v>
      </c>
      <c r="J55" s="41" t="s">
        <v>1914</v>
      </c>
      <c r="K55" s="41" t="s">
        <v>2144</v>
      </c>
      <c r="L55" s="41"/>
      <c r="M55" s="41"/>
    </row>
    <row r="56" spans="1:13" s="58" customFormat="1" ht="17.25" x14ac:dyDescent="0.3">
      <c r="A56" s="59" t="s">
        <v>1901</v>
      </c>
      <c r="B56" s="47" t="s">
        <v>2319</v>
      </c>
      <c r="C56" s="42" t="s">
        <v>2320</v>
      </c>
      <c r="D56" s="41">
        <v>1703301081</v>
      </c>
      <c r="E56" s="42" t="s">
        <v>2321</v>
      </c>
      <c r="F56" s="47">
        <v>1045713489</v>
      </c>
      <c r="G56" s="41" t="s">
        <v>2322</v>
      </c>
      <c r="H56" s="41" t="s">
        <v>2323</v>
      </c>
      <c r="I56" s="41" t="s">
        <v>2324</v>
      </c>
      <c r="J56" s="41" t="s">
        <v>1922</v>
      </c>
      <c r="K56" s="41" t="s">
        <v>2325</v>
      </c>
      <c r="L56" s="41"/>
      <c r="M56" s="41"/>
    </row>
    <row r="57" spans="1:13" s="58" customFormat="1" ht="17.25" x14ac:dyDescent="0.3">
      <c r="A57" s="59" t="s">
        <v>2326</v>
      </c>
      <c r="B57" s="47" t="s">
        <v>2327</v>
      </c>
      <c r="C57" s="42" t="s">
        <v>2328</v>
      </c>
      <c r="D57" s="41">
        <v>6240302144</v>
      </c>
      <c r="E57" s="42" t="s">
        <v>2329</v>
      </c>
      <c r="F57" s="47">
        <v>1094148205</v>
      </c>
      <c r="G57" s="41" t="s">
        <v>2330</v>
      </c>
      <c r="H57" s="41" t="s">
        <v>2331</v>
      </c>
      <c r="I57" s="41" t="s">
        <v>2332</v>
      </c>
      <c r="J57" s="41" t="s">
        <v>1914</v>
      </c>
      <c r="K57" s="41" t="s">
        <v>1939</v>
      </c>
      <c r="L57" s="41"/>
      <c r="M57" s="41"/>
    </row>
    <row r="58" spans="1:13" s="58" customFormat="1" ht="17.25" x14ac:dyDescent="0.3">
      <c r="A58" s="59" t="s">
        <v>2333</v>
      </c>
      <c r="B58" s="47" t="s">
        <v>2334</v>
      </c>
      <c r="C58" s="42" t="s">
        <v>2335</v>
      </c>
      <c r="D58" s="41">
        <v>2280710804</v>
      </c>
      <c r="E58" s="42" t="s">
        <v>2336</v>
      </c>
      <c r="F58" s="47">
        <v>1093439608</v>
      </c>
      <c r="G58" s="41" t="s">
        <v>2337</v>
      </c>
      <c r="H58" s="41" t="s">
        <v>2338</v>
      </c>
      <c r="I58" s="41" t="s">
        <v>2339</v>
      </c>
      <c r="J58" s="41" t="s">
        <v>1905</v>
      </c>
      <c r="K58" s="41" t="s">
        <v>2340</v>
      </c>
      <c r="L58" s="41"/>
      <c r="M58" s="41"/>
    </row>
    <row r="59" spans="1:13" s="58" customFormat="1" ht="17.25" x14ac:dyDescent="0.3">
      <c r="A59" s="59" t="s">
        <v>2341</v>
      </c>
      <c r="B59" s="47" t="s">
        <v>2342</v>
      </c>
      <c r="C59" s="42" t="s">
        <v>2343</v>
      </c>
      <c r="D59" s="41">
        <v>6295100496</v>
      </c>
      <c r="E59" s="42" t="s">
        <v>2344</v>
      </c>
      <c r="F59" s="47">
        <v>1067858228</v>
      </c>
      <c r="G59" s="41" t="s">
        <v>2345</v>
      </c>
      <c r="H59" s="41" t="s">
        <v>2346</v>
      </c>
      <c r="I59" s="42" t="s">
        <v>2347</v>
      </c>
      <c r="J59" s="41" t="s">
        <v>1905</v>
      </c>
      <c r="K59" s="41" t="s">
        <v>2348</v>
      </c>
      <c r="L59" s="42"/>
      <c r="M59" s="41"/>
    </row>
    <row r="60" spans="1:13" s="58" customFormat="1" ht="17.25" x14ac:dyDescent="0.3">
      <c r="A60" s="59" t="s">
        <v>2349</v>
      </c>
      <c r="B60" s="47" t="s">
        <v>2350</v>
      </c>
      <c r="C60" s="42" t="s">
        <v>2351</v>
      </c>
      <c r="D60" s="41">
        <v>4396500212</v>
      </c>
      <c r="E60" s="41" t="s">
        <v>2352</v>
      </c>
      <c r="F60" s="47">
        <v>1029870236</v>
      </c>
      <c r="G60" s="41" t="s">
        <v>2353</v>
      </c>
      <c r="H60" s="41" t="s">
        <v>2354</v>
      </c>
      <c r="I60" s="41" t="s">
        <v>2355</v>
      </c>
      <c r="J60" s="41" t="s">
        <v>1922</v>
      </c>
      <c r="K60" s="41" t="s">
        <v>1923</v>
      </c>
      <c r="L60" s="41"/>
      <c r="M60" s="41"/>
    </row>
    <row r="61" spans="1:13" s="58" customFormat="1" ht="17.25" x14ac:dyDescent="0.3">
      <c r="A61" s="59" t="s">
        <v>2356</v>
      </c>
      <c r="B61" s="47" t="s">
        <v>2357</v>
      </c>
      <c r="C61" s="42" t="s">
        <v>2358</v>
      </c>
      <c r="D61" s="41">
        <v>3280501993</v>
      </c>
      <c r="E61" s="42" t="s">
        <v>2359</v>
      </c>
      <c r="F61" s="47">
        <v>1037920566</v>
      </c>
      <c r="G61" s="41" t="s">
        <v>2360</v>
      </c>
      <c r="H61" s="41" t="s">
        <v>2361</v>
      </c>
      <c r="I61" s="41" t="s">
        <v>2362</v>
      </c>
      <c r="J61" s="41" t="s">
        <v>1922</v>
      </c>
      <c r="K61" s="41" t="s">
        <v>1923</v>
      </c>
      <c r="L61" s="41"/>
      <c r="M61" s="41"/>
    </row>
    <row r="62" spans="1:13" s="58" customFormat="1" ht="17.25" x14ac:dyDescent="0.3">
      <c r="A62" s="59" t="s">
        <v>2363</v>
      </c>
      <c r="B62" s="47" t="s">
        <v>2364</v>
      </c>
      <c r="C62" s="42" t="s">
        <v>2365</v>
      </c>
      <c r="D62" s="52">
        <v>1400528145</v>
      </c>
      <c r="E62" s="52" t="s">
        <v>2366</v>
      </c>
      <c r="F62" s="47">
        <v>1039751978</v>
      </c>
      <c r="G62" s="52" t="s">
        <v>2367</v>
      </c>
      <c r="H62" s="52" t="s">
        <v>2368</v>
      </c>
      <c r="I62" s="52" t="s">
        <v>2369</v>
      </c>
      <c r="J62" s="52" t="s">
        <v>1922</v>
      </c>
      <c r="K62" s="52" t="s">
        <v>2137</v>
      </c>
      <c r="L62" s="52"/>
      <c r="M62" s="52"/>
    </row>
    <row r="63" spans="1:13" s="58" customFormat="1" ht="17.25" x14ac:dyDescent="0.3">
      <c r="A63" s="59" t="s">
        <v>2370</v>
      </c>
      <c r="B63" s="47" t="s">
        <v>2371</v>
      </c>
      <c r="C63" s="42" t="s">
        <v>2372</v>
      </c>
      <c r="D63" s="41">
        <v>1731502033</v>
      </c>
      <c r="E63" s="41" t="s">
        <v>2373</v>
      </c>
      <c r="F63" s="47">
        <v>1020056141</v>
      </c>
      <c r="G63" s="41" t="s">
        <v>2374</v>
      </c>
      <c r="H63" s="41" t="s">
        <v>2375</v>
      </c>
      <c r="I63" s="41" t="s">
        <v>2376</v>
      </c>
      <c r="J63" s="41" t="s">
        <v>1922</v>
      </c>
      <c r="K63" s="41" t="s">
        <v>2377</v>
      </c>
      <c r="L63" s="41"/>
      <c r="M63" s="41"/>
    </row>
    <row r="64" spans="1:13" s="58" customFormat="1" ht="17.25" x14ac:dyDescent="0.3">
      <c r="A64" s="59" t="s">
        <v>2378</v>
      </c>
      <c r="B64" s="47" t="s">
        <v>2379</v>
      </c>
      <c r="C64" s="42" t="s">
        <v>2380</v>
      </c>
      <c r="D64" s="41">
        <v>4453000985</v>
      </c>
      <c r="E64" s="41" t="s">
        <v>2381</v>
      </c>
      <c r="F64" s="47">
        <v>1045485002</v>
      </c>
      <c r="G64" s="41" t="s">
        <v>2382</v>
      </c>
      <c r="H64" s="41" t="s">
        <v>2383</v>
      </c>
      <c r="I64" s="41" t="s">
        <v>2384</v>
      </c>
      <c r="J64" s="41" t="s">
        <v>1914</v>
      </c>
      <c r="K64" s="41" t="s">
        <v>2385</v>
      </c>
      <c r="L64" s="41"/>
      <c r="M64" s="41"/>
    </row>
    <row r="65" spans="1:13" s="58" customFormat="1" ht="17.25" x14ac:dyDescent="0.3">
      <c r="A65" s="59" t="s">
        <v>2386</v>
      </c>
      <c r="B65" s="47" t="s">
        <v>2387</v>
      </c>
      <c r="C65" s="42" t="s">
        <v>2388</v>
      </c>
      <c r="D65" s="52">
        <v>2407900486</v>
      </c>
      <c r="E65" s="52" t="s">
        <v>2389</v>
      </c>
      <c r="F65" s="47">
        <v>1049557960</v>
      </c>
      <c r="G65" s="52" t="s">
        <v>2390</v>
      </c>
      <c r="H65" s="52" t="s">
        <v>2391</v>
      </c>
      <c r="I65" s="52" t="s">
        <v>2392</v>
      </c>
      <c r="J65" s="52" t="s">
        <v>1886</v>
      </c>
      <c r="K65" s="52" t="s">
        <v>1915</v>
      </c>
      <c r="L65" s="52"/>
      <c r="M65" s="52"/>
    </row>
    <row r="66" spans="1:13" s="58" customFormat="1" ht="17.25" x14ac:dyDescent="0.3">
      <c r="A66" s="59" t="s">
        <v>2393</v>
      </c>
      <c r="B66" s="47" t="s">
        <v>2394</v>
      </c>
      <c r="C66" s="42" t="s">
        <v>2395</v>
      </c>
      <c r="D66" s="41">
        <v>7053400788</v>
      </c>
      <c r="E66" s="41" t="s">
        <v>2396</v>
      </c>
      <c r="F66" s="47">
        <v>1024791340</v>
      </c>
      <c r="G66" s="41" t="s">
        <v>2397</v>
      </c>
      <c r="H66" s="41" t="s">
        <v>2398</v>
      </c>
      <c r="I66" s="41" t="s">
        <v>2399</v>
      </c>
      <c r="J66" s="41" t="s">
        <v>1914</v>
      </c>
      <c r="K66" s="41" t="s">
        <v>1931</v>
      </c>
      <c r="L66" s="55" t="s">
        <v>2400</v>
      </c>
      <c r="M66" s="41"/>
    </row>
    <row r="67" spans="1:13" s="58" customFormat="1" ht="17.25" x14ac:dyDescent="0.3">
      <c r="A67" s="59" t="s">
        <v>2401</v>
      </c>
      <c r="B67" s="47" t="s">
        <v>2402</v>
      </c>
      <c r="C67" s="42" t="s">
        <v>2403</v>
      </c>
      <c r="D67" s="41">
        <v>4163303836</v>
      </c>
      <c r="E67" s="41" t="s">
        <v>2404</v>
      </c>
      <c r="F67" s="47">
        <v>1055593585</v>
      </c>
      <c r="G67" s="41" t="s">
        <v>2405</v>
      </c>
      <c r="H67" s="41" t="s">
        <v>2406</v>
      </c>
      <c r="I67" s="41" t="s">
        <v>2407</v>
      </c>
      <c r="J67" s="41" t="s">
        <v>2408</v>
      </c>
      <c r="K67" s="41" t="s">
        <v>2409</v>
      </c>
      <c r="L67" s="41"/>
      <c r="M67" s="41"/>
    </row>
    <row r="68" spans="1:13" s="58" customFormat="1" ht="17.25" x14ac:dyDescent="0.3">
      <c r="A68" s="59" t="s">
        <v>2410</v>
      </c>
      <c r="B68" s="47" t="s">
        <v>2411</v>
      </c>
      <c r="C68" s="42" t="s">
        <v>2412</v>
      </c>
      <c r="D68" s="52">
        <v>6312001475</v>
      </c>
      <c r="E68" s="52" t="s">
        <v>2413</v>
      </c>
      <c r="F68" s="47">
        <v>1022220654</v>
      </c>
      <c r="G68" s="52" t="s">
        <v>2414</v>
      </c>
      <c r="H68" s="52" t="s">
        <v>2415</v>
      </c>
      <c r="I68" s="52" t="s">
        <v>2416</v>
      </c>
      <c r="J68" s="52" t="s">
        <v>1905</v>
      </c>
      <c r="K68" s="52" t="s">
        <v>2417</v>
      </c>
      <c r="L68" s="52"/>
      <c r="M68" s="52"/>
    </row>
    <row r="69" spans="1:13" s="58" customFormat="1" ht="34.5" x14ac:dyDescent="0.3">
      <c r="A69" s="59" t="s">
        <v>2418</v>
      </c>
      <c r="B69" s="47" t="s">
        <v>2419</v>
      </c>
      <c r="C69" s="42" t="s">
        <v>2420</v>
      </c>
      <c r="D69" s="52">
        <v>8403401120</v>
      </c>
      <c r="E69" s="52" t="s">
        <v>1474</v>
      </c>
      <c r="F69" s="42">
        <v>1072847166</v>
      </c>
      <c r="G69" s="52" t="s">
        <v>2421</v>
      </c>
      <c r="H69" s="52" t="s">
        <v>2422</v>
      </c>
      <c r="I69" s="52" t="s">
        <v>2423</v>
      </c>
      <c r="J69" s="52" t="s">
        <v>1886</v>
      </c>
      <c r="K69" s="52" t="s">
        <v>2162</v>
      </c>
      <c r="L69" s="55" t="s">
        <v>2424</v>
      </c>
      <c r="M69" s="52"/>
    </row>
    <row r="70" spans="1:13" s="58" customFormat="1" ht="17.25" x14ac:dyDescent="0.3">
      <c r="A70" s="59" t="s">
        <v>2425</v>
      </c>
      <c r="B70" s="47" t="s">
        <v>2426</v>
      </c>
      <c r="C70" s="42" t="s">
        <v>2427</v>
      </c>
      <c r="D70" s="52">
        <v>1860402839</v>
      </c>
      <c r="E70" s="61" t="s">
        <v>2428</v>
      </c>
      <c r="F70" s="47">
        <v>1047878826</v>
      </c>
      <c r="G70" s="52" t="s">
        <v>2429</v>
      </c>
      <c r="H70" s="52" t="s">
        <v>2430</v>
      </c>
      <c r="I70" s="61" t="s">
        <v>2431</v>
      </c>
      <c r="J70" s="52" t="s">
        <v>2030</v>
      </c>
      <c r="K70" s="52" t="s">
        <v>2432</v>
      </c>
      <c r="L70" s="52"/>
      <c r="M70" s="52"/>
    </row>
    <row r="71" spans="1:13" s="58" customFormat="1" ht="17.25" x14ac:dyDescent="0.3">
      <c r="A71" s="59" t="s">
        <v>2433</v>
      </c>
      <c r="B71" s="47" t="s">
        <v>2434</v>
      </c>
      <c r="C71" s="42" t="s">
        <v>2435</v>
      </c>
      <c r="D71" s="41">
        <v>1371949156</v>
      </c>
      <c r="E71" s="41" t="s">
        <v>2436</v>
      </c>
      <c r="F71" s="47">
        <v>1077057343</v>
      </c>
      <c r="G71" s="41" t="s">
        <v>2437</v>
      </c>
      <c r="H71" s="41" t="s">
        <v>2438</v>
      </c>
      <c r="I71" s="41" t="s">
        <v>2439</v>
      </c>
      <c r="J71" s="41" t="s">
        <v>1914</v>
      </c>
      <c r="K71" s="41" t="s">
        <v>2144</v>
      </c>
      <c r="L71" s="41"/>
      <c r="M71" s="41"/>
    </row>
    <row r="72" spans="1:13" s="58" customFormat="1" ht="17.25" x14ac:dyDescent="0.3">
      <c r="A72" s="47" t="s">
        <v>2440</v>
      </c>
      <c r="B72" s="47" t="s">
        <v>2441</v>
      </c>
      <c r="C72" s="42" t="s">
        <v>2442</v>
      </c>
      <c r="D72" s="42">
        <v>3953400107</v>
      </c>
      <c r="E72" s="42" t="s">
        <v>2443</v>
      </c>
      <c r="F72" s="47">
        <v>1068255799</v>
      </c>
      <c r="G72" s="42" t="s">
        <v>2444</v>
      </c>
      <c r="H72" s="56" t="s">
        <v>2445</v>
      </c>
      <c r="I72" s="42" t="s">
        <v>2446</v>
      </c>
      <c r="J72" s="41" t="s">
        <v>2447</v>
      </c>
      <c r="K72" s="41" t="s">
        <v>2448</v>
      </c>
      <c r="L72" s="41"/>
      <c r="M72" s="41"/>
    </row>
    <row r="73" spans="1:13" ht="17.25" x14ac:dyDescent="0.3">
      <c r="A73" s="46" t="s">
        <v>2449</v>
      </c>
      <c r="B73" s="46" t="s">
        <v>2450</v>
      </c>
      <c r="C73" s="64" t="s">
        <v>2442</v>
      </c>
      <c r="D73" s="53">
        <v>1461801974</v>
      </c>
      <c r="E73" s="53" t="s">
        <v>2451</v>
      </c>
      <c r="F73" s="46">
        <v>1068255799</v>
      </c>
      <c r="G73" s="53" t="s">
        <v>2452</v>
      </c>
      <c r="H73" s="53" t="s">
        <v>2453</v>
      </c>
      <c r="I73" s="53" t="s">
        <v>2454</v>
      </c>
      <c r="J73" s="53" t="s">
        <v>1886</v>
      </c>
      <c r="K73" s="53" t="s">
        <v>2455</v>
      </c>
      <c r="L73" s="53"/>
      <c r="M73" s="53"/>
    </row>
    <row r="74" spans="1:13" s="58" customFormat="1" ht="17.25" x14ac:dyDescent="0.3">
      <c r="A74" s="47" t="s">
        <v>2456</v>
      </c>
      <c r="B74" s="47" t="s">
        <v>2457</v>
      </c>
      <c r="C74" s="42" t="s">
        <v>2458</v>
      </c>
      <c r="D74" s="41">
        <v>3152164196</v>
      </c>
      <c r="E74" s="41" t="s">
        <v>2459</v>
      </c>
      <c r="F74" s="47">
        <v>1091854933</v>
      </c>
      <c r="G74" s="41" t="s">
        <v>2460</v>
      </c>
      <c r="H74" s="41" t="s">
        <v>2461</v>
      </c>
      <c r="I74" s="41" t="s">
        <v>2462</v>
      </c>
      <c r="J74" s="41" t="s">
        <v>2021</v>
      </c>
      <c r="K74" s="41" t="s">
        <v>2463</v>
      </c>
      <c r="L74" s="41"/>
      <c r="M74" s="41"/>
    </row>
    <row r="75" spans="1:13" s="58" customFormat="1" ht="17.25" x14ac:dyDescent="0.3">
      <c r="A75" s="47" t="s">
        <v>2464</v>
      </c>
      <c r="B75" s="47" t="s">
        <v>2465</v>
      </c>
      <c r="C75" s="42" t="s">
        <v>2466</v>
      </c>
      <c r="D75" s="52">
        <v>1168177711</v>
      </c>
      <c r="E75" s="52" t="s">
        <v>2467</v>
      </c>
      <c r="F75" s="47">
        <v>1029329599</v>
      </c>
      <c r="G75" s="52" t="s">
        <v>2468</v>
      </c>
      <c r="H75" s="52" t="s">
        <v>2469</v>
      </c>
      <c r="I75" s="52" t="s">
        <v>2470</v>
      </c>
      <c r="J75" s="52" t="s">
        <v>2235</v>
      </c>
      <c r="K75" s="52" t="s">
        <v>2471</v>
      </c>
      <c r="L75" s="52"/>
      <c r="M75" s="52"/>
    </row>
    <row r="76" spans="1:13" s="58" customFormat="1" ht="17.25" x14ac:dyDescent="0.3">
      <c r="A76" s="47" t="s">
        <v>2472</v>
      </c>
      <c r="B76" s="47" t="s">
        <v>2473</v>
      </c>
      <c r="C76" s="42" t="s">
        <v>2474</v>
      </c>
      <c r="D76" s="52">
        <v>7681202432</v>
      </c>
      <c r="E76" s="52" t="s">
        <v>2475</v>
      </c>
      <c r="F76" s="47">
        <v>1038214119</v>
      </c>
      <c r="G76" s="52" t="s">
        <v>2476</v>
      </c>
      <c r="H76" s="52" t="s">
        <v>2477</v>
      </c>
      <c r="I76" s="52" t="s">
        <v>2478</v>
      </c>
      <c r="J76" s="52" t="s">
        <v>1876</v>
      </c>
      <c r="K76" s="52" t="s">
        <v>2479</v>
      </c>
      <c r="L76" s="55" t="s">
        <v>2480</v>
      </c>
      <c r="M76" s="52"/>
    </row>
    <row r="77" spans="1:13" s="58" customFormat="1" ht="17.25" x14ac:dyDescent="0.3">
      <c r="A77" s="47" t="s">
        <v>2481</v>
      </c>
      <c r="B77" s="47" t="s">
        <v>2482</v>
      </c>
      <c r="C77" s="42" t="s">
        <v>2483</v>
      </c>
      <c r="D77" s="41">
        <v>1371870706</v>
      </c>
      <c r="E77" s="42" t="s">
        <v>2484</v>
      </c>
      <c r="F77" s="47">
        <v>1091108160</v>
      </c>
      <c r="G77" s="41" t="s">
        <v>2485</v>
      </c>
      <c r="H77" s="41" t="s">
        <v>2486</v>
      </c>
      <c r="I77" s="41" t="s">
        <v>2487</v>
      </c>
      <c r="J77" s="41" t="s">
        <v>2021</v>
      </c>
      <c r="K77" s="41" t="s">
        <v>1915</v>
      </c>
      <c r="L77" s="41"/>
      <c r="M77" s="41"/>
    </row>
    <row r="78" spans="1:13" s="58" customFormat="1" ht="17.25" x14ac:dyDescent="0.3">
      <c r="A78" s="47" t="s">
        <v>2488</v>
      </c>
      <c r="B78" s="47" t="s">
        <v>2489</v>
      </c>
      <c r="C78" s="42" t="s">
        <v>2490</v>
      </c>
      <c r="D78" s="52">
        <v>1333401283</v>
      </c>
      <c r="E78" s="52" t="s">
        <v>2491</v>
      </c>
      <c r="F78" s="47">
        <v>1097268555</v>
      </c>
      <c r="G78" s="52" t="s">
        <v>2492</v>
      </c>
      <c r="H78" s="52" t="s">
        <v>2493</v>
      </c>
      <c r="I78" s="52" t="s">
        <v>2494</v>
      </c>
      <c r="J78" s="52" t="s">
        <v>1876</v>
      </c>
      <c r="K78" s="52" t="s">
        <v>1939</v>
      </c>
      <c r="L78" s="55" t="s">
        <v>2495</v>
      </c>
      <c r="M78" s="52"/>
    </row>
    <row r="79" spans="1:13" s="58" customFormat="1" ht="34.5" x14ac:dyDescent="0.3">
      <c r="A79" s="59" t="s">
        <v>2496</v>
      </c>
      <c r="B79" s="47" t="s">
        <v>2497</v>
      </c>
      <c r="C79" s="42" t="s">
        <v>2498</v>
      </c>
      <c r="D79" s="52">
        <v>1092833234</v>
      </c>
      <c r="E79" s="65" t="s">
        <v>2499</v>
      </c>
      <c r="F79" s="47">
        <v>1084944242</v>
      </c>
      <c r="G79" s="52" t="s">
        <v>2500</v>
      </c>
      <c r="H79" s="52" t="s">
        <v>2501</v>
      </c>
      <c r="I79" s="52" t="s">
        <v>2502</v>
      </c>
      <c r="J79" s="52" t="s">
        <v>2503</v>
      </c>
      <c r="K79" s="52" t="s">
        <v>2504</v>
      </c>
      <c r="L79" s="52"/>
      <c r="M79" s="52"/>
    </row>
    <row r="80" spans="1:13" s="58" customFormat="1" ht="17.25" x14ac:dyDescent="0.3">
      <c r="A80" s="47" t="s">
        <v>2505</v>
      </c>
      <c r="B80" s="47" t="s">
        <v>2506</v>
      </c>
      <c r="C80" s="42" t="s">
        <v>2507</v>
      </c>
      <c r="D80" s="41">
        <v>2050691675</v>
      </c>
      <c r="E80" s="42" t="s">
        <v>2508</v>
      </c>
      <c r="F80" s="47">
        <v>1039536896</v>
      </c>
      <c r="G80" s="41" t="s">
        <v>2509</v>
      </c>
      <c r="H80" s="41" t="s">
        <v>2510</v>
      </c>
      <c r="I80" s="41" t="s">
        <v>2511</v>
      </c>
      <c r="J80" s="41" t="s">
        <v>1905</v>
      </c>
      <c r="K80" s="41" t="s">
        <v>1923</v>
      </c>
      <c r="L80" s="41"/>
      <c r="M80" s="41"/>
    </row>
    <row r="81" spans="1:13" s="58" customFormat="1" ht="17.25" x14ac:dyDescent="0.3">
      <c r="A81" s="59" t="s">
        <v>2512</v>
      </c>
      <c r="B81" s="47" t="s">
        <v>2513</v>
      </c>
      <c r="C81" s="42" t="s">
        <v>2514</v>
      </c>
      <c r="D81" s="52">
        <v>5088141713</v>
      </c>
      <c r="E81" s="52" t="s">
        <v>2515</v>
      </c>
      <c r="F81" s="47">
        <v>1022598413</v>
      </c>
      <c r="G81" s="52" t="s">
        <v>2516</v>
      </c>
      <c r="H81" s="52" t="s">
        <v>2517</v>
      </c>
      <c r="I81" s="52" t="s">
        <v>2518</v>
      </c>
      <c r="J81" s="52" t="s">
        <v>1886</v>
      </c>
      <c r="K81" s="52" t="s">
        <v>2519</v>
      </c>
      <c r="L81" s="52"/>
      <c r="M81" s="52"/>
    </row>
    <row r="82" spans="1:13" s="58" customFormat="1" ht="17.25" x14ac:dyDescent="0.3">
      <c r="A82" s="47" t="s">
        <v>2520</v>
      </c>
      <c r="B82" s="47" t="s">
        <v>2521</v>
      </c>
      <c r="C82" s="42" t="s">
        <v>2522</v>
      </c>
      <c r="D82" s="41">
        <v>8280502416</v>
      </c>
      <c r="E82" s="42" t="s">
        <v>2523</v>
      </c>
      <c r="F82" s="47">
        <v>1085195181</v>
      </c>
      <c r="G82" s="41" t="s">
        <v>2524</v>
      </c>
      <c r="H82" s="41" t="s">
        <v>2525</v>
      </c>
      <c r="I82" s="41" t="s">
        <v>2526</v>
      </c>
      <c r="J82" s="41" t="s">
        <v>1914</v>
      </c>
      <c r="K82" s="41" t="s">
        <v>2527</v>
      </c>
      <c r="L82" s="48" t="s">
        <v>2528</v>
      </c>
      <c r="M82" s="41"/>
    </row>
    <row r="83" spans="1:13" s="58" customFormat="1" ht="17.25" x14ac:dyDescent="0.3">
      <c r="A83" s="47" t="s">
        <v>2529</v>
      </c>
      <c r="B83" s="47" t="s">
        <v>2530</v>
      </c>
      <c r="C83" s="42" t="s">
        <v>2531</v>
      </c>
      <c r="D83" s="41">
        <v>6594000846</v>
      </c>
      <c r="E83" s="41" t="s">
        <v>2532</v>
      </c>
      <c r="F83" s="47">
        <v>1035326711</v>
      </c>
      <c r="G83" s="41" t="s">
        <v>2533</v>
      </c>
      <c r="H83" s="41" t="s">
        <v>2534</v>
      </c>
      <c r="I83" s="41" t="s">
        <v>2535</v>
      </c>
      <c r="J83" s="41" t="s">
        <v>1914</v>
      </c>
      <c r="K83" s="41" t="s">
        <v>1939</v>
      </c>
      <c r="L83" s="41"/>
      <c r="M83" s="41"/>
    </row>
    <row r="84" spans="1:13" s="58" customFormat="1" ht="17.25" x14ac:dyDescent="0.3">
      <c r="A84" s="59" t="s">
        <v>2536</v>
      </c>
      <c r="B84" s="47" t="s">
        <v>2537</v>
      </c>
      <c r="C84" s="42" t="s">
        <v>2538</v>
      </c>
      <c r="D84" s="52">
        <v>5261702056</v>
      </c>
      <c r="E84" s="52" t="s">
        <v>2539</v>
      </c>
      <c r="F84" s="47">
        <v>1029549474</v>
      </c>
      <c r="G84" s="52" t="s">
        <v>2540</v>
      </c>
      <c r="H84" s="52" t="s">
        <v>2541</v>
      </c>
      <c r="I84" s="52" t="s">
        <v>2542</v>
      </c>
      <c r="J84" s="52" t="s">
        <v>2543</v>
      </c>
      <c r="K84" s="52" t="s">
        <v>2544</v>
      </c>
      <c r="L84" s="52"/>
      <c r="M84" s="52"/>
    </row>
    <row r="85" spans="1:13" s="58" customFormat="1" ht="17.25" x14ac:dyDescent="0.3">
      <c r="A85" s="59" t="s">
        <v>2545</v>
      </c>
      <c r="B85" s="47" t="s">
        <v>2546</v>
      </c>
      <c r="C85" s="42" t="s">
        <v>2547</v>
      </c>
      <c r="D85" s="41">
        <v>8290501399</v>
      </c>
      <c r="E85" s="42" t="s">
        <v>2548</v>
      </c>
      <c r="F85" s="47">
        <v>1082253370</v>
      </c>
      <c r="G85" s="41" t="s">
        <v>2549</v>
      </c>
      <c r="H85" s="41" t="s">
        <v>2550</v>
      </c>
      <c r="I85" s="41" t="s">
        <v>2551</v>
      </c>
      <c r="J85" s="41" t="s">
        <v>1922</v>
      </c>
      <c r="K85" s="41" t="s">
        <v>1923</v>
      </c>
      <c r="L85" s="41"/>
      <c r="M85" s="41"/>
    </row>
    <row r="86" spans="1:13" s="58" customFormat="1" ht="17.25" x14ac:dyDescent="0.3">
      <c r="A86" s="59" t="s">
        <v>2552</v>
      </c>
      <c r="B86" s="47" t="s">
        <v>2553</v>
      </c>
      <c r="C86" s="42" t="s">
        <v>2554</v>
      </c>
      <c r="D86" s="52">
        <v>4614800963</v>
      </c>
      <c r="E86" s="52" t="s">
        <v>2555</v>
      </c>
      <c r="F86" s="47">
        <v>1043464132</v>
      </c>
      <c r="G86" s="52" t="s">
        <v>2556</v>
      </c>
      <c r="H86" s="52" t="s">
        <v>2557</v>
      </c>
      <c r="I86" s="52" t="s">
        <v>2558</v>
      </c>
      <c r="J86" s="52" t="s">
        <v>2559</v>
      </c>
      <c r="K86" s="52" t="s">
        <v>2560</v>
      </c>
      <c r="L86" s="52"/>
      <c r="M86" s="52"/>
    </row>
    <row r="87" spans="1:13" s="58" customFormat="1" ht="17.25" x14ac:dyDescent="0.3">
      <c r="A87" s="47" t="s">
        <v>2561</v>
      </c>
      <c r="B87" s="47" t="s">
        <v>2562</v>
      </c>
      <c r="C87" s="42" t="s">
        <v>2563</v>
      </c>
      <c r="D87" s="41">
        <v>8904200494</v>
      </c>
      <c r="E87" s="42" t="s">
        <v>2564</v>
      </c>
      <c r="F87" s="47">
        <v>1056957978</v>
      </c>
      <c r="G87" s="41" t="s">
        <v>2565</v>
      </c>
      <c r="H87" s="41" t="s">
        <v>2566</v>
      </c>
      <c r="I87" s="41" t="s">
        <v>2567</v>
      </c>
      <c r="J87" s="41" t="s">
        <v>1886</v>
      </c>
      <c r="K87" s="41" t="s">
        <v>2568</v>
      </c>
      <c r="L87" s="48" t="s">
        <v>2569</v>
      </c>
      <c r="M87" s="41"/>
    </row>
    <row r="88" spans="1:13" ht="17.25" x14ac:dyDescent="0.3">
      <c r="A88" s="66" t="s">
        <v>2570</v>
      </c>
      <c r="B88" s="46" t="s">
        <v>2571</v>
      </c>
      <c r="C88" s="64" t="s">
        <v>2563</v>
      </c>
      <c r="D88" s="49">
        <v>8904200494</v>
      </c>
      <c r="E88" s="67" t="s">
        <v>2564</v>
      </c>
      <c r="F88" s="46">
        <v>1056957978</v>
      </c>
      <c r="G88" s="49" t="s">
        <v>2565</v>
      </c>
      <c r="H88" s="49" t="s">
        <v>2566</v>
      </c>
      <c r="I88" s="49" t="s">
        <v>2567</v>
      </c>
      <c r="J88" s="49" t="s">
        <v>1886</v>
      </c>
      <c r="K88" s="49" t="s">
        <v>2568</v>
      </c>
      <c r="L88" s="68" t="s">
        <v>2569</v>
      </c>
      <c r="M88" s="49"/>
    </row>
    <row r="89" spans="1:13" ht="17.25" x14ac:dyDescent="0.3">
      <c r="A89" s="54" t="s">
        <v>2572</v>
      </c>
      <c r="B89" s="46" t="s">
        <v>2573</v>
      </c>
      <c r="C89" s="64" t="s">
        <v>2563</v>
      </c>
      <c r="D89" s="49">
        <v>8904200494</v>
      </c>
      <c r="E89" s="64" t="s">
        <v>2574</v>
      </c>
      <c r="F89" s="46">
        <v>1056957978</v>
      </c>
      <c r="G89" s="49" t="s">
        <v>2565</v>
      </c>
      <c r="H89" s="49" t="s">
        <v>2566</v>
      </c>
      <c r="I89" s="49" t="s">
        <v>2567</v>
      </c>
      <c r="J89" s="49" t="s">
        <v>1886</v>
      </c>
      <c r="K89" s="49" t="s">
        <v>2568</v>
      </c>
      <c r="L89" s="68" t="s">
        <v>2569</v>
      </c>
      <c r="M89" s="49"/>
    </row>
    <row r="90" spans="1:13" s="58" customFormat="1" ht="17.25" x14ac:dyDescent="0.3">
      <c r="A90" s="59" t="s">
        <v>2575</v>
      </c>
      <c r="B90" s="47" t="s">
        <v>2334</v>
      </c>
      <c r="C90" s="42" t="s">
        <v>2576</v>
      </c>
      <c r="D90" s="41">
        <v>7663400425</v>
      </c>
      <c r="E90" s="41" t="s">
        <v>2577</v>
      </c>
      <c r="F90" s="47">
        <v>1063535159</v>
      </c>
      <c r="G90" s="41" t="s">
        <v>2578</v>
      </c>
      <c r="H90" s="41" t="s">
        <v>2579</v>
      </c>
      <c r="I90" s="41" t="s">
        <v>2580</v>
      </c>
      <c r="J90" s="41" t="s">
        <v>1905</v>
      </c>
      <c r="K90" s="41" t="s">
        <v>1923</v>
      </c>
      <c r="L90" s="48" t="s">
        <v>2581</v>
      </c>
      <c r="M90" s="41"/>
    </row>
    <row r="91" spans="1:13" s="58" customFormat="1" ht="17.25" x14ac:dyDescent="0.3">
      <c r="A91" s="47" t="s">
        <v>2582</v>
      </c>
      <c r="B91" s="47" t="s">
        <v>2583</v>
      </c>
      <c r="C91" s="42" t="s">
        <v>2584</v>
      </c>
      <c r="D91" s="41">
        <v>2966100640</v>
      </c>
      <c r="E91" s="41" t="s">
        <v>2585</v>
      </c>
      <c r="F91" s="47">
        <v>1067361808</v>
      </c>
      <c r="G91" s="41" t="s">
        <v>2586</v>
      </c>
      <c r="H91" s="41" t="s">
        <v>2587</v>
      </c>
      <c r="I91" s="41" t="s">
        <v>2588</v>
      </c>
      <c r="J91" s="41" t="s">
        <v>2128</v>
      </c>
      <c r="K91" s="41" t="s">
        <v>2589</v>
      </c>
      <c r="L91" s="41"/>
      <c r="M91" s="41"/>
    </row>
    <row r="92" spans="1:13" s="58" customFormat="1" ht="17.25" x14ac:dyDescent="0.3">
      <c r="A92" s="47" t="s">
        <v>2590</v>
      </c>
      <c r="B92" s="47" t="s">
        <v>2591</v>
      </c>
      <c r="C92" s="42" t="s">
        <v>2592</v>
      </c>
      <c r="D92" s="42">
        <v>1196600431</v>
      </c>
      <c r="E92" s="42" t="s">
        <v>2593</v>
      </c>
      <c r="F92" s="47">
        <v>1044085103</v>
      </c>
      <c r="G92" s="42" t="s">
        <v>2594</v>
      </c>
      <c r="H92" s="56" t="s">
        <v>2595</v>
      </c>
      <c r="I92" s="42" t="s">
        <v>2596</v>
      </c>
      <c r="J92" s="41" t="s">
        <v>1886</v>
      </c>
      <c r="K92" s="41" t="s">
        <v>2597</v>
      </c>
      <c r="L92" s="41"/>
      <c r="M92" s="41"/>
    </row>
    <row r="93" spans="1:13" s="58" customFormat="1" ht="34.5" x14ac:dyDescent="0.3">
      <c r="A93" s="59" t="s">
        <v>2598</v>
      </c>
      <c r="B93" s="47" t="s">
        <v>2599</v>
      </c>
      <c r="C93" s="42" t="s">
        <v>2600</v>
      </c>
      <c r="D93" s="41">
        <v>7190601459</v>
      </c>
      <c r="E93" s="42" t="s">
        <v>2601</v>
      </c>
      <c r="F93" s="47">
        <v>1064515458</v>
      </c>
      <c r="G93" s="41" t="s">
        <v>2602</v>
      </c>
      <c r="H93" s="41" t="s">
        <v>2603</v>
      </c>
      <c r="I93" s="42" t="s">
        <v>2604</v>
      </c>
      <c r="J93" s="41" t="s">
        <v>1886</v>
      </c>
      <c r="K93" s="41" t="s">
        <v>2605</v>
      </c>
      <c r="L93" s="42" t="s">
        <v>2606</v>
      </c>
      <c r="M93" s="41"/>
    </row>
    <row r="94" spans="1:13" s="58" customFormat="1" ht="17.25" x14ac:dyDescent="0.3">
      <c r="A94" s="59" t="s">
        <v>2607</v>
      </c>
      <c r="B94" s="47" t="s">
        <v>2608</v>
      </c>
      <c r="C94" s="42" t="s">
        <v>2609</v>
      </c>
      <c r="D94" s="41">
        <v>3303301155</v>
      </c>
      <c r="E94" s="42" t="s">
        <v>2610</v>
      </c>
      <c r="F94" s="47">
        <v>1059539192</v>
      </c>
      <c r="G94" s="41" t="s">
        <v>2611</v>
      </c>
      <c r="H94" s="41" t="s">
        <v>2612</v>
      </c>
      <c r="I94" s="41" t="s">
        <v>2613</v>
      </c>
      <c r="J94" s="41" t="s">
        <v>1922</v>
      </c>
      <c r="K94" s="41" t="s">
        <v>2137</v>
      </c>
      <c r="L94" s="41"/>
      <c r="M94" s="41"/>
    </row>
    <row r="95" spans="1:13" s="58" customFormat="1" ht="17.25" x14ac:dyDescent="0.3">
      <c r="A95" s="47" t="s">
        <v>2614</v>
      </c>
      <c r="B95" s="47" t="s">
        <v>2615</v>
      </c>
      <c r="C95" s="42" t="s">
        <v>2616</v>
      </c>
      <c r="D95" s="52">
        <v>5250901573</v>
      </c>
      <c r="E95" s="52" t="s">
        <v>2617</v>
      </c>
      <c r="F95" s="47">
        <v>1090582261</v>
      </c>
      <c r="G95" s="52" t="s">
        <v>2618</v>
      </c>
      <c r="H95" s="52" t="s">
        <v>2619</v>
      </c>
      <c r="I95" s="52" t="s">
        <v>2620</v>
      </c>
      <c r="J95" s="52" t="s">
        <v>1914</v>
      </c>
      <c r="K95" s="52" t="s">
        <v>2621</v>
      </c>
      <c r="L95" s="52"/>
      <c r="M95" s="52"/>
    </row>
    <row r="96" spans="1:13" s="58" customFormat="1" ht="17.25" x14ac:dyDescent="0.3">
      <c r="A96" s="59" t="s">
        <v>2622</v>
      </c>
      <c r="B96" s="47" t="s">
        <v>2327</v>
      </c>
      <c r="C96" s="42" t="s">
        <v>2623</v>
      </c>
      <c r="D96" s="52">
        <v>5288802498</v>
      </c>
      <c r="E96" s="61" t="s">
        <v>2624</v>
      </c>
      <c r="F96" s="47">
        <v>1084250442</v>
      </c>
      <c r="G96" s="52" t="s">
        <v>2625</v>
      </c>
      <c r="H96" s="52" t="s">
        <v>2626</v>
      </c>
      <c r="I96" s="52" t="s">
        <v>2627</v>
      </c>
      <c r="J96" s="52" t="s">
        <v>1886</v>
      </c>
      <c r="K96" s="52" t="s">
        <v>1915</v>
      </c>
      <c r="L96" s="52"/>
      <c r="M96" s="52"/>
    </row>
    <row r="97" spans="1:13" s="58" customFormat="1" ht="17.25" x14ac:dyDescent="0.3">
      <c r="A97" s="59" t="s">
        <v>2628</v>
      </c>
      <c r="B97" s="47" t="s">
        <v>2629</v>
      </c>
      <c r="C97" s="42" t="s">
        <v>2630</v>
      </c>
      <c r="D97" s="52">
        <v>4120832128</v>
      </c>
      <c r="E97" s="52" t="s">
        <v>2631</v>
      </c>
      <c r="F97" s="47">
        <v>1054967996</v>
      </c>
      <c r="G97" s="52" t="s">
        <v>2632</v>
      </c>
      <c r="H97" s="52" t="s">
        <v>2633</v>
      </c>
      <c r="I97" s="52" t="s">
        <v>2634</v>
      </c>
      <c r="J97" s="52" t="s">
        <v>1876</v>
      </c>
      <c r="K97" s="52" t="s">
        <v>2621</v>
      </c>
      <c r="L97" s="52" t="s">
        <v>2635</v>
      </c>
      <c r="M97" s="52"/>
    </row>
    <row r="98" spans="1:13" s="58" customFormat="1" ht="17.25" x14ac:dyDescent="0.3">
      <c r="A98" s="47" t="s">
        <v>2636</v>
      </c>
      <c r="B98" s="47" t="s">
        <v>2637</v>
      </c>
      <c r="C98" s="42" t="s">
        <v>2638</v>
      </c>
      <c r="D98" s="41">
        <v>8324800700</v>
      </c>
      <c r="E98" s="41" t="s">
        <v>2639</v>
      </c>
      <c r="F98" s="47">
        <v>1075495778</v>
      </c>
      <c r="G98" s="41" t="s">
        <v>2640</v>
      </c>
      <c r="H98" s="41" t="s">
        <v>2641</v>
      </c>
      <c r="I98" s="41" t="s">
        <v>2642</v>
      </c>
      <c r="J98" s="41" t="s">
        <v>1876</v>
      </c>
      <c r="K98" s="41" t="s">
        <v>1939</v>
      </c>
      <c r="L98" s="41"/>
      <c r="M98" s="41"/>
    </row>
    <row r="99" spans="1:13" s="58" customFormat="1" ht="17.25" x14ac:dyDescent="0.3">
      <c r="A99" s="47" t="s">
        <v>2643</v>
      </c>
      <c r="B99" s="47" t="s">
        <v>2644</v>
      </c>
      <c r="C99" s="42" t="s">
        <v>2645</v>
      </c>
      <c r="D99" s="41">
        <v>1981501407</v>
      </c>
      <c r="E99" s="42" t="s">
        <v>2646</v>
      </c>
      <c r="F99" s="47">
        <v>1024122178</v>
      </c>
      <c r="G99" s="41" t="s">
        <v>2640</v>
      </c>
      <c r="H99" s="41" t="s">
        <v>2647</v>
      </c>
      <c r="I99" s="41" t="s">
        <v>2648</v>
      </c>
      <c r="J99" s="41" t="s">
        <v>2021</v>
      </c>
      <c r="K99" s="41" t="s">
        <v>1939</v>
      </c>
      <c r="L99" s="41"/>
      <c r="M99" s="41"/>
    </row>
    <row r="100" spans="1:13" s="58" customFormat="1" ht="17.25" x14ac:dyDescent="0.3">
      <c r="A100" s="47" t="s">
        <v>2649</v>
      </c>
      <c r="B100" s="47" t="s">
        <v>2650</v>
      </c>
      <c r="C100" s="42" t="s">
        <v>2651</v>
      </c>
      <c r="D100" s="41">
        <v>6233300704</v>
      </c>
      <c r="E100" s="41" t="s">
        <v>2652</v>
      </c>
      <c r="F100" s="47">
        <v>1032343911</v>
      </c>
      <c r="G100" s="41" t="s">
        <v>2653</v>
      </c>
      <c r="H100" s="41" t="s">
        <v>2654</v>
      </c>
      <c r="I100" s="41" t="s">
        <v>2655</v>
      </c>
      <c r="J100" s="41" t="s">
        <v>1876</v>
      </c>
      <c r="K100" s="41" t="s">
        <v>1931</v>
      </c>
      <c r="L100" s="41"/>
      <c r="M100" s="41"/>
    </row>
    <row r="101" spans="1:13" s="58" customFormat="1" ht="17.25" x14ac:dyDescent="0.3">
      <c r="A101" s="47" t="s">
        <v>2656</v>
      </c>
      <c r="B101" s="47" t="s">
        <v>2657</v>
      </c>
      <c r="C101" s="42" t="s">
        <v>2658</v>
      </c>
      <c r="D101" s="52">
        <v>6760802612</v>
      </c>
      <c r="E101" s="52" t="s">
        <v>2659</v>
      </c>
      <c r="F101" s="47">
        <v>1041427346</v>
      </c>
      <c r="G101" s="52" t="s">
        <v>2640</v>
      </c>
      <c r="H101" s="52" t="s">
        <v>2660</v>
      </c>
      <c r="I101" s="52" t="s">
        <v>2661</v>
      </c>
      <c r="J101" s="52" t="s">
        <v>1886</v>
      </c>
      <c r="K101" s="52" t="s">
        <v>2662</v>
      </c>
      <c r="L101" s="52"/>
      <c r="M101" s="52"/>
    </row>
    <row r="102" spans="1:13" s="58" customFormat="1" ht="34.5" x14ac:dyDescent="0.3">
      <c r="A102" s="47" t="s">
        <v>2663</v>
      </c>
      <c r="B102" s="47" t="s">
        <v>2664</v>
      </c>
      <c r="C102" s="42" t="s">
        <v>2665</v>
      </c>
      <c r="D102" s="41">
        <v>7342700250</v>
      </c>
      <c r="E102" s="42" t="s">
        <v>2666</v>
      </c>
      <c r="F102" s="47">
        <v>1096542007</v>
      </c>
      <c r="G102" s="41" t="s">
        <v>2640</v>
      </c>
      <c r="H102" s="41" t="s">
        <v>2667</v>
      </c>
      <c r="I102" s="42" t="s">
        <v>2668</v>
      </c>
      <c r="J102" s="41" t="s">
        <v>1876</v>
      </c>
      <c r="K102" s="41" t="s">
        <v>1939</v>
      </c>
      <c r="L102" s="42"/>
      <c r="M102" s="41"/>
    </row>
    <row r="103" spans="1:13" s="58" customFormat="1" ht="17.25" x14ac:dyDescent="0.3">
      <c r="A103" s="47" t="s">
        <v>2669</v>
      </c>
      <c r="B103" s="47" t="s">
        <v>2670</v>
      </c>
      <c r="C103" s="42" t="s">
        <v>2671</v>
      </c>
      <c r="D103" s="41">
        <v>6830202544</v>
      </c>
      <c r="E103" s="41" t="s">
        <v>2672</v>
      </c>
      <c r="F103" s="47">
        <v>1056727774</v>
      </c>
      <c r="G103" s="41" t="s">
        <v>2673</v>
      </c>
      <c r="H103" s="41" t="s">
        <v>2674</v>
      </c>
      <c r="I103" s="41" t="s">
        <v>2675</v>
      </c>
      <c r="J103" s="41" t="s">
        <v>1905</v>
      </c>
      <c r="K103" s="41" t="s">
        <v>1923</v>
      </c>
      <c r="L103" s="41"/>
      <c r="M103" s="41"/>
    </row>
    <row r="104" spans="1:13" s="58" customFormat="1" ht="17.25" x14ac:dyDescent="0.3">
      <c r="A104" s="47" t="s">
        <v>2676</v>
      </c>
      <c r="B104" s="47" t="s">
        <v>2677</v>
      </c>
      <c r="C104" s="42" t="s">
        <v>2678</v>
      </c>
      <c r="D104" s="41">
        <v>5677400256</v>
      </c>
      <c r="E104" s="41" t="s">
        <v>2679</v>
      </c>
      <c r="F104" s="47">
        <v>1026255551</v>
      </c>
      <c r="G104" s="41" t="s">
        <v>2680</v>
      </c>
      <c r="H104" s="41" t="s">
        <v>2681</v>
      </c>
      <c r="I104" s="41" t="s">
        <v>2682</v>
      </c>
      <c r="J104" s="41" t="s">
        <v>1886</v>
      </c>
      <c r="K104" s="41" t="s">
        <v>2683</v>
      </c>
      <c r="L104" s="48" t="s">
        <v>2684</v>
      </c>
      <c r="M104" s="41"/>
    </row>
    <row r="105" spans="1:13" s="58" customFormat="1" ht="17.25" x14ac:dyDescent="0.3">
      <c r="A105" s="47" t="s">
        <v>2685</v>
      </c>
      <c r="B105" s="47" t="s">
        <v>2686</v>
      </c>
      <c r="C105" s="42" t="s">
        <v>2687</v>
      </c>
      <c r="D105" s="41">
        <v>3266100747</v>
      </c>
      <c r="E105" s="41" t="s">
        <v>2688</v>
      </c>
      <c r="F105" s="47">
        <v>1089601256</v>
      </c>
      <c r="G105" s="41" t="s">
        <v>2689</v>
      </c>
      <c r="H105" s="41" t="s">
        <v>2690</v>
      </c>
      <c r="I105" s="41" t="s">
        <v>2691</v>
      </c>
      <c r="J105" s="41" t="s">
        <v>2377</v>
      </c>
      <c r="K105" s="41" t="s">
        <v>2692</v>
      </c>
      <c r="L105" s="55" t="s">
        <v>2693</v>
      </c>
      <c r="M105" s="41"/>
    </row>
    <row r="106" spans="1:13" s="58" customFormat="1" ht="17.25" x14ac:dyDescent="0.3">
      <c r="A106" s="59" t="s">
        <v>2694</v>
      </c>
      <c r="B106" s="47" t="s">
        <v>2695</v>
      </c>
      <c r="C106" s="42" t="s">
        <v>2696</v>
      </c>
      <c r="D106" s="52">
        <v>3768800472</v>
      </c>
      <c r="E106" s="52" t="s">
        <v>2697</v>
      </c>
      <c r="F106" s="47">
        <v>1097330441</v>
      </c>
      <c r="G106" s="52" t="s">
        <v>2698</v>
      </c>
      <c r="H106" s="52" t="s">
        <v>2699</v>
      </c>
      <c r="I106" s="52" t="s">
        <v>2700</v>
      </c>
      <c r="J106" s="52" t="s">
        <v>1905</v>
      </c>
      <c r="K106" s="52" t="s">
        <v>2701</v>
      </c>
      <c r="L106" s="55" t="s">
        <v>2702</v>
      </c>
      <c r="M106" s="52"/>
    </row>
    <row r="107" spans="1:13" s="58" customFormat="1" ht="17.25" x14ac:dyDescent="0.3">
      <c r="A107" s="47" t="s">
        <v>2703</v>
      </c>
      <c r="B107" s="47" t="s">
        <v>2704</v>
      </c>
      <c r="C107" s="42" t="s">
        <v>2705</v>
      </c>
      <c r="D107" s="42">
        <v>6613000888</v>
      </c>
      <c r="E107" s="42" t="s">
        <v>2706</v>
      </c>
      <c r="F107" s="47">
        <v>1075747208</v>
      </c>
      <c r="G107" s="42" t="s">
        <v>2707</v>
      </c>
      <c r="H107" s="56" t="s">
        <v>2708</v>
      </c>
      <c r="I107" s="42" t="s">
        <v>2709</v>
      </c>
      <c r="J107" s="41" t="s">
        <v>1922</v>
      </c>
      <c r="K107" s="41" t="s">
        <v>2377</v>
      </c>
      <c r="L107" s="41"/>
      <c r="M107" s="41"/>
    </row>
    <row r="108" spans="1:13" s="58" customFormat="1" ht="17.25" x14ac:dyDescent="0.3">
      <c r="A108" s="47" t="s">
        <v>2710</v>
      </c>
      <c r="B108" s="47" t="s">
        <v>2711</v>
      </c>
      <c r="C108" s="42" t="s">
        <v>2712</v>
      </c>
      <c r="D108" s="52">
        <v>7871002652</v>
      </c>
      <c r="E108" s="52" t="s">
        <v>2713</v>
      </c>
      <c r="F108" s="47">
        <v>1083823912</v>
      </c>
      <c r="G108" s="52" t="s">
        <v>2714</v>
      </c>
      <c r="H108" s="52" t="s">
        <v>2715</v>
      </c>
      <c r="I108" s="52" t="s">
        <v>2716</v>
      </c>
      <c r="J108" s="52" t="s">
        <v>1922</v>
      </c>
      <c r="K108" s="52" t="s">
        <v>1923</v>
      </c>
      <c r="L108" s="52" t="s">
        <v>2717</v>
      </c>
      <c r="M108" s="52"/>
    </row>
    <row r="109" spans="1:13" s="58" customFormat="1" ht="17.25" x14ac:dyDescent="0.3">
      <c r="A109" s="47" t="s">
        <v>2718</v>
      </c>
      <c r="B109" s="47" t="s">
        <v>2719</v>
      </c>
      <c r="C109" s="42" t="s">
        <v>2720</v>
      </c>
      <c r="D109" s="42">
        <v>4224300264</v>
      </c>
      <c r="E109" s="42" t="s">
        <v>2721</v>
      </c>
      <c r="F109" s="47">
        <v>1037431847</v>
      </c>
      <c r="G109" s="42" t="s">
        <v>2722</v>
      </c>
      <c r="H109" s="56" t="s">
        <v>2723</v>
      </c>
      <c r="I109" s="42" t="s">
        <v>2724</v>
      </c>
      <c r="J109" s="41" t="s">
        <v>1876</v>
      </c>
      <c r="K109" s="41" t="s">
        <v>2725</v>
      </c>
      <c r="L109" s="41"/>
      <c r="M109" s="41"/>
    </row>
    <row r="110" spans="1:13" s="58" customFormat="1" ht="17.25" x14ac:dyDescent="0.3">
      <c r="A110" s="47" t="s">
        <v>2726</v>
      </c>
      <c r="B110" s="47" t="s">
        <v>2727</v>
      </c>
      <c r="C110" s="42" t="s">
        <v>2728</v>
      </c>
      <c r="D110" s="41">
        <v>7748602568</v>
      </c>
      <c r="E110" s="41" t="s">
        <v>2729</v>
      </c>
      <c r="F110" s="47">
        <v>1021573653</v>
      </c>
      <c r="G110" s="41" t="s">
        <v>2730</v>
      </c>
      <c r="H110" s="41" t="s">
        <v>2731</v>
      </c>
      <c r="I110" s="41" t="s">
        <v>2732</v>
      </c>
      <c r="J110" s="41" t="s">
        <v>2055</v>
      </c>
      <c r="K110" s="41" t="s">
        <v>1939</v>
      </c>
      <c r="L110" s="41"/>
      <c r="M110" s="41"/>
    </row>
    <row r="111" spans="1:13" s="58" customFormat="1" ht="17.25" x14ac:dyDescent="0.3">
      <c r="A111" s="47" t="s">
        <v>2685</v>
      </c>
      <c r="B111" s="47" t="s">
        <v>2686</v>
      </c>
      <c r="C111" s="42" t="s">
        <v>1856</v>
      </c>
      <c r="D111" s="41">
        <v>3578802144</v>
      </c>
      <c r="E111" s="41" t="s">
        <v>2733</v>
      </c>
      <c r="F111" s="47">
        <v>1032627743</v>
      </c>
      <c r="G111" s="41" t="s">
        <v>2734</v>
      </c>
      <c r="H111" s="41" t="s">
        <v>2735</v>
      </c>
      <c r="I111" s="41" t="s">
        <v>2736</v>
      </c>
      <c r="J111" s="41" t="s">
        <v>2021</v>
      </c>
      <c r="K111" s="41" t="s">
        <v>1915</v>
      </c>
      <c r="L111" s="48" t="s">
        <v>2737</v>
      </c>
      <c r="M111" s="41"/>
    </row>
    <row r="112" spans="1:13" s="58" customFormat="1" ht="17.25" x14ac:dyDescent="0.3">
      <c r="A112" s="47" t="s">
        <v>2738</v>
      </c>
      <c r="B112" s="47" t="s">
        <v>2739</v>
      </c>
      <c r="C112" s="42" t="s">
        <v>2740</v>
      </c>
      <c r="D112" s="52">
        <v>6088800568</v>
      </c>
      <c r="E112" s="52" t="s">
        <v>2741</v>
      </c>
      <c r="F112" s="47">
        <v>1037983899</v>
      </c>
      <c r="G112" s="52" t="s">
        <v>2742</v>
      </c>
      <c r="H112" s="52" t="s">
        <v>2743</v>
      </c>
      <c r="I112" s="52" t="s">
        <v>2744</v>
      </c>
      <c r="J112" s="52" t="s">
        <v>1886</v>
      </c>
      <c r="K112" s="52" t="s">
        <v>2745</v>
      </c>
      <c r="L112" s="55" t="s">
        <v>2746</v>
      </c>
      <c r="M112" s="52"/>
    </row>
    <row r="113" spans="1:13" s="58" customFormat="1" ht="17.25" x14ac:dyDescent="0.3">
      <c r="A113" s="47" t="s">
        <v>2747</v>
      </c>
      <c r="B113" s="47" t="s">
        <v>2748</v>
      </c>
      <c r="C113" s="42" t="s">
        <v>2749</v>
      </c>
      <c r="D113" s="52">
        <v>2292461773</v>
      </c>
      <c r="E113" s="52" t="s">
        <v>2750</v>
      </c>
      <c r="F113" s="47">
        <v>1039030007</v>
      </c>
      <c r="G113" s="52" t="s">
        <v>2751</v>
      </c>
      <c r="H113" s="52" t="s">
        <v>2752</v>
      </c>
      <c r="I113" s="52" t="s">
        <v>2753</v>
      </c>
      <c r="J113" s="52" t="s">
        <v>2235</v>
      </c>
      <c r="K113" s="52" t="s">
        <v>2754</v>
      </c>
      <c r="L113" s="55" t="s">
        <v>2755</v>
      </c>
      <c r="M113" s="52"/>
    </row>
    <row r="114" spans="1:13" s="58" customFormat="1" ht="17.25" x14ac:dyDescent="0.3">
      <c r="A114" s="47" t="s">
        <v>2575</v>
      </c>
      <c r="B114" s="47" t="s">
        <v>2334</v>
      </c>
      <c r="C114" s="42" t="s">
        <v>2756</v>
      </c>
      <c r="D114" s="52">
        <v>8968102989</v>
      </c>
      <c r="E114" s="52" t="s">
        <v>2757</v>
      </c>
      <c r="F114" s="47">
        <v>1076277552</v>
      </c>
      <c r="G114" s="52" t="s">
        <v>2758</v>
      </c>
      <c r="H114" s="52" t="s">
        <v>2759</v>
      </c>
      <c r="I114" s="52" t="s">
        <v>2760</v>
      </c>
      <c r="J114" s="52" t="s">
        <v>1886</v>
      </c>
      <c r="K114" s="52" t="s">
        <v>1915</v>
      </c>
      <c r="L114" s="52"/>
      <c r="M114" s="52"/>
    </row>
    <row r="115" spans="1:13" s="58" customFormat="1" ht="17.25" x14ac:dyDescent="0.3">
      <c r="A115" s="47" t="s">
        <v>2761</v>
      </c>
      <c r="B115" s="47" t="s">
        <v>2762</v>
      </c>
      <c r="C115" s="42" t="s">
        <v>2763</v>
      </c>
      <c r="D115" s="41">
        <v>4722001712</v>
      </c>
      <c r="E115" s="42" t="s">
        <v>2764</v>
      </c>
      <c r="F115" s="47">
        <v>1028749689</v>
      </c>
      <c r="G115" s="41" t="s">
        <v>2765</v>
      </c>
      <c r="H115" s="41" t="s">
        <v>2766</v>
      </c>
      <c r="I115" s="41" t="s">
        <v>2767</v>
      </c>
      <c r="J115" s="41" t="s">
        <v>1905</v>
      </c>
      <c r="K115" s="41" t="s">
        <v>2768</v>
      </c>
      <c r="L115" s="41"/>
      <c r="M115" s="41"/>
    </row>
    <row r="116" spans="1:13" ht="17.25" x14ac:dyDescent="0.3">
      <c r="A116" s="69" t="s">
        <v>2769</v>
      </c>
      <c r="B116" s="46" t="s">
        <v>2770</v>
      </c>
      <c r="C116" s="64" t="s">
        <v>2763</v>
      </c>
      <c r="D116" s="71">
        <v>4063501169</v>
      </c>
      <c r="E116" s="70" t="s">
        <v>2771</v>
      </c>
      <c r="F116" s="46">
        <v>1028749689</v>
      </c>
      <c r="G116" s="72" t="s">
        <v>2772</v>
      </c>
      <c r="H116" s="73" t="s">
        <v>2766</v>
      </c>
      <c r="I116" s="72" t="s">
        <v>2773</v>
      </c>
      <c r="J116" s="71" t="s">
        <v>1905</v>
      </c>
      <c r="K116" s="71" t="s">
        <v>2097</v>
      </c>
      <c r="L116" s="74" t="s">
        <v>2774</v>
      </c>
      <c r="M116" s="49"/>
    </row>
    <row r="117" spans="1:13" s="58" customFormat="1" ht="17.25" x14ac:dyDescent="0.3">
      <c r="A117" s="47" t="s">
        <v>2775</v>
      </c>
      <c r="B117" s="47" t="s">
        <v>2776</v>
      </c>
      <c r="C117" s="42" t="s">
        <v>2777</v>
      </c>
      <c r="D117" s="41">
        <v>2682300551</v>
      </c>
      <c r="E117" s="42" t="s">
        <v>2778</v>
      </c>
      <c r="F117" s="47">
        <v>1089801696</v>
      </c>
      <c r="G117" s="41" t="s">
        <v>2779</v>
      </c>
      <c r="H117" s="41" t="s">
        <v>2780</v>
      </c>
      <c r="I117" s="42" t="s">
        <v>2781</v>
      </c>
      <c r="J117" s="41" t="s">
        <v>1905</v>
      </c>
      <c r="K117" s="41" t="s">
        <v>2377</v>
      </c>
      <c r="L117" s="42"/>
      <c r="M117" s="41"/>
    </row>
    <row r="118" spans="1:13" s="58" customFormat="1" ht="17.25" x14ac:dyDescent="0.3">
      <c r="A118" s="59" t="s">
        <v>2782</v>
      </c>
      <c r="B118" s="47" t="s">
        <v>2783</v>
      </c>
      <c r="C118" s="42" t="s">
        <v>2784</v>
      </c>
      <c r="D118" s="41">
        <v>8694900581</v>
      </c>
      <c r="E118" s="41" t="s">
        <v>2785</v>
      </c>
      <c r="F118" s="47">
        <v>1050058691</v>
      </c>
      <c r="G118" s="41" t="s">
        <v>2786</v>
      </c>
      <c r="H118" s="41" t="s">
        <v>2787</v>
      </c>
      <c r="I118" s="41" t="s">
        <v>2788</v>
      </c>
      <c r="J118" s="41" t="s">
        <v>2789</v>
      </c>
      <c r="K118" s="41" t="s">
        <v>2790</v>
      </c>
      <c r="L118" s="41"/>
      <c r="M118" s="41"/>
    </row>
    <row r="119" spans="1:13" s="58" customFormat="1" ht="17.25" x14ac:dyDescent="0.3">
      <c r="A119" s="59" t="s">
        <v>2791</v>
      </c>
      <c r="B119" s="47" t="s">
        <v>2792</v>
      </c>
      <c r="C119" s="42" t="s">
        <v>2793</v>
      </c>
      <c r="D119" s="52">
        <v>3053891243</v>
      </c>
      <c r="E119" s="61" t="s">
        <v>2794</v>
      </c>
      <c r="F119" s="47">
        <v>1092860933</v>
      </c>
      <c r="G119" s="52" t="s">
        <v>2795</v>
      </c>
      <c r="H119" s="52" t="s">
        <v>2796</v>
      </c>
      <c r="I119" s="52" t="s">
        <v>2797</v>
      </c>
      <c r="J119" s="52"/>
      <c r="K119" s="52"/>
      <c r="L119" s="52"/>
      <c r="M119" s="52"/>
    </row>
    <row r="120" spans="1:13" s="58" customFormat="1" ht="17.25" x14ac:dyDescent="0.3">
      <c r="A120" s="59" t="s">
        <v>2798</v>
      </c>
      <c r="B120" s="47" t="s">
        <v>2799</v>
      </c>
      <c r="C120" s="42" t="s">
        <v>2800</v>
      </c>
      <c r="D120" s="52">
        <v>1394301060</v>
      </c>
      <c r="E120" s="58" t="s">
        <v>2801</v>
      </c>
      <c r="F120" s="47">
        <v>1045022256</v>
      </c>
      <c r="G120" s="52" t="s">
        <v>2802</v>
      </c>
      <c r="H120" s="52" t="s">
        <v>2803</v>
      </c>
      <c r="I120" s="52" t="s">
        <v>2804</v>
      </c>
      <c r="J120" s="52" t="s">
        <v>1914</v>
      </c>
      <c r="K120" s="52" t="s">
        <v>2805</v>
      </c>
      <c r="L120" s="52"/>
      <c r="M120" s="52"/>
    </row>
    <row r="121" spans="1:13" s="58" customFormat="1" ht="17.25" x14ac:dyDescent="0.3">
      <c r="A121" s="59" t="s">
        <v>2806</v>
      </c>
      <c r="B121" s="47" t="s">
        <v>2807</v>
      </c>
      <c r="C121" s="42" t="s">
        <v>2808</v>
      </c>
      <c r="D121" s="52">
        <v>6813801005</v>
      </c>
      <c r="E121" s="52" t="s">
        <v>2809</v>
      </c>
      <c r="F121" s="47">
        <v>1055229003</v>
      </c>
      <c r="G121" s="52" t="s">
        <v>2810</v>
      </c>
      <c r="H121" s="52" t="s">
        <v>2811</v>
      </c>
      <c r="I121" s="52" t="s">
        <v>2812</v>
      </c>
      <c r="J121" s="52" t="s">
        <v>2543</v>
      </c>
      <c r="K121" s="52" t="s">
        <v>2813</v>
      </c>
      <c r="L121" s="55" t="s">
        <v>2814</v>
      </c>
      <c r="M121" s="52"/>
    </row>
    <row r="122" spans="1:13" s="58" customFormat="1" ht="17.25" x14ac:dyDescent="0.3">
      <c r="A122" s="59" t="s">
        <v>2815</v>
      </c>
      <c r="B122" s="47" t="s">
        <v>2816</v>
      </c>
      <c r="C122" s="42" t="s">
        <v>2817</v>
      </c>
      <c r="D122" s="52">
        <v>2915000386</v>
      </c>
      <c r="E122" s="52" t="s">
        <v>2818</v>
      </c>
      <c r="F122" s="47">
        <v>1025662221</v>
      </c>
      <c r="G122" s="52" t="s">
        <v>2819</v>
      </c>
      <c r="H122" s="52" t="s">
        <v>2820</v>
      </c>
      <c r="I122" s="52" t="s">
        <v>2821</v>
      </c>
      <c r="J122" s="52" t="s">
        <v>1905</v>
      </c>
      <c r="K122" s="52" t="s">
        <v>2822</v>
      </c>
      <c r="L122" s="52"/>
      <c r="M122" s="52"/>
    </row>
    <row r="123" spans="1:13" s="58" customFormat="1" ht="17.25" x14ac:dyDescent="0.3">
      <c r="A123" s="59" t="s">
        <v>2823</v>
      </c>
      <c r="B123" s="47" t="e">
        <v>#N/A</v>
      </c>
      <c r="C123" s="42" t="s">
        <v>2824</v>
      </c>
      <c r="D123" s="41">
        <v>7756300069</v>
      </c>
      <c r="E123" s="41" t="s">
        <v>2825</v>
      </c>
      <c r="F123" s="47">
        <v>1093591465</v>
      </c>
      <c r="G123" s="41" t="s">
        <v>2826</v>
      </c>
      <c r="H123" s="41" t="s">
        <v>2827</v>
      </c>
      <c r="I123" s="41" t="s">
        <v>2828</v>
      </c>
      <c r="J123" s="41" t="s">
        <v>1876</v>
      </c>
      <c r="K123" s="41" t="s">
        <v>2829</v>
      </c>
      <c r="L123" s="41"/>
      <c r="M123" s="41"/>
    </row>
    <row r="124" spans="1:13" s="58" customFormat="1" ht="17.25" x14ac:dyDescent="0.3">
      <c r="A124" s="59" t="s">
        <v>2823</v>
      </c>
      <c r="B124" s="47" t="e">
        <v>#N/A</v>
      </c>
      <c r="C124" s="42" t="s">
        <v>2830</v>
      </c>
      <c r="D124" s="41">
        <v>7624600519</v>
      </c>
      <c r="E124" s="42" t="s">
        <v>2831</v>
      </c>
      <c r="F124" s="47">
        <v>1048035696</v>
      </c>
      <c r="G124" s="41" t="s">
        <v>2832</v>
      </c>
      <c r="H124" s="41" t="s">
        <v>2833</v>
      </c>
      <c r="I124" s="41" t="s">
        <v>2834</v>
      </c>
      <c r="J124" s="41" t="s">
        <v>1914</v>
      </c>
      <c r="K124" s="41" t="s">
        <v>2621</v>
      </c>
      <c r="L124" s="41"/>
      <c r="M124" s="41"/>
    </row>
    <row r="125" spans="1:13" s="58" customFormat="1" ht="34.5" x14ac:dyDescent="0.3">
      <c r="A125" s="59" t="s">
        <v>2835</v>
      </c>
      <c r="B125" s="47" t="s">
        <v>2836</v>
      </c>
      <c r="C125" s="42" t="s">
        <v>2837</v>
      </c>
      <c r="D125" s="41">
        <v>2851701461</v>
      </c>
      <c r="E125" s="42" t="s">
        <v>2838</v>
      </c>
      <c r="F125" s="47">
        <v>1031625006</v>
      </c>
      <c r="G125" s="41" t="s">
        <v>2010</v>
      </c>
      <c r="H125" s="41" t="s">
        <v>2839</v>
      </c>
      <c r="I125" s="42" t="s">
        <v>2840</v>
      </c>
      <c r="J125" s="41" t="s">
        <v>1914</v>
      </c>
      <c r="K125" s="41" t="s">
        <v>2841</v>
      </c>
      <c r="L125" s="42"/>
      <c r="M125" s="41"/>
    </row>
    <row r="126" spans="1:13" s="58" customFormat="1" ht="17.25" x14ac:dyDescent="0.3">
      <c r="A126" s="59" t="s">
        <v>2842</v>
      </c>
      <c r="B126" s="47" t="s">
        <v>2843</v>
      </c>
      <c r="C126" s="42" t="s">
        <v>2844</v>
      </c>
      <c r="D126" s="41">
        <v>8198102231</v>
      </c>
      <c r="E126" s="41" t="s">
        <v>2845</v>
      </c>
      <c r="F126" s="47">
        <v>1027152422</v>
      </c>
      <c r="G126" s="41" t="s">
        <v>2846</v>
      </c>
      <c r="H126" s="41" t="s">
        <v>2847</v>
      </c>
      <c r="I126" s="41" t="s">
        <v>2848</v>
      </c>
      <c r="J126" s="41" t="s">
        <v>2849</v>
      </c>
      <c r="K126" s="41" t="s">
        <v>2850</v>
      </c>
      <c r="L126" s="48" t="s">
        <v>2851</v>
      </c>
      <c r="M126" s="41"/>
    </row>
    <row r="127" spans="1:13" s="58" customFormat="1" ht="17.25" x14ac:dyDescent="0.3">
      <c r="A127" s="59" t="s">
        <v>2852</v>
      </c>
      <c r="B127" s="47" t="s">
        <v>2853</v>
      </c>
      <c r="C127" s="42" t="s">
        <v>2854</v>
      </c>
      <c r="D127" s="41">
        <v>1121114477</v>
      </c>
      <c r="E127" s="42" t="s">
        <v>2855</v>
      </c>
      <c r="F127" s="47">
        <v>1099488267</v>
      </c>
      <c r="G127" s="41" t="s">
        <v>2856</v>
      </c>
      <c r="H127" s="41" t="s">
        <v>2857</v>
      </c>
      <c r="I127" s="42" t="s">
        <v>2858</v>
      </c>
      <c r="J127" s="41" t="s">
        <v>1886</v>
      </c>
      <c r="K127" s="41" t="s">
        <v>1887</v>
      </c>
      <c r="L127" s="75" t="s">
        <v>2859</v>
      </c>
      <c r="M127" s="41"/>
    </row>
    <row r="128" spans="1:13" s="58" customFormat="1" ht="17.25" x14ac:dyDescent="0.3">
      <c r="A128" s="59" t="s">
        <v>2860</v>
      </c>
      <c r="B128" s="47" t="s">
        <v>2861</v>
      </c>
      <c r="C128" s="42" t="s">
        <v>2862</v>
      </c>
      <c r="D128" s="52">
        <v>1651002662</v>
      </c>
      <c r="E128" s="52" t="s">
        <v>2863</v>
      </c>
      <c r="F128" s="47">
        <v>1074782354</v>
      </c>
      <c r="G128" s="52" t="s">
        <v>2864</v>
      </c>
      <c r="H128" s="52" t="s">
        <v>2865</v>
      </c>
      <c r="I128" s="52" t="s">
        <v>2866</v>
      </c>
      <c r="J128" s="52" t="s">
        <v>1914</v>
      </c>
      <c r="K128" s="52" t="s">
        <v>1915</v>
      </c>
      <c r="L128" s="55" t="s">
        <v>2867</v>
      </c>
      <c r="M128" s="52"/>
    </row>
    <row r="129" spans="1:13" s="58" customFormat="1" ht="17.25" x14ac:dyDescent="0.3">
      <c r="A129" s="59" t="s">
        <v>2868</v>
      </c>
      <c r="B129" s="47" t="s">
        <v>2869</v>
      </c>
      <c r="C129" s="42" t="s">
        <v>2870</v>
      </c>
      <c r="D129" s="41">
        <v>7445000745</v>
      </c>
      <c r="E129" s="41" t="s">
        <v>2871</v>
      </c>
      <c r="F129" s="47">
        <v>1050031478</v>
      </c>
      <c r="G129" s="41" t="s">
        <v>2010</v>
      </c>
      <c r="H129" s="41" t="s">
        <v>2872</v>
      </c>
      <c r="I129" s="41" t="s">
        <v>2873</v>
      </c>
      <c r="J129" s="41" t="s">
        <v>1914</v>
      </c>
      <c r="K129" s="41" t="s">
        <v>1915</v>
      </c>
      <c r="L129" s="41"/>
      <c r="M129" s="41"/>
    </row>
    <row r="130" spans="1:13" s="58" customFormat="1" ht="17.25" x14ac:dyDescent="0.3">
      <c r="A130" s="59" t="s">
        <v>2874</v>
      </c>
      <c r="B130" s="47" t="s">
        <v>2875</v>
      </c>
      <c r="C130" s="42" t="s">
        <v>2876</v>
      </c>
      <c r="D130" s="52">
        <v>1094681235</v>
      </c>
      <c r="E130" s="52" t="s">
        <v>2877</v>
      </c>
      <c r="F130" s="47">
        <v>1087559372</v>
      </c>
      <c r="G130" s="52" t="s">
        <v>2878</v>
      </c>
      <c r="H130" s="52" t="s">
        <v>2879</v>
      </c>
      <c r="I130" s="52" t="s">
        <v>2880</v>
      </c>
      <c r="J130" s="52" t="s">
        <v>1886</v>
      </c>
      <c r="K130" s="52" t="s">
        <v>2881</v>
      </c>
      <c r="L130" s="52"/>
      <c r="M130" s="52"/>
    </row>
    <row r="131" spans="1:13" s="58" customFormat="1" ht="17.25" x14ac:dyDescent="0.3">
      <c r="A131" s="59" t="s">
        <v>2882</v>
      </c>
      <c r="B131" s="47" t="s">
        <v>2883</v>
      </c>
      <c r="C131" s="42" t="s">
        <v>2884</v>
      </c>
      <c r="D131" s="52">
        <v>4071278100</v>
      </c>
      <c r="E131" s="52" t="s">
        <v>2885</v>
      </c>
      <c r="F131" s="47">
        <v>1055524533</v>
      </c>
      <c r="G131" s="52" t="s">
        <v>2886</v>
      </c>
      <c r="H131" s="52" t="s">
        <v>2887</v>
      </c>
      <c r="I131" s="52" t="s">
        <v>2888</v>
      </c>
      <c r="J131" s="52" t="s">
        <v>1905</v>
      </c>
      <c r="K131" s="52" t="s">
        <v>1923</v>
      </c>
      <c r="L131" s="55" t="s">
        <v>2889</v>
      </c>
      <c r="M131" s="52"/>
    </row>
    <row r="132" spans="1:13" s="58" customFormat="1" ht="17.25" x14ac:dyDescent="0.3">
      <c r="A132" s="76" t="s">
        <v>2890</v>
      </c>
      <c r="B132" s="47" t="s">
        <v>2891</v>
      </c>
      <c r="C132" s="42" t="s">
        <v>2892</v>
      </c>
      <c r="D132" s="77">
        <v>5311602084</v>
      </c>
      <c r="E132" s="58" t="s">
        <v>2893</v>
      </c>
      <c r="F132" s="47">
        <v>1099585649</v>
      </c>
      <c r="G132" s="77" t="s">
        <v>2894</v>
      </c>
      <c r="H132" s="77" t="s">
        <v>2895</v>
      </c>
      <c r="I132" s="77" t="s">
        <v>2896</v>
      </c>
      <c r="J132" s="77" t="s">
        <v>1914</v>
      </c>
      <c r="K132" s="77" t="s">
        <v>2897</v>
      </c>
      <c r="L132" s="77"/>
      <c r="M132" s="52"/>
    </row>
    <row r="133" spans="1:13" s="58" customFormat="1" ht="17.25" x14ac:dyDescent="0.3">
      <c r="A133" s="59" t="s">
        <v>2898</v>
      </c>
      <c r="B133" s="47" t="s">
        <v>2899</v>
      </c>
      <c r="C133" s="42" t="s">
        <v>2900</v>
      </c>
      <c r="D133" s="41">
        <v>2020952539</v>
      </c>
      <c r="E133" s="41" t="s">
        <v>2901</v>
      </c>
      <c r="F133" s="47">
        <v>1072959515</v>
      </c>
      <c r="G133" s="41" t="s">
        <v>2902</v>
      </c>
      <c r="H133" s="41" t="s">
        <v>2903</v>
      </c>
      <c r="I133" s="41" t="s">
        <v>2904</v>
      </c>
      <c r="J133" s="41" t="s">
        <v>2128</v>
      </c>
      <c r="K133" s="41" t="s">
        <v>2905</v>
      </c>
      <c r="L133" s="48" t="s">
        <v>2906</v>
      </c>
      <c r="M133" s="41"/>
    </row>
    <row r="134" spans="1:13" s="58" customFormat="1" ht="17.25" x14ac:dyDescent="0.3">
      <c r="A134" s="59" t="s">
        <v>2907</v>
      </c>
      <c r="B134" s="47" t="s">
        <v>2908</v>
      </c>
      <c r="C134" s="42" t="s">
        <v>2909</v>
      </c>
      <c r="D134" s="52">
        <v>8624500831</v>
      </c>
      <c r="E134" s="52" t="s">
        <v>2910</v>
      </c>
      <c r="F134" s="47">
        <v>1029856688</v>
      </c>
      <c r="G134" s="52" t="s">
        <v>2911</v>
      </c>
      <c r="H134" s="52" t="s">
        <v>2912</v>
      </c>
      <c r="I134" s="52" t="s">
        <v>2913</v>
      </c>
      <c r="J134" s="52" t="s">
        <v>1922</v>
      </c>
      <c r="K134" s="52" t="s">
        <v>2914</v>
      </c>
      <c r="L134" s="52"/>
      <c r="M134" s="52"/>
    </row>
    <row r="135" spans="1:13" s="58" customFormat="1" ht="17.25" x14ac:dyDescent="0.3">
      <c r="A135" s="59" t="s">
        <v>2915</v>
      </c>
      <c r="B135" s="47" t="s">
        <v>2916</v>
      </c>
      <c r="C135" s="42" t="s">
        <v>2917</v>
      </c>
      <c r="D135" s="41">
        <v>1361701631</v>
      </c>
      <c r="E135" s="42" t="s">
        <v>2918</v>
      </c>
      <c r="F135" s="47">
        <v>1091243553</v>
      </c>
      <c r="G135" s="41" t="s">
        <v>2919</v>
      </c>
      <c r="H135" s="41" t="s">
        <v>2920</v>
      </c>
      <c r="I135" s="41" t="s">
        <v>2921</v>
      </c>
      <c r="J135" s="41" t="s">
        <v>1905</v>
      </c>
      <c r="K135" s="41" t="s">
        <v>2922</v>
      </c>
      <c r="L135" s="41"/>
      <c r="M135" s="41"/>
    </row>
    <row r="136" spans="1:13" s="58" customFormat="1" ht="17.25" x14ac:dyDescent="0.3">
      <c r="A136" s="59" t="s">
        <v>2923</v>
      </c>
      <c r="B136" s="47" t="s">
        <v>2924</v>
      </c>
      <c r="C136" s="42" t="s">
        <v>2925</v>
      </c>
      <c r="D136" s="52">
        <v>6958102498</v>
      </c>
      <c r="E136" s="52" t="s">
        <v>2926</v>
      </c>
      <c r="F136" s="47">
        <v>1071365275</v>
      </c>
      <c r="G136" s="52" t="s">
        <v>2927</v>
      </c>
      <c r="H136" s="52" t="s">
        <v>2928</v>
      </c>
      <c r="I136" s="52" t="s">
        <v>2929</v>
      </c>
      <c r="J136" s="52" t="s">
        <v>2930</v>
      </c>
      <c r="K136" s="52" t="s">
        <v>2931</v>
      </c>
      <c r="L136" s="52"/>
      <c r="M136" s="52"/>
    </row>
    <row r="137" spans="1:13" s="58" customFormat="1" ht="34.5" x14ac:dyDescent="0.3">
      <c r="A137" s="59" t="s">
        <v>2932</v>
      </c>
      <c r="B137" s="47" t="s">
        <v>2933</v>
      </c>
      <c r="C137" s="42" t="s">
        <v>2934</v>
      </c>
      <c r="D137" s="41">
        <v>8132301189</v>
      </c>
      <c r="E137" s="42" t="s">
        <v>2935</v>
      </c>
      <c r="F137" s="47">
        <v>1090298954</v>
      </c>
      <c r="G137" s="41" t="s">
        <v>2936</v>
      </c>
      <c r="H137" s="41" t="s">
        <v>2937</v>
      </c>
      <c r="I137" s="42" t="s">
        <v>2938</v>
      </c>
      <c r="J137" s="41" t="s">
        <v>2021</v>
      </c>
      <c r="K137" s="41" t="s">
        <v>2479</v>
      </c>
      <c r="L137" s="42"/>
      <c r="M137" s="41"/>
    </row>
    <row r="138" spans="1:13" s="58" customFormat="1" ht="17.25" x14ac:dyDescent="0.3">
      <c r="A138" s="78" t="s">
        <v>2939</v>
      </c>
      <c r="B138" s="47" t="s">
        <v>2940</v>
      </c>
      <c r="C138" s="42" t="s">
        <v>2941</v>
      </c>
      <c r="D138" s="41">
        <v>7578801419</v>
      </c>
      <c r="E138" s="41" t="s">
        <v>2942</v>
      </c>
      <c r="F138" s="47">
        <v>1052823799</v>
      </c>
      <c r="G138" s="79" t="s">
        <v>2943</v>
      </c>
      <c r="H138" s="79" t="s">
        <v>2944</v>
      </c>
      <c r="I138" s="79" t="s">
        <v>2945</v>
      </c>
      <c r="J138" s="79" t="s">
        <v>2946</v>
      </c>
      <c r="K138" s="41" t="s">
        <v>1887</v>
      </c>
      <c r="L138" s="41"/>
      <c r="M138" s="41"/>
    </row>
    <row r="139" spans="1:13" s="58" customFormat="1" ht="34.5" x14ac:dyDescent="0.3">
      <c r="A139" s="78" t="s">
        <v>2947</v>
      </c>
      <c r="B139" s="47" t="s">
        <v>2948</v>
      </c>
      <c r="C139" s="42" t="s">
        <v>2949</v>
      </c>
      <c r="D139" s="79">
        <v>5058129011</v>
      </c>
      <c r="E139" s="80" t="s">
        <v>2950</v>
      </c>
      <c r="F139" s="47">
        <v>1033773332</v>
      </c>
      <c r="G139" s="79" t="s">
        <v>2951</v>
      </c>
      <c r="H139" s="79" t="s">
        <v>2952</v>
      </c>
      <c r="I139" s="80" t="s">
        <v>2953</v>
      </c>
      <c r="J139" s="79" t="s">
        <v>2021</v>
      </c>
      <c r="K139" s="41" t="s">
        <v>2954</v>
      </c>
      <c r="L139" s="42"/>
      <c r="M139" s="41"/>
    </row>
    <row r="140" spans="1:13" s="58" customFormat="1" ht="17.25" x14ac:dyDescent="0.3">
      <c r="A140" s="59" t="s">
        <v>2955</v>
      </c>
      <c r="B140" s="47" t="s">
        <v>2956</v>
      </c>
      <c r="C140" s="42" t="s">
        <v>2957</v>
      </c>
      <c r="D140" s="52">
        <v>8230102179</v>
      </c>
      <c r="E140" s="52" t="s">
        <v>2958</v>
      </c>
      <c r="F140" s="47">
        <v>1037726881</v>
      </c>
      <c r="G140" s="52" t="s">
        <v>2959</v>
      </c>
      <c r="H140" s="52" t="s">
        <v>2960</v>
      </c>
      <c r="I140" s="52" t="s">
        <v>2961</v>
      </c>
      <c r="J140" s="52" t="s">
        <v>1914</v>
      </c>
      <c r="K140" s="52" t="s">
        <v>2962</v>
      </c>
      <c r="L140" s="52"/>
      <c r="M140" s="52"/>
    </row>
    <row r="141" spans="1:13" ht="17.25" x14ac:dyDescent="0.3">
      <c r="A141" s="54" t="s">
        <v>2963</v>
      </c>
      <c r="B141" s="46" t="s">
        <v>2964</v>
      </c>
      <c r="C141" s="64" t="s">
        <v>2957</v>
      </c>
      <c r="D141" s="53">
        <v>7570203238</v>
      </c>
      <c r="E141" s="53" t="s">
        <v>2965</v>
      </c>
      <c r="F141" s="46">
        <v>1037726881</v>
      </c>
      <c r="G141" s="53" t="s">
        <v>2640</v>
      </c>
      <c r="H141" s="53" t="s">
        <v>2960</v>
      </c>
      <c r="I141" s="53" t="s">
        <v>2966</v>
      </c>
      <c r="J141" s="53" t="s">
        <v>1914</v>
      </c>
      <c r="K141" s="53" t="s">
        <v>2144</v>
      </c>
      <c r="L141" s="53"/>
      <c r="M141" s="53"/>
    </row>
    <row r="142" spans="1:13" s="58" customFormat="1" ht="17.25" x14ac:dyDescent="0.3">
      <c r="A142" s="78" t="s">
        <v>2967</v>
      </c>
      <c r="B142" s="47" t="s">
        <v>2968</v>
      </c>
      <c r="C142" s="42" t="s">
        <v>2969</v>
      </c>
      <c r="D142" s="41">
        <v>3423900942</v>
      </c>
      <c r="E142" s="80" t="s">
        <v>2970</v>
      </c>
      <c r="F142" s="47">
        <v>1093929568</v>
      </c>
      <c r="G142" s="41" t="s">
        <v>2971</v>
      </c>
      <c r="H142" s="41" t="s">
        <v>2972</v>
      </c>
      <c r="I142" s="41" t="s">
        <v>2973</v>
      </c>
      <c r="J142" s="41" t="s">
        <v>1886</v>
      </c>
      <c r="K142" s="41" t="s">
        <v>2974</v>
      </c>
      <c r="L142" s="41"/>
      <c r="M142" s="41"/>
    </row>
    <row r="143" spans="1:13" s="58" customFormat="1" ht="17.25" x14ac:dyDescent="0.3">
      <c r="A143" s="78" t="s">
        <v>2975</v>
      </c>
      <c r="B143" s="47" t="s">
        <v>2976</v>
      </c>
      <c r="C143" s="42" t="s">
        <v>2977</v>
      </c>
      <c r="D143" s="52">
        <v>5818702721</v>
      </c>
      <c r="E143" s="81" t="s">
        <v>2978</v>
      </c>
      <c r="F143" s="47">
        <v>1072693946</v>
      </c>
      <c r="G143" s="52" t="s">
        <v>2979</v>
      </c>
      <c r="H143" s="52" t="s">
        <v>2980</v>
      </c>
      <c r="I143" s="52" t="s">
        <v>2981</v>
      </c>
      <c r="J143" s="52" t="s">
        <v>2128</v>
      </c>
      <c r="K143" s="52" t="s">
        <v>2340</v>
      </c>
      <c r="L143" s="52"/>
      <c r="M143" s="52"/>
    </row>
    <row r="144" spans="1:13" s="58" customFormat="1" ht="17.25" x14ac:dyDescent="0.3">
      <c r="A144" s="78" t="s">
        <v>2982</v>
      </c>
      <c r="B144" s="47" t="s">
        <v>2983</v>
      </c>
      <c r="C144" s="42" t="s">
        <v>2984</v>
      </c>
      <c r="D144" s="82">
        <v>3258701947</v>
      </c>
      <c r="E144" s="80" t="s">
        <v>2985</v>
      </c>
      <c r="F144" s="47">
        <v>1084277066</v>
      </c>
      <c r="G144" s="82" t="s">
        <v>2986</v>
      </c>
      <c r="H144" s="82" t="s">
        <v>2987</v>
      </c>
      <c r="I144" s="82" t="s">
        <v>2988</v>
      </c>
      <c r="J144" s="82" t="s">
        <v>1886</v>
      </c>
      <c r="K144" s="82" t="s">
        <v>1915</v>
      </c>
      <c r="L144" s="79"/>
      <c r="M144" s="41"/>
    </row>
    <row r="145" spans="1:13" s="58" customFormat="1" ht="17.25" x14ac:dyDescent="0.3">
      <c r="A145" s="47" t="s">
        <v>2989</v>
      </c>
      <c r="B145" s="47" t="s">
        <v>2990</v>
      </c>
      <c r="C145" s="42" t="s">
        <v>2991</v>
      </c>
      <c r="D145" s="52">
        <v>2250597899</v>
      </c>
      <c r="E145" s="52" t="s">
        <v>2992</v>
      </c>
      <c r="F145" s="47">
        <v>1063976799</v>
      </c>
      <c r="G145" s="52" t="s">
        <v>2993</v>
      </c>
      <c r="H145" s="52" t="s">
        <v>2994</v>
      </c>
      <c r="I145" s="52" t="s">
        <v>2995</v>
      </c>
      <c r="J145" s="52" t="s">
        <v>1905</v>
      </c>
      <c r="K145" s="52" t="s">
        <v>2905</v>
      </c>
      <c r="L145" s="52"/>
      <c r="M145" s="52"/>
    </row>
    <row r="146" spans="1:13" s="58" customFormat="1" ht="17.25" x14ac:dyDescent="0.3">
      <c r="A146" s="59" t="s">
        <v>2996</v>
      </c>
      <c r="B146" s="47" t="s">
        <v>2997</v>
      </c>
      <c r="C146" s="42" t="s">
        <v>2998</v>
      </c>
      <c r="D146" s="41">
        <v>6061478924</v>
      </c>
      <c r="E146" s="42" t="s">
        <v>2999</v>
      </c>
      <c r="F146" s="47">
        <v>1027803901</v>
      </c>
      <c r="G146" s="41" t="s">
        <v>3000</v>
      </c>
      <c r="H146" s="41" t="s">
        <v>3001</v>
      </c>
      <c r="I146" s="42" t="s">
        <v>3002</v>
      </c>
      <c r="J146" s="41" t="s">
        <v>2789</v>
      </c>
      <c r="K146" s="41" t="s">
        <v>3003</v>
      </c>
      <c r="L146" s="42" t="s">
        <v>3004</v>
      </c>
      <c r="M146" s="41"/>
    </row>
    <row r="147" spans="1:13" s="58" customFormat="1" ht="17.25" x14ac:dyDescent="0.3">
      <c r="A147" s="83" t="s">
        <v>3005</v>
      </c>
      <c r="B147" s="47" t="s">
        <v>3006</v>
      </c>
      <c r="C147" s="42" t="s">
        <v>3007</v>
      </c>
      <c r="D147" s="41">
        <v>7576400506</v>
      </c>
      <c r="E147" s="84" t="s">
        <v>3008</v>
      </c>
      <c r="F147" s="47">
        <v>1063254411</v>
      </c>
      <c r="G147" s="41" t="s">
        <v>3009</v>
      </c>
      <c r="H147" s="41" t="s">
        <v>2103</v>
      </c>
      <c r="I147" s="41" t="s">
        <v>3010</v>
      </c>
      <c r="J147" s="41" t="s">
        <v>1922</v>
      </c>
      <c r="K147" s="41" t="s">
        <v>1923</v>
      </c>
      <c r="L147" s="41"/>
      <c r="M147" s="41"/>
    </row>
    <row r="148" spans="1:13" s="58" customFormat="1" ht="17.25" x14ac:dyDescent="0.3">
      <c r="A148" s="83" t="s">
        <v>3011</v>
      </c>
      <c r="B148" s="47" t="s">
        <v>3012</v>
      </c>
      <c r="C148" s="42" t="s">
        <v>3013</v>
      </c>
      <c r="D148" s="52">
        <v>5942401723</v>
      </c>
      <c r="E148" s="85" t="s">
        <v>3014</v>
      </c>
      <c r="F148" s="47">
        <v>1066163858</v>
      </c>
      <c r="G148" s="52" t="s">
        <v>3015</v>
      </c>
      <c r="H148" s="52" t="s">
        <v>3016</v>
      </c>
      <c r="I148" s="52" t="s">
        <v>3017</v>
      </c>
      <c r="J148" s="52" t="s">
        <v>1905</v>
      </c>
      <c r="K148" s="52" t="s">
        <v>2905</v>
      </c>
      <c r="L148" s="52"/>
      <c r="M148" s="52"/>
    </row>
    <row r="149" spans="1:13" s="58" customFormat="1" ht="17.25" x14ac:dyDescent="0.3">
      <c r="A149" s="83" t="s">
        <v>3018</v>
      </c>
      <c r="B149" s="47" t="s">
        <v>3019</v>
      </c>
      <c r="C149" s="42" t="s">
        <v>3020</v>
      </c>
      <c r="D149" s="52">
        <v>3100978994</v>
      </c>
      <c r="E149" s="85" t="s">
        <v>3021</v>
      </c>
      <c r="F149" s="47">
        <v>1050007462</v>
      </c>
      <c r="G149" s="52" t="s">
        <v>3009</v>
      </c>
      <c r="H149" s="52" t="s">
        <v>3022</v>
      </c>
      <c r="I149" s="52" t="s">
        <v>3023</v>
      </c>
      <c r="J149" s="52" t="s">
        <v>1905</v>
      </c>
      <c r="K149" s="52" t="s">
        <v>3024</v>
      </c>
      <c r="L149" s="55" t="s">
        <v>3025</v>
      </c>
      <c r="M149" s="52"/>
    </row>
    <row r="150" spans="1:13" s="58" customFormat="1" ht="17.25" x14ac:dyDescent="0.3">
      <c r="A150" s="83" t="s">
        <v>3026</v>
      </c>
      <c r="B150" s="47" t="s">
        <v>3027</v>
      </c>
      <c r="C150" s="42" t="s">
        <v>3028</v>
      </c>
      <c r="D150" s="52">
        <v>1152401874</v>
      </c>
      <c r="E150" s="85" t="s">
        <v>3029</v>
      </c>
      <c r="F150" s="47">
        <v>1031232487</v>
      </c>
      <c r="G150" s="52" t="s">
        <v>3030</v>
      </c>
      <c r="H150" s="52" t="s">
        <v>3031</v>
      </c>
      <c r="I150" s="52" t="s">
        <v>3032</v>
      </c>
      <c r="J150" s="52" t="s">
        <v>1905</v>
      </c>
      <c r="K150" s="52" t="s">
        <v>3033</v>
      </c>
      <c r="L150" s="52"/>
      <c r="M150" s="52"/>
    </row>
    <row r="151" spans="1:13" s="58" customFormat="1" ht="17.25" x14ac:dyDescent="0.3">
      <c r="A151" s="83" t="s">
        <v>3034</v>
      </c>
      <c r="B151" s="47" t="s">
        <v>3035</v>
      </c>
      <c r="C151" s="42" t="s">
        <v>3036</v>
      </c>
      <c r="D151" s="52">
        <v>6253501305</v>
      </c>
      <c r="E151" s="85" t="s">
        <v>3037</v>
      </c>
      <c r="F151" s="47">
        <v>1077134749</v>
      </c>
      <c r="G151" s="52" t="s">
        <v>3038</v>
      </c>
      <c r="H151" s="52" t="s">
        <v>3039</v>
      </c>
      <c r="I151" s="52" t="s">
        <v>3040</v>
      </c>
      <c r="J151" s="52" t="s">
        <v>2128</v>
      </c>
      <c r="K151" s="52" t="s">
        <v>2905</v>
      </c>
      <c r="L151" s="52"/>
      <c r="M151" s="52"/>
    </row>
    <row r="152" spans="1:13" s="58" customFormat="1" ht="17.25" x14ac:dyDescent="0.3">
      <c r="A152" s="83" t="s">
        <v>3041</v>
      </c>
      <c r="B152" s="47" t="s">
        <v>3042</v>
      </c>
      <c r="C152" s="42" t="s">
        <v>3043</v>
      </c>
      <c r="D152" s="41">
        <v>6562501289</v>
      </c>
      <c r="E152" s="86" t="s">
        <v>3044</v>
      </c>
      <c r="F152" s="47">
        <v>1089825690</v>
      </c>
      <c r="G152" s="41" t="s">
        <v>3045</v>
      </c>
      <c r="H152" s="41" t="s">
        <v>3046</v>
      </c>
      <c r="I152" s="42" t="s">
        <v>3047</v>
      </c>
      <c r="J152" s="41" t="s">
        <v>2377</v>
      </c>
      <c r="K152" s="41" t="s">
        <v>2905</v>
      </c>
      <c r="L152" s="62" t="s">
        <v>3048</v>
      </c>
      <c r="M152" s="41"/>
    </row>
    <row r="153" spans="1:13" s="58" customFormat="1" ht="17.25" x14ac:dyDescent="0.3">
      <c r="A153" s="83" t="s">
        <v>3049</v>
      </c>
      <c r="B153" s="47" t="s">
        <v>3050</v>
      </c>
      <c r="C153" s="42" t="s">
        <v>3051</v>
      </c>
      <c r="D153" s="52">
        <v>3061864493</v>
      </c>
      <c r="E153" s="85" t="s">
        <v>3052</v>
      </c>
      <c r="F153" s="47">
        <v>1052118224</v>
      </c>
      <c r="G153" s="52" t="s">
        <v>3053</v>
      </c>
      <c r="H153" s="52" t="s">
        <v>3054</v>
      </c>
      <c r="I153" s="52" t="s">
        <v>3055</v>
      </c>
      <c r="J153" s="52" t="s">
        <v>1914</v>
      </c>
      <c r="K153" s="52" t="s">
        <v>2162</v>
      </c>
      <c r="L153" s="52"/>
      <c r="M153" s="52"/>
    </row>
    <row r="154" spans="1:13" s="58" customFormat="1" ht="17.25" x14ac:dyDescent="0.3">
      <c r="A154" s="83" t="s">
        <v>3056</v>
      </c>
      <c r="B154" s="47" t="s">
        <v>3057</v>
      </c>
      <c r="C154" s="42" t="s">
        <v>3058</v>
      </c>
      <c r="D154" s="52">
        <v>2760202967</v>
      </c>
      <c r="E154" s="85" t="s">
        <v>3059</v>
      </c>
      <c r="F154" s="47">
        <v>1074807886</v>
      </c>
      <c r="G154" s="52" t="s">
        <v>3060</v>
      </c>
      <c r="H154" s="52" t="s">
        <v>3061</v>
      </c>
      <c r="I154" s="52" t="s">
        <v>3062</v>
      </c>
      <c r="J154" s="52" t="s">
        <v>1914</v>
      </c>
      <c r="K154" s="52" t="s">
        <v>2162</v>
      </c>
      <c r="L154" s="52" t="s">
        <v>3063</v>
      </c>
      <c r="M154" s="52"/>
    </row>
    <row r="155" spans="1:13" s="58" customFormat="1" ht="34.5" x14ac:dyDescent="0.3">
      <c r="A155" s="83" t="s">
        <v>3064</v>
      </c>
      <c r="B155" s="47" t="s">
        <v>3065</v>
      </c>
      <c r="C155" s="42" t="s">
        <v>3066</v>
      </c>
      <c r="D155" s="42">
        <v>8901501065</v>
      </c>
      <c r="E155" s="84" t="s">
        <v>3067</v>
      </c>
      <c r="F155" s="47">
        <v>1091752648</v>
      </c>
      <c r="G155" s="42" t="s">
        <v>3068</v>
      </c>
      <c r="H155" s="56" t="s">
        <v>3069</v>
      </c>
      <c r="I155" s="42" t="s">
        <v>3070</v>
      </c>
      <c r="J155" s="41" t="s">
        <v>1905</v>
      </c>
      <c r="K155" s="41" t="s">
        <v>1923</v>
      </c>
      <c r="L155" s="41"/>
      <c r="M155" s="41"/>
    </row>
    <row r="156" spans="1:13" s="58" customFormat="1" ht="17.25" x14ac:dyDescent="0.3">
      <c r="A156" s="83" t="s">
        <v>3071</v>
      </c>
      <c r="B156" s="47" t="s">
        <v>3072</v>
      </c>
      <c r="C156" s="42" t="s">
        <v>3073</v>
      </c>
      <c r="D156" s="52">
        <v>4490602879</v>
      </c>
      <c r="E156" s="85" t="s">
        <v>3074</v>
      </c>
      <c r="F156" s="47">
        <v>1099435346</v>
      </c>
      <c r="G156" s="52" t="s">
        <v>3075</v>
      </c>
      <c r="H156" s="52" t="s">
        <v>3076</v>
      </c>
      <c r="I156" s="52" t="s">
        <v>3077</v>
      </c>
      <c r="J156" s="52" t="s">
        <v>1905</v>
      </c>
      <c r="K156" s="52" t="s">
        <v>2340</v>
      </c>
      <c r="L156" s="52"/>
      <c r="M156" s="52"/>
    </row>
    <row r="157" spans="1:13" s="58" customFormat="1" ht="17.25" x14ac:dyDescent="0.3">
      <c r="A157" s="59" t="s">
        <v>3078</v>
      </c>
      <c r="B157" s="47" t="s">
        <v>3079</v>
      </c>
      <c r="C157" s="42" t="s">
        <v>3080</v>
      </c>
      <c r="D157" s="52">
        <v>6614900707</v>
      </c>
      <c r="E157" s="52" t="s">
        <v>3081</v>
      </c>
      <c r="F157" s="47">
        <v>1073550153</v>
      </c>
      <c r="G157" s="52" t="s">
        <v>3082</v>
      </c>
      <c r="H157" s="52" t="s">
        <v>3083</v>
      </c>
      <c r="I157" s="52" t="s">
        <v>3084</v>
      </c>
      <c r="J157" s="52" t="s">
        <v>1905</v>
      </c>
      <c r="K157" s="52" t="s">
        <v>1923</v>
      </c>
      <c r="L157" s="55" t="s">
        <v>3085</v>
      </c>
      <c r="M157" s="52"/>
    </row>
    <row r="158" spans="1:13" s="58" customFormat="1" ht="17.25" x14ac:dyDescent="0.3">
      <c r="A158" s="47" t="s">
        <v>3086</v>
      </c>
      <c r="B158" s="47" t="s">
        <v>2553</v>
      </c>
      <c r="C158" s="42" t="s">
        <v>3087</v>
      </c>
      <c r="D158" s="41">
        <v>2223201008</v>
      </c>
      <c r="E158" s="41" t="s">
        <v>3088</v>
      </c>
      <c r="F158" s="47">
        <v>1075870688</v>
      </c>
      <c r="G158" s="41" t="s">
        <v>3089</v>
      </c>
      <c r="H158" s="41" t="s">
        <v>3090</v>
      </c>
      <c r="I158" s="41" t="s">
        <v>3091</v>
      </c>
      <c r="J158" s="41" t="s">
        <v>1905</v>
      </c>
      <c r="K158" s="41" t="s">
        <v>3092</v>
      </c>
      <c r="L158" s="41"/>
      <c r="M158" s="41"/>
    </row>
    <row r="159" spans="1:13" s="58" customFormat="1" ht="17.25" x14ac:dyDescent="0.3">
      <c r="A159" s="87" t="s">
        <v>3093</v>
      </c>
      <c r="B159" s="47" t="s">
        <v>3094</v>
      </c>
      <c r="C159" s="42" t="s">
        <v>3095</v>
      </c>
      <c r="D159" s="77">
        <v>3100595199</v>
      </c>
      <c r="E159" s="77" t="s">
        <v>3096</v>
      </c>
      <c r="F159" s="47">
        <v>1034686627</v>
      </c>
      <c r="G159" s="77" t="s">
        <v>3097</v>
      </c>
      <c r="H159" s="77" t="s">
        <v>3098</v>
      </c>
      <c r="I159" s="77" t="s">
        <v>3099</v>
      </c>
      <c r="J159" s="77" t="s">
        <v>1914</v>
      </c>
      <c r="K159" s="77" t="s">
        <v>3100</v>
      </c>
      <c r="L159" s="77"/>
    </row>
    <row r="160" spans="1:13" s="58" customFormat="1" ht="34.5" x14ac:dyDescent="0.3">
      <c r="A160" s="88" t="s">
        <v>3101</v>
      </c>
      <c r="B160" s="47" t="s">
        <v>3102</v>
      </c>
      <c r="C160" s="42" t="s">
        <v>3103</v>
      </c>
      <c r="D160" s="41">
        <v>4787400164</v>
      </c>
      <c r="E160" s="42" t="s">
        <v>3104</v>
      </c>
      <c r="F160" s="47">
        <v>1044289665</v>
      </c>
      <c r="G160" s="41" t="s">
        <v>3105</v>
      </c>
      <c r="H160" s="41" t="s">
        <v>3106</v>
      </c>
      <c r="I160" s="42" t="s">
        <v>3107</v>
      </c>
      <c r="J160" s="41" t="s">
        <v>1905</v>
      </c>
      <c r="K160" s="41" t="s">
        <v>1923</v>
      </c>
      <c r="L160" s="42"/>
      <c r="M160" s="41"/>
    </row>
    <row r="161" spans="1:13" s="58" customFormat="1" ht="17.25" x14ac:dyDescent="0.3">
      <c r="A161" s="88" t="s">
        <v>3108</v>
      </c>
      <c r="B161" s="47" t="s">
        <v>3109</v>
      </c>
      <c r="C161" s="42" t="s">
        <v>3110</v>
      </c>
      <c r="D161" s="42">
        <v>7883300369</v>
      </c>
      <c r="E161" s="42" t="s">
        <v>3111</v>
      </c>
      <c r="F161" s="47">
        <v>1038649599</v>
      </c>
      <c r="G161" s="42" t="s">
        <v>3112</v>
      </c>
      <c r="H161" s="56" t="s">
        <v>3113</v>
      </c>
      <c r="I161" s="42" t="s">
        <v>3114</v>
      </c>
      <c r="J161" s="41" t="s">
        <v>3115</v>
      </c>
      <c r="K161" s="41" t="s">
        <v>3116</v>
      </c>
      <c r="L161" s="41"/>
      <c r="M161" s="41"/>
    </row>
    <row r="162" spans="1:13" s="58" customFormat="1" ht="17.25" x14ac:dyDescent="0.3">
      <c r="A162" s="89" t="s">
        <v>3117</v>
      </c>
      <c r="B162" s="47" t="s">
        <v>3118</v>
      </c>
      <c r="C162" s="42" t="s">
        <v>3119</v>
      </c>
      <c r="D162" s="52">
        <v>8340702754</v>
      </c>
      <c r="E162" s="85" t="s">
        <v>3120</v>
      </c>
      <c r="F162" s="47">
        <v>1042792434</v>
      </c>
      <c r="G162" s="52" t="s">
        <v>3121</v>
      </c>
      <c r="H162" s="52" t="s">
        <v>3122</v>
      </c>
      <c r="I162" s="52" t="s">
        <v>3123</v>
      </c>
      <c r="J162" s="52" t="s">
        <v>1922</v>
      </c>
      <c r="K162" s="52" t="s">
        <v>1923</v>
      </c>
      <c r="L162" s="52"/>
      <c r="M162" s="52"/>
    </row>
    <row r="163" spans="1:13" s="58" customFormat="1" ht="17.25" x14ac:dyDescent="0.3">
      <c r="A163" s="90" t="s">
        <v>3124</v>
      </c>
      <c r="B163" s="47" t="s">
        <v>3125</v>
      </c>
      <c r="C163" s="42" t="s">
        <v>3126</v>
      </c>
      <c r="D163" s="77">
        <v>2290765374</v>
      </c>
      <c r="E163" s="91" t="s">
        <v>3127</v>
      </c>
      <c r="F163" s="47">
        <v>1023307212</v>
      </c>
      <c r="G163" s="77" t="s">
        <v>3128</v>
      </c>
      <c r="H163" s="77" t="s">
        <v>3129</v>
      </c>
      <c r="I163" s="77" t="s">
        <v>3130</v>
      </c>
      <c r="J163" s="77" t="s">
        <v>1905</v>
      </c>
      <c r="K163" s="77" t="s">
        <v>1923</v>
      </c>
      <c r="L163" s="92" t="s">
        <v>3131</v>
      </c>
      <c r="M163" s="77"/>
    </row>
    <row r="164" spans="1:13" s="58" customFormat="1" ht="17.25" x14ac:dyDescent="0.3">
      <c r="A164" s="88" t="s">
        <v>3132</v>
      </c>
      <c r="B164" s="47" t="s">
        <v>3133</v>
      </c>
      <c r="C164" s="42" t="s">
        <v>3134</v>
      </c>
      <c r="D164" s="42">
        <v>1136000727</v>
      </c>
      <c r="E164" s="42" t="s">
        <v>3135</v>
      </c>
      <c r="F164" s="47">
        <v>1042866328</v>
      </c>
      <c r="G164" s="42" t="s">
        <v>3136</v>
      </c>
      <c r="H164" s="56" t="s">
        <v>3137</v>
      </c>
      <c r="I164" s="42" t="s">
        <v>3138</v>
      </c>
      <c r="J164" s="41" t="s">
        <v>3139</v>
      </c>
      <c r="K164" s="41" t="s">
        <v>3140</v>
      </c>
      <c r="L164" s="41"/>
      <c r="M164" s="41"/>
    </row>
    <row r="165" spans="1:13" s="58" customFormat="1" ht="17.25" x14ac:dyDescent="0.3">
      <c r="A165" s="88" t="s">
        <v>3141</v>
      </c>
      <c r="B165" s="47" t="s">
        <v>3142</v>
      </c>
      <c r="C165" s="42" t="s">
        <v>3143</v>
      </c>
      <c r="D165" s="52">
        <v>4814801006</v>
      </c>
      <c r="E165" s="42" t="s">
        <v>3144</v>
      </c>
      <c r="F165" s="47">
        <v>1030015391</v>
      </c>
      <c r="G165" s="52" t="s">
        <v>3145</v>
      </c>
      <c r="H165" s="52" t="s">
        <v>3146</v>
      </c>
      <c r="I165" s="52" t="s">
        <v>3147</v>
      </c>
      <c r="J165" s="52" t="s">
        <v>3148</v>
      </c>
      <c r="K165" s="52" t="s">
        <v>2162</v>
      </c>
      <c r="L165" s="55" t="s">
        <v>3149</v>
      </c>
      <c r="M165" s="52"/>
    </row>
    <row r="166" spans="1:13" s="58" customFormat="1" ht="17.25" x14ac:dyDescent="0.3">
      <c r="A166" s="88" t="s">
        <v>3150</v>
      </c>
      <c r="B166" s="47" t="s">
        <v>3151</v>
      </c>
      <c r="C166" s="42" t="s">
        <v>3152</v>
      </c>
      <c r="D166" s="41">
        <v>3511402179</v>
      </c>
      <c r="E166" s="41" t="s">
        <v>3153</v>
      </c>
      <c r="F166" s="47">
        <v>1035584598</v>
      </c>
      <c r="G166" s="41" t="s">
        <v>3154</v>
      </c>
      <c r="H166" s="41" t="s">
        <v>3155</v>
      </c>
      <c r="I166" s="41" t="s">
        <v>3156</v>
      </c>
      <c r="J166" s="41" t="s">
        <v>1914</v>
      </c>
      <c r="K166" s="41" t="s">
        <v>1915</v>
      </c>
      <c r="L166" s="41"/>
      <c r="M166" s="41"/>
    </row>
    <row r="167" spans="1:13" s="58" customFormat="1" ht="17.25" x14ac:dyDescent="0.3">
      <c r="A167" s="88" t="s">
        <v>3157</v>
      </c>
      <c r="B167" s="47" t="s">
        <v>3158</v>
      </c>
      <c r="C167" s="42" t="s">
        <v>3159</v>
      </c>
      <c r="D167" s="41">
        <v>3282501555</v>
      </c>
      <c r="E167" s="41" t="s">
        <v>3160</v>
      </c>
      <c r="F167" s="47">
        <v>1029245165</v>
      </c>
      <c r="G167" s="41" t="s">
        <v>3161</v>
      </c>
      <c r="H167" s="41" t="s">
        <v>3162</v>
      </c>
      <c r="I167" s="41" t="s">
        <v>3163</v>
      </c>
      <c r="J167" s="41" t="s">
        <v>1905</v>
      </c>
      <c r="K167" s="41" t="s">
        <v>3164</v>
      </c>
      <c r="L167" s="48" t="s">
        <v>3165</v>
      </c>
      <c r="M167" s="41"/>
    </row>
    <row r="168" spans="1:13" s="58" customFormat="1" ht="17.25" x14ac:dyDescent="0.3">
      <c r="A168" s="59" t="s">
        <v>3166</v>
      </c>
      <c r="B168" s="47" t="s">
        <v>3167</v>
      </c>
      <c r="C168" s="42" t="s">
        <v>3168</v>
      </c>
      <c r="D168" s="52">
        <v>7803801210</v>
      </c>
      <c r="E168" s="52" t="s">
        <v>3169</v>
      </c>
      <c r="F168" s="47">
        <v>1093834222</v>
      </c>
      <c r="G168" s="52" t="s">
        <v>3170</v>
      </c>
      <c r="H168" s="52" t="s">
        <v>3171</v>
      </c>
      <c r="I168" s="52" t="s">
        <v>3172</v>
      </c>
      <c r="J168" s="52" t="s">
        <v>1905</v>
      </c>
      <c r="K168" s="52" t="s">
        <v>3173</v>
      </c>
      <c r="L168" s="52"/>
      <c r="M168" s="52"/>
    </row>
    <row r="169" spans="1:13" s="58" customFormat="1" ht="17.25" x14ac:dyDescent="0.3">
      <c r="A169" s="93" t="s">
        <v>3174</v>
      </c>
      <c r="B169" s="47" t="s">
        <v>3175</v>
      </c>
      <c r="C169" s="42" t="s">
        <v>3176</v>
      </c>
      <c r="D169" s="52">
        <v>4092751848</v>
      </c>
      <c r="E169" s="52" t="s">
        <v>3177</v>
      </c>
      <c r="F169" s="47">
        <v>1085398788</v>
      </c>
      <c r="G169" s="52" t="s">
        <v>3178</v>
      </c>
      <c r="H169" s="52" t="s">
        <v>3179</v>
      </c>
      <c r="I169" s="52" t="s">
        <v>3180</v>
      </c>
      <c r="J169" s="52" t="s">
        <v>1922</v>
      </c>
      <c r="K169" s="52" t="s">
        <v>3181</v>
      </c>
      <c r="L169" s="52"/>
      <c r="M169" s="52"/>
    </row>
    <row r="170" spans="1:13" s="58" customFormat="1" ht="17.25" x14ac:dyDescent="0.3">
      <c r="A170" s="93" t="s">
        <v>3182</v>
      </c>
      <c r="B170" s="47" t="s">
        <v>3183</v>
      </c>
      <c r="C170" s="42" t="s">
        <v>3184</v>
      </c>
      <c r="D170" s="41">
        <v>6912401422</v>
      </c>
      <c r="E170" s="41" t="s">
        <v>3185</v>
      </c>
      <c r="F170" s="47">
        <v>1094464523</v>
      </c>
      <c r="G170" s="41" t="s">
        <v>3186</v>
      </c>
      <c r="H170" s="41" t="s">
        <v>3187</v>
      </c>
      <c r="I170" s="41" t="s">
        <v>3188</v>
      </c>
      <c r="J170" s="41" t="s">
        <v>1922</v>
      </c>
      <c r="K170" s="41" t="s">
        <v>1923</v>
      </c>
      <c r="L170" s="48" t="s">
        <v>3189</v>
      </c>
      <c r="M170" s="41"/>
    </row>
    <row r="171" spans="1:13" s="58" customFormat="1" ht="17.25" x14ac:dyDescent="0.3">
      <c r="A171" s="93" t="s">
        <v>3190</v>
      </c>
      <c r="B171" s="47" t="s">
        <v>3191</v>
      </c>
      <c r="C171" s="42" t="s">
        <v>3192</v>
      </c>
      <c r="D171" s="52">
        <v>7730601619</v>
      </c>
      <c r="E171" s="52" t="s">
        <v>3193</v>
      </c>
      <c r="F171" s="47">
        <v>1048351513</v>
      </c>
      <c r="G171" s="52" t="s">
        <v>3194</v>
      </c>
      <c r="H171" s="52" t="s">
        <v>3195</v>
      </c>
      <c r="I171" s="52" t="s">
        <v>3196</v>
      </c>
      <c r="J171" s="52" t="s">
        <v>1914</v>
      </c>
      <c r="K171" s="52" t="s">
        <v>2144</v>
      </c>
      <c r="L171" s="55" t="s">
        <v>3197</v>
      </c>
      <c r="M171" s="52"/>
    </row>
    <row r="172" spans="1:13" s="58" customFormat="1" ht="17.25" x14ac:dyDescent="0.3">
      <c r="A172" s="94" t="s">
        <v>3198</v>
      </c>
      <c r="B172" s="47" t="s">
        <v>3199</v>
      </c>
      <c r="C172" s="42" t="s">
        <v>3200</v>
      </c>
      <c r="D172" s="52">
        <v>1193801330</v>
      </c>
      <c r="E172" s="52" t="s">
        <v>3201</v>
      </c>
      <c r="F172" s="47">
        <v>1095925439</v>
      </c>
      <c r="G172" s="52" t="s">
        <v>3202</v>
      </c>
      <c r="H172" s="52" t="s">
        <v>3203</v>
      </c>
      <c r="I172" s="52" t="s">
        <v>3204</v>
      </c>
      <c r="J172" s="52" t="s">
        <v>1905</v>
      </c>
      <c r="K172" s="52" t="s">
        <v>3033</v>
      </c>
      <c r="L172" s="55" t="s">
        <v>3205</v>
      </c>
    </row>
    <row r="173" spans="1:13" s="58" customFormat="1" ht="17.25" x14ac:dyDescent="0.3">
      <c r="A173" s="95" t="s">
        <v>3206</v>
      </c>
      <c r="B173" s="47" t="s">
        <v>3207</v>
      </c>
      <c r="C173" s="42" t="s">
        <v>3208</v>
      </c>
      <c r="D173" s="52">
        <v>5758102888</v>
      </c>
      <c r="E173" s="52" t="s">
        <v>3209</v>
      </c>
      <c r="F173" s="47">
        <v>1073388038</v>
      </c>
      <c r="G173" s="52" t="s">
        <v>3210</v>
      </c>
      <c r="H173" s="52" t="s">
        <v>3211</v>
      </c>
      <c r="I173" s="52" t="s">
        <v>3212</v>
      </c>
      <c r="J173" s="52" t="s">
        <v>1886</v>
      </c>
      <c r="K173" s="52" t="s">
        <v>1915</v>
      </c>
      <c r="L173" s="52"/>
    </row>
    <row r="174" spans="1:13" s="58" customFormat="1" ht="17.25" x14ac:dyDescent="0.3">
      <c r="A174" s="96" t="s">
        <v>3213</v>
      </c>
      <c r="B174" s="47" t="s">
        <v>3214</v>
      </c>
      <c r="C174" s="42" t="s">
        <v>3215</v>
      </c>
      <c r="D174" s="97">
        <v>1274143059</v>
      </c>
      <c r="E174" s="97" t="s">
        <v>3216</v>
      </c>
      <c r="F174" s="47">
        <v>1038950557</v>
      </c>
      <c r="G174" s="97" t="s">
        <v>3217</v>
      </c>
      <c r="H174" s="98" t="s">
        <v>3218</v>
      </c>
      <c r="I174" s="97" t="s">
        <v>3219</v>
      </c>
      <c r="J174" s="82" t="s">
        <v>1914</v>
      </c>
      <c r="K174" s="82" t="s">
        <v>1939</v>
      </c>
      <c r="L174" s="82"/>
      <c r="M174" s="99"/>
    </row>
    <row r="175" spans="1:13" s="52" customFormat="1" ht="17.25" x14ac:dyDescent="0.3">
      <c r="A175" s="88" t="s">
        <v>3220</v>
      </c>
      <c r="B175" s="47" t="s">
        <v>3221</v>
      </c>
      <c r="C175" s="42" t="s">
        <v>3222</v>
      </c>
      <c r="D175" s="41">
        <v>5272101474</v>
      </c>
      <c r="E175" s="42" t="s">
        <v>3223</v>
      </c>
      <c r="F175" s="47">
        <v>1063568244</v>
      </c>
      <c r="G175" s="41" t="s">
        <v>3224</v>
      </c>
      <c r="H175" s="41" t="s">
        <v>3225</v>
      </c>
      <c r="I175" s="41" t="s">
        <v>3226</v>
      </c>
      <c r="J175" s="41" t="s">
        <v>1886</v>
      </c>
      <c r="K175" s="41" t="s">
        <v>1939</v>
      </c>
      <c r="L175" s="41"/>
      <c r="M175" s="41"/>
    </row>
    <row r="176" spans="1:13" s="52" customFormat="1" ht="17.25" x14ac:dyDescent="0.3">
      <c r="A176" s="88" t="s">
        <v>3227</v>
      </c>
      <c r="B176" s="47" t="s">
        <v>3228</v>
      </c>
      <c r="C176" s="42" t="s">
        <v>3229</v>
      </c>
      <c r="D176" s="41">
        <v>2213816325</v>
      </c>
      <c r="E176" s="42" t="s">
        <v>3230</v>
      </c>
      <c r="F176" s="47">
        <v>1076776207</v>
      </c>
      <c r="G176" s="41" t="s">
        <v>3231</v>
      </c>
      <c r="H176" s="41" t="s">
        <v>3232</v>
      </c>
      <c r="I176" s="41" t="s">
        <v>3233</v>
      </c>
      <c r="J176" s="41" t="s">
        <v>1914</v>
      </c>
      <c r="K176" s="41" t="s">
        <v>2597</v>
      </c>
      <c r="L176" s="48" t="s">
        <v>3234</v>
      </c>
      <c r="M176" s="41"/>
    </row>
    <row r="177" spans="1:13" s="52" customFormat="1" ht="17.25" x14ac:dyDescent="0.3">
      <c r="A177" s="88" t="s">
        <v>3235</v>
      </c>
      <c r="B177" s="47" t="s">
        <v>3236</v>
      </c>
      <c r="C177" s="42" t="s">
        <v>3237</v>
      </c>
      <c r="D177" s="41">
        <v>6500102061</v>
      </c>
      <c r="E177" s="42" t="s">
        <v>3238</v>
      </c>
      <c r="F177" s="47">
        <v>1062263148</v>
      </c>
      <c r="G177" s="41" t="s">
        <v>3239</v>
      </c>
      <c r="H177" s="41" t="s">
        <v>3240</v>
      </c>
      <c r="I177" s="41" t="s">
        <v>3241</v>
      </c>
      <c r="J177" s="41" t="s">
        <v>1905</v>
      </c>
      <c r="K177" s="41" t="s">
        <v>3242</v>
      </c>
      <c r="L177" s="41"/>
      <c r="M177" s="41"/>
    </row>
    <row r="178" spans="1:13" s="52" customFormat="1" ht="17.25" x14ac:dyDescent="0.3">
      <c r="A178" s="88" t="s">
        <v>3243</v>
      </c>
      <c r="B178" s="47" t="s">
        <v>3244</v>
      </c>
      <c r="C178" s="42" t="s">
        <v>3245</v>
      </c>
      <c r="D178" s="41">
        <v>3786000611</v>
      </c>
      <c r="E178" s="42" t="s">
        <v>3246</v>
      </c>
      <c r="F178" s="47">
        <v>1067761316</v>
      </c>
      <c r="G178" s="41" t="s">
        <v>2089</v>
      </c>
      <c r="H178" s="41" t="s">
        <v>3247</v>
      </c>
      <c r="I178" s="41" t="s">
        <v>3248</v>
      </c>
      <c r="J178" s="41" t="s">
        <v>1914</v>
      </c>
      <c r="K178" s="41" t="s">
        <v>2144</v>
      </c>
      <c r="L178" s="48" t="s">
        <v>3249</v>
      </c>
      <c r="M178" s="41"/>
    </row>
    <row r="179" spans="1:13" s="58" customFormat="1" ht="17.25" x14ac:dyDescent="0.3">
      <c r="A179" s="88" t="s">
        <v>3250</v>
      </c>
      <c r="B179" s="47" t="s">
        <v>3251</v>
      </c>
      <c r="C179" s="42" t="s">
        <v>3252</v>
      </c>
      <c r="D179" s="52">
        <v>3952601310</v>
      </c>
      <c r="E179" s="52" t="s">
        <v>3253</v>
      </c>
      <c r="F179" s="47">
        <v>1064555436</v>
      </c>
      <c r="G179" s="52" t="s">
        <v>3254</v>
      </c>
      <c r="H179" s="52" t="s">
        <v>3255</v>
      </c>
      <c r="I179" s="52" t="s">
        <v>3256</v>
      </c>
      <c r="J179" s="52" t="s">
        <v>1905</v>
      </c>
      <c r="K179" s="52" t="s">
        <v>2768</v>
      </c>
    </row>
    <row r="180" spans="1:13" s="58" customFormat="1" ht="17.25" x14ac:dyDescent="0.3">
      <c r="A180" s="88" t="s">
        <v>3257</v>
      </c>
      <c r="B180" s="47" t="s">
        <v>3258</v>
      </c>
      <c r="C180" s="42" t="s">
        <v>3259</v>
      </c>
      <c r="D180" s="41">
        <v>6971900295</v>
      </c>
      <c r="E180" s="41" t="s">
        <v>3260</v>
      </c>
      <c r="F180" s="47">
        <v>1092547647</v>
      </c>
      <c r="G180" s="41" t="s">
        <v>3261</v>
      </c>
      <c r="H180" s="41" t="s">
        <v>3262</v>
      </c>
      <c r="I180" s="41" t="s">
        <v>3263</v>
      </c>
      <c r="J180" s="41" t="s">
        <v>1905</v>
      </c>
      <c r="K180" s="41" t="s">
        <v>2097</v>
      </c>
      <c r="L180" s="99"/>
      <c r="M180" s="99"/>
    </row>
    <row r="181" spans="1:13" s="58" customFormat="1" ht="17.25" x14ac:dyDescent="0.3">
      <c r="A181" s="88" t="s">
        <v>3264</v>
      </c>
      <c r="B181" s="47" t="s">
        <v>3265</v>
      </c>
      <c r="C181" s="42" t="s">
        <v>3266</v>
      </c>
      <c r="D181" s="52">
        <v>3758602736</v>
      </c>
      <c r="E181" s="52" t="s">
        <v>3267</v>
      </c>
      <c r="F181" s="47">
        <v>1051120818</v>
      </c>
      <c r="G181" s="52" t="s">
        <v>3268</v>
      </c>
      <c r="H181" s="52" t="s">
        <v>3269</v>
      </c>
      <c r="I181" s="52" t="s">
        <v>3270</v>
      </c>
      <c r="J181" s="52" t="s">
        <v>2849</v>
      </c>
      <c r="K181" s="52" t="s">
        <v>3271</v>
      </c>
    </row>
    <row r="182" spans="1:13" s="58" customFormat="1" ht="17.25" x14ac:dyDescent="0.3">
      <c r="A182" s="88" t="s">
        <v>3272</v>
      </c>
      <c r="B182" s="47" t="s">
        <v>3273</v>
      </c>
      <c r="C182" s="42" t="s">
        <v>3274</v>
      </c>
      <c r="D182" s="52">
        <v>3054063833</v>
      </c>
      <c r="E182" s="52" t="s">
        <v>3275</v>
      </c>
      <c r="F182" s="47">
        <v>1084499074</v>
      </c>
      <c r="G182" s="52" t="s">
        <v>3276</v>
      </c>
      <c r="H182" s="52" t="s">
        <v>3277</v>
      </c>
      <c r="I182" s="52" t="s">
        <v>3278</v>
      </c>
      <c r="J182" s="52" t="s">
        <v>1914</v>
      </c>
      <c r="K182" s="52" t="s">
        <v>3279</v>
      </c>
    </row>
    <row r="183" spans="1:13" s="58" customFormat="1" ht="17.25" x14ac:dyDescent="0.3">
      <c r="A183" s="47" t="s">
        <v>3280</v>
      </c>
      <c r="B183" s="47" t="s">
        <v>3281</v>
      </c>
      <c r="C183" s="42" t="s">
        <v>3282</v>
      </c>
      <c r="D183" s="52">
        <v>4106072855</v>
      </c>
      <c r="E183" s="52" t="s">
        <v>3283</v>
      </c>
      <c r="F183" s="47">
        <v>1083761569</v>
      </c>
      <c r="G183" s="52" t="s">
        <v>3284</v>
      </c>
      <c r="H183" s="52" t="s">
        <v>3285</v>
      </c>
      <c r="I183" s="52" t="s">
        <v>3286</v>
      </c>
      <c r="J183" s="52" t="s">
        <v>3287</v>
      </c>
      <c r="K183" s="52" t="s">
        <v>3288</v>
      </c>
      <c r="L183" s="52"/>
      <c r="M183" s="52"/>
    </row>
    <row r="184" spans="1:13" s="58" customFormat="1" ht="17.25" x14ac:dyDescent="0.3">
      <c r="A184" s="88" t="s">
        <v>3289</v>
      </c>
      <c r="B184" s="47" t="s">
        <v>3290</v>
      </c>
      <c r="C184" s="42" t="s">
        <v>3291</v>
      </c>
      <c r="D184" s="52">
        <v>5728703070</v>
      </c>
      <c r="E184" s="52" t="s">
        <v>3292</v>
      </c>
      <c r="F184" s="47">
        <v>1040415152</v>
      </c>
      <c r="G184" s="52" t="s">
        <v>3293</v>
      </c>
      <c r="H184" s="52" t="s">
        <v>3294</v>
      </c>
      <c r="I184" s="52" t="s">
        <v>3295</v>
      </c>
      <c r="J184" s="52" t="s">
        <v>1886</v>
      </c>
      <c r="K184" s="52" t="s">
        <v>1915</v>
      </c>
    </row>
    <row r="185" spans="1:13" s="58" customFormat="1" ht="17.25" x14ac:dyDescent="0.3">
      <c r="A185" s="88" t="s">
        <v>3296</v>
      </c>
      <c r="B185" s="47" t="s">
        <v>3297</v>
      </c>
      <c r="C185" s="42" t="s">
        <v>3298</v>
      </c>
      <c r="D185" s="52">
        <v>6028602905</v>
      </c>
      <c r="E185" s="52" t="s">
        <v>3299</v>
      </c>
      <c r="F185" s="47">
        <v>1071295248</v>
      </c>
      <c r="G185" s="52" t="s">
        <v>3300</v>
      </c>
      <c r="H185" s="52" t="s">
        <v>3301</v>
      </c>
      <c r="I185" s="52" t="s">
        <v>3302</v>
      </c>
      <c r="J185" s="52" t="s">
        <v>1905</v>
      </c>
      <c r="K185" s="52" t="s">
        <v>1905</v>
      </c>
    </row>
    <row r="186" spans="1:13" s="58" customFormat="1" ht="17.25" x14ac:dyDescent="0.3">
      <c r="A186" s="88" t="s">
        <v>3303</v>
      </c>
      <c r="B186" s="47" t="s">
        <v>3304</v>
      </c>
      <c r="C186" s="42" t="s">
        <v>3305</v>
      </c>
      <c r="D186" s="52">
        <v>4190102984</v>
      </c>
      <c r="E186" s="52" t="s">
        <v>3306</v>
      </c>
      <c r="F186" s="47">
        <v>1076781983</v>
      </c>
      <c r="G186" s="52" t="s">
        <v>3307</v>
      </c>
      <c r="H186" s="52" t="s">
        <v>3308</v>
      </c>
      <c r="I186" s="52" t="s">
        <v>3309</v>
      </c>
      <c r="J186" s="52" t="s">
        <v>1905</v>
      </c>
      <c r="K186" s="52" t="s">
        <v>3310</v>
      </c>
    </row>
    <row r="187" spans="1:13" s="58" customFormat="1" ht="17.25" x14ac:dyDescent="0.3">
      <c r="A187" s="88" t="s">
        <v>3311</v>
      </c>
      <c r="B187" s="47" t="s">
        <v>3312</v>
      </c>
      <c r="C187" s="42" t="s">
        <v>3313</v>
      </c>
      <c r="D187" s="41">
        <v>4182062016</v>
      </c>
      <c r="E187" s="42" t="s">
        <v>3314</v>
      </c>
      <c r="F187" s="47">
        <v>1056632465</v>
      </c>
      <c r="G187" s="41" t="s">
        <v>3315</v>
      </c>
      <c r="H187" s="41" t="s">
        <v>3316</v>
      </c>
      <c r="I187" s="41" t="s">
        <v>3317</v>
      </c>
      <c r="J187" s="41" t="s">
        <v>1922</v>
      </c>
      <c r="K187" s="41" t="s">
        <v>1923</v>
      </c>
      <c r="L187" s="99" t="s">
        <v>3318</v>
      </c>
      <c r="M187" s="99"/>
    </row>
    <row r="188" spans="1:13" s="58" customFormat="1" ht="17.25" x14ac:dyDescent="0.3">
      <c r="A188" s="88" t="s">
        <v>3319</v>
      </c>
      <c r="B188" s="47" t="s">
        <v>2290</v>
      </c>
      <c r="C188" s="42" t="s">
        <v>3320</v>
      </c>
      <c r="D188" s="41">
        <v>7541501487</v>
      </c>
      <c r="E188" s="42" t="s">
        <v>3321</v>
      </c>
      <c r="F188" s="47">
        <v>1085975299</v>
      </c>
      <c r="G188" s="41" t="s">
        <v>3322</v>
      </c>
      <c r="H188" s="41" t="s">
        <v>3323</v>
      </c>
      <c r="I188" s="41" t="s">
        <v>3324</v>
      </c>
      <c r="J188" s="41" t="s">
        <v>1876</v>
      </c>
      <c r="K188" s="41" t="s">
        <v>1931</v>
      </c>
      <c r="L188" s="99"/>
      <c r="M188" s="99"/>
    </row>
    <row r="189" spans="1:13" s="58" customFormat="1" ht="17.25" x14ac:dyDescent="0.3">
      <c r="A189" s="88" t="s">
        <v>3325</v>
      </c>
      <c r="B189" s="47" t="s">
        <v>3326</v>
      </c>
      <c r="C189" s="42" t="s">
        <v>3327</v>
      </c>
      <c r="D189" s="52">
        <v>6741502142</v>
      </c>
      <c r="E189" s="52" t="s">
        <v>3328</v>
      </c>
      <c r="F189" s="47">
        <v>1050239724</v>
      </c>
      <c r="G189" s="52" t="s">
        <v>3329</v>
      </c>
      <c r="H189" s="52" t="s">
        <v>3330</v>
      </c>
      <c r="I189" s="52" t="s">
        <v>3331</v>
      </c>
      <c r="J189" s="52" t="s">
        <v>1905</v>
      </c>
      <c r="K189" s="52" t="s">
        <v>3092</v>
      </c>
    </row>
    <row r="190" spans="1:13" s="58" customFormat="1" ht="17.25" x14ac:dyDescent="0.3">
      <c r="A190" s="88" t="s">
        <v>3332</v>
      </c>
      <c r="B190" s="47" t="s">
        <v>3333</v>
      </c>
      <c r="C190" s="42" t="s">
        <v>3334</v>
      </c>
      <c r="D190" s="41">
        <v>4251202156</v>
      </c>
      <c r="E190" s="41" t="s">
        <v>3335</v>
      </c>
      <c r="F190" s="47">
        <v>1097795589</v>
      </c>
      <c r="G190" s="41" t="s">
        <v>3336</v>
      </c>
      <c r="H190" s="41" t="s">
        <v>3337</v>
      </c>
      <c r="I190" s="41" t="s">
        <v>3338</v>
      </c>
      <c r="J190" s="41" t="s">
        <v>1914</v>
      </c>
      <c r="K190" s="41" t="s">
        <v>1939</v>
      </c>
      <c r="L190" s="100" t="s">
        <v>3339</v>
      </c>
      <c r="M190" s="99"/>
    </row>
    <row r="191" spans="1:13" s="58" customFormat="1" ht="17.25" x14ac:dyDescent="0.3">
      <c r="A191" s="88" t="s">
        <v>3340</v>
      </c>
      <c r="B191" s="47" t="s">
        <v>3341</v>
      </c>
      <c r="C191" s="42" t="s">
        <v>3342</v>
      </c>
      <c r="D191" s="52">
        <v>3063441976</v>
      </c>
      <c r="E191" s="61" t="s">
        <v>3343</v>
      </c>
      <c r="F191" s="47">
        <v>1031429920</v>
      </c>
      <c r="G191" s="52" t="s">
        <v>3344</v>
      </c>
      <c r="H191" s="52" t="s">
        <v>3345</v>
      </c>
      <c r="I191" s="61" t="s">
        <v>3346</v>
      </c>
      <c r="J191" s="52" t="s">
        <v>1876</v>
      </c>
      <c r="K191" s="52" t="s">
        <v>2144</v>
      </c>
    </row>
    <row r="192" spans="1:13" s="58" customFormat="1" ht="17.25" x14ac:dyDescent="0.3">
      <c r="A192" s="88" t="s">
        <v>3347</v>
      </c>
      <c r="B192" s="47" t="s">
        <v>3348</v>
      </c>
      <c r="C192" s="42" t="s">
        <v>3349</v>
      </c>
      <c r="D192" s="41">
        <v>7813101209</v>
      </c>
      <c r="E192" s="41" t="s">
        <v>3350</v>
      </c>
      <c r="F192" s="47">
        <v>1075153982</v>
      </c>
      <c r="G192" s="42" t="s">
        <v>3351</v>
      </c>
      <c r="H192" s="56" t="s">
        <v>3352</v>
      </c>
      <c r="I192" s="42" t="s">
        <v>3353</v>
      </c>
      <c r="J192" s="41" t="s">
        <v>1905</v>
      </c>
      <c r="K192" s="41" t="s">
        <v>1923</v>
      </c>
      <c r="L192" s="99"/>
      <c r="M192" s="99"/>
    </row>
    <row r="193" spans="1:13" s="58" customFormat="1" ht="17.25" x14ac:dyDescent="0.3">
      <c r="A193" s="88" t="s">
        <v>3354</v>
      </c>
      <c r="B193" s="47" t="s">
        <v>3355</v>
      </c>
      <c r="C193" s="42" t="s">
        <v>3356</v>
      </c>
      <c r="D193" s="52">
        <v>7058102820</v>
      </c>
      <c r="E193" s="52" t="s">
        <v>3357</v>
      </c>
      <c r="F193" s="47">
        <v>1043460116</v>
      </c>
      <c r="G193" s="52" t="s">
        <v>3358</v>
      </c>
      <c r="H193" s="52" t="s">
        <v>3359</v>
      </c>
      <c r="I193" s="52" t="s">
        <v>3360</v>
      </c>
      <c r="J193" s="52" t="s">
        <v>1905</v>
      </c>
      <c r="K193" s="52" t="s">
        <v>2377</v>
      </c>
    </row>
    <row r="194" spans="1:13" s="58" customFormat="1" ht="17.25" x14ac:dyDescent="0.3">
      <c r="A194" s="88" t="s">
        <v>3361</v>
      </c>
      <c r="B194" s="47" t="s">
        <v>3362</v>
      </c>
      <c r="C194" s="42" t="s">
        <v>3363</v>
      </c>
      <c r="D194" s="41">
        <v>1061475335</v>
      </c>
      <c r="E194" s="41" t="s">
        <v>3364</v>
      </c>
      <c r="F194" s="47">
        <v>1074004221</v>
      </c>
      <c r="G194" s="41" t="s">
        <v>3365</v>
      </c>
      <c r="H194" s="41" t="s">
        <v>3366</v>
      </c>
      <c r="I194" s="41" t="s">
        <v>3367</v>
      </c>
      <c r="J194" s="41" t="s">
        <v>1905</v>
      </c>
      <c r="K194" s="41" t="s">
        <v>3368</v>
      </c>
      <c r="L194" s="99"/>
      <c r="M194" s="99"/>
    </row>
    <row r="195" spans="1:13" s="58" customFormat="1" ht="17.25" x14ac:dyDescent="0.3">
      <c r="A195" s="88" t="s">
        <v>3369</v>
      </c>
      <c r="B195" s="47" t="s">
        <v>3370</v>
      </c>
      <c r="C195" s="42" t="s">
        <v>3371</v>
      </c>
      <c r="D195" s="41">
        <v>4086800510</v>
      </c>
      <c r="E195" s="42" t="s">
        <v>3372</v>
      </c>
      <c r="F195" s="47">
        <v>1097985157</v>
      </c>
      <c r="G195" s="41" t="s">
        <v>3373</v>
      </c>
      <c r="H195" s="41" t="s">
        <v>3374</v>
      </c>
      <c r="I195" s="41" t="s">
        <v>3375</v>
      </c>
      <c r="J195" s="41" t="s">
        <v>1886</v>
      </c>
      <c r="K195" s="41" t="s">
        <v>3376</v>
      </c>
      <c r="L195" s="101" t="s">
        <v>3377</v>
      </c>
      <c r="M195" s="99"/>
    </row>
    <row r="196" spans="1:13" s="58" customFormat="1" ht="17.25" x14ac:dyDescent="0.3">
      <c r="A196" s="88" t="s">
        <v>3378</v>
      </c>
      <c r="B196" s="47" t="s">
        <v>3379</v>
      </c>
      <c r="C196" s="42" t="s">
        <v>3380</v>
      </c>
      <c r="D196" s="41">
        <v>6646300395</v>
      </c>
      <c r="E196" s="41" t="s">
        <v>3381</v>
      </c>
      <c r="F196" s="47">
        <v>1066937548</v>
      </c>
      <c r="G196" s="41" t="s">
        <v>3382</v>
      </c>
      <c r="H196" s="41" t="s">
        <v>3383</v>
      </c>
      <c r="I196" s="41" t="s">
        <v>3384</v>
      </c>
      <c r="J196" s="41" t="s">
        <v>3385</v>
      </c>
      <c r="K196" s="41" t="s">
        <v>3386</v>
      </c>
      <c r="L196" s="99"/>
      <c r="M196" s="99"/>
    </row>
    <row r="197" spans="1:13" s="58" customFormat="1" ht="17.25" x14ac:dyDescent="0.3">
      <c r="A197" s="88" t="s">
        <v>3387</v>
      </c>
      <c r="B197" s="47" t="s">
        <v>3388</v>
      </c>
      <c r="C197" s="42" t="s">
        <v>3389</v>
      </c>
      <c r="D197" s="41">
        <v>8488103029</v>
      </c>
      <c r="E197" s="41" t="s">
        <v>3390</v>
      </c>
      <c r="F197" s="47">
        <v>1087695052</v>
      </c>
      <c r="G197" s="41" t="s">
        <v>3391</v>
      </c>
      <c r="H197" s="41" t="s">
        <v>3392</v>
      </c>
      <c r="I197" s="41" t="s">
        <v>3393</v>
      </c>
      <c r="J197" s="41" t="s">
        <v>3394</v>
      </c>
      <c r="K197" s="41" t="s">
        <v>3395</v>
      </c>
      <c r="L197" s="99"/>
      <c r="M197" s="99"/>
    </row>
    <row r="198" spans="1:13" s="58" customFormat="1" ht="17.25" x14ac:dyDescent="0.3">
      <c r="A198" s="88" t="s">
        <v>3396</v>
      </c>
      <c r="B198" s="47" t="s">
        <v>3397</v>
      </c>
      <c r="C198" s="42" t="s">
        <v>3398</v>
      </c>
      <c r="D198" s="52">
        <v>2035802535</v>
      </c>
      <c r="E198" s="52" t="s">
        <v>3399</v>
      </c>
      <c r="F198" s="47">
        <v>1058335384</v>
      </c>
      <c r="G198" s="52" t="s">
        <v>3400</v>
      </c>
      <c r="H198" s="52" t="s">
        <v>3401</v>
      </c>
      <c r="I198" s="52" t="s">
        <v>3402</v>
      </c>
      <c r="J198" s="52" t="s">
        <v>1905</v>
      </c>
      <c r="K198" s="52" t="s">
        <v>1923</v>
      </c>
      <c r="L198" s="58" t="s">
        <v>3403</v>
      </c>
    </row>
    <row r="199" spans="1:13" s="58" customFormat="1" ht="17.25" x14ac:dyDescent="0.3">
      <c r="A199" s="88" t="s">
        <v>3404</v>
      </c>
      <c r="B199" s="47" t="s">
        <v>3405</v>
      </c>
      <c r="C199" s="42" t="s">
        <v>3406</v>
      </c>
      <c r="D199" s="42">
        <v>3698100927</v>
      </c>
      <c r="E199" s="42" t="s">
        <v>3407</v>
      </c>
      <c r="F199" s="47">
        <v>1058820535</v>
      </c>
      <c r="G199" s="42" t="s">
        <v>3408</v>
      </c>
      <c r="H199" s="56" t="s">
        <v>3409</v>
      </c>
      <c r="I199" s="42" t="s">
        <v>3410</v>
      </c>
      <c r="J199" s="41" t="s">
        <v>2021</v>
      </c>
      <c r="K199" s="41" t="s">
        <v>3411</v>
      </c>
      <c r="L199" s="99"/>
      <c r="M199" s="99"/>
    </row>
    <row r="200" spans="1:13" s="58" customFormat="1" ht="17.25" x14ac:dyDescent="0.3">
      <c r="A200" s="88" t="s">
        <v>3412</v>
      </c>
      <c r="B200" s="47" t="s">
        <v>3413</v>
      </c>
      <c r="C200" s="42" t="s">
        <v>3414</v>
      </c>
      <c r="D200" s="52">
        <v>1195500769</v>
      </c>
      <c r="E200" s="102" t="s">
        <v>3415</v>
      </c>
      <c r="F200" s="47">
        <v>1044477147</v>
      </c>
      <c r="G200" s="52" t="s">
        <v>3416</v>
      </c>
      <c r="H200" s="52" t="s">
        <v>3417</v>
      </c>
      <c r="I200" s="52" t="s">
        <v>3418</v>
      </c>
      <c r="J200" s="52" t="s">
        <v>1886</v>
      </c>
      <c r="K200" s="52" t="s">
        <v>2597</v>
      </c>
    </row>
    <row r="201" spans="1:13" s="58" customFormat="1" ht="17.25" x14ac:dyDescent="0.3">
      <c r="A201" s="88" t="s">
        <v>3419</v>
      </c>
      <c r="B201" s="47" t="s">
        <v>3420</v>
      </c>
      <c r="C201" s="42" t="s">
        <v>3421</v>
      </c>
      <c r="D201" s="52">
        <v>3965000911</v>
      </c>
      <c r="E201" s="52" t="s">
        <v>3422</v>
      </c>
      <c r="F201" s="47">
        <v>1072071814</v>
      </c>
      <c r="G201" s="52" t="s">
        <v>3423</v>
      </c>
      <c r="H201" s="52" t="s">
        <v>3424</v>
      </c>
      <c r="I201" s="52" t="s">
        <v>3425</v>
      </c>
      <c r="J201" s="52" t="s">
        <v>1905</v>
      </c>
      <c r="K201" s="52" t="s">
        <v>3426</v>
      </c>
    </row>
    <row r="202" spans="1:13" s="58" customFormat="1" ht="17.25" x14ac:dyDescent="0.3">
      <c r="A202" s="87" t="s">
        <v>3427</v>
      </c>
      <c r="B202" s="47" t="s">
        <v>3428</v>
      </c>
      <c r="C202" s="42" t="s">
        <v>3429</v>
      </c>
      <c r="D202" s="77">
        <v>2312901623</v>
      </c>
      <c r="E202" s="77" t="s">
        <v>3430</v>
      </c>
      <c r="F202" s="47">
        <v>1029062840</v>
      </c>
      <c r="G202" s="77" t="s">
        <v>3431</v>
      </c>
      <c r="H202" s="77" t="s">
        <v>3432</v>
      </c>
      <c r="I202" s="77" t="s">
        <v>3433</v>
      </c>
      <c r="J202" s="77" t="s">
        <v>1905</v>
      </c>
      <c r="K202" s="77" t="s">
        <v>1923</v>
      </c>
      <c r="L202" s="58" t="s">
        <v>3434</v>
      </c>
    </row>
    <row r="203" spans="1:13" s="58" customFormat="1" ht="34.5" x14ac:dyDescent="0.3">
      <c r="A203" s="103" t="s">
        <v>3435</v>
      </c>
      <c r="B203" s="47" t="s">
        <v>3436</v>
      </c>
      <c r="C203" s="42" t="s">
        <v>3437</v>
      </c>
      <c r="D203" s="41">
        <v>3303301155</v>
      </c>
      <c r="E203" s="42" t="s">
        <v>3438</v>
      </c>
      <c r="F203" s="47">
        <v>1080883445</v>
      </c>
      <c r="G203" s="41" t="s">
        <v>2611</v>
      </c>
      <c r="H203" s="41" t="s">
        <v>2612</v>
      </c>
      <c r="I203" s="41" t="s">
        <v>2613</v>
      </c>
      <c r="J203" s="41" t="s">
        <v>1922</v>
      </c>
      <c r="K203" s="41" t="s">
        <v>2137</v>
      </c>
      <c r="L203" s="99"/>
      <c r="M203" s="99"/>
    </row>
    <row r="204" spans="1:13" s="58" customFormat="1" ht="34.5" x14ac:dyDescent="0.3">
      <c r="A204" s="88" t="s">
        <v>3439</v>
      </c>
      <c r="B204" s="47" t="s">
        <v>3440</v>
      </c>
      <c r="C204" s="42" t="s">
        <v>3437</v>
      </c>
      <c r="D204" s="41">
        <v>3303301155</v>
      </c>
      <c r="E204" s="42" t="s">
        <v>3441</v>
      </c>
      <c r="F204" s="47">
        <v>1080883445</v>
      </c>
      <c r="G204" s="41" t="s">
        <v>2611</v>
      </c>
      <c r="H204" s="41" t="s">
        <v>2612</v>
      </c>
      <c r="I204" s="41" t="s">
        <v>2613</v>
      </c>
      <c r="J204" s="41" t="s">
        <v>1922</v>
      </c>
      <c r="K204" s="41" t="s">
        <v>2137</v>
      </c>
      <c r="L204" s="99"/>
      <c r="M204" s="99"/>
    </row>
    <row r="205" spans="1:13" s="58" customFormat="1" ht="17.25" x14ac:dyDescent="0.3">
      <c r="A205" s="88" t="s">
        <v>3442</v>
      </c>
      <c r="B205" s="47" t="s">
        <v>3443</v>
      </c>
      <c r="C205" s="42" t="s">
        <v>3444</v>
      </c>
      <c r="D205" s="41">
        <v>3943200702</v>
      </c>
      <c r="E205" s="42" t="s">
        <v>3445</v>
      </c>
      <c r="F205" s="47">
        <v>1033620653</v>
      </c>
      <c r="G205" s="41" t="s">
        <v>3446</v>
      </c>
      <c r="H205" s="41" t="s">
        <v>3447</v>
      </c>
      <c r="I205" s="41" t="s">
        <v>3448</v>
      </c>
      <c r="J205" s="41" t="s">
        <v>3449</v>
      </c>
      <c r="K205" s="41" t="s">
        <v>3450</v>
      </c>
      <c r="L205" s="99"/>
      <c r="M205" s="99"/>
    </row>
    <row r="206" spans="1:13" s="58" customFormat="1" ht="34.5" x14ac:dyDescent="0.3">
      <c r="A206" s="88" t="s">
        <v>3451</v>
      </c>
      <c r="B206" s="47" t="s">
        <v>3452</v>
      </c>
      <c r="C206" s="42" t="s">
        <v>3453</v>
      </c>
      <c r="D206" s="41">
        <v>1092706986</v>
      </c>
      <c r="E206" s="42" t="s">
        <v>3454</v>
      </c>
      <c r="F206" s="47">
        <v>1052231451</v>
      </c>
      <c r="G206" s="41" t="s">
        <v>3455</v>
      </c>
      <c r="H206" s="41" t="s">
        <v>3456</v>
      </c>
      <c r="I206" s="41" t="s">
        <v>3457</v>
      </c>
      <c r="J206" s="41" t="s">
        <v>1905</v>
      </c>
      <c r="K206" s="41" t="s">
        <v>2137</v>
      </c>
      <c r="L206" s="101" t="s">
        <v>3458</v>
      </c>
      <c r="M206" s="99"/>
    </row>
    <row r="207" spans="1:13" ht="17.25" x14ac:dyDescent="0.3">
      <c r="A207" s="104" t="s">
        <v>3459</v>
      </c>
      <c r="B207" s="46" t="s">
        <v>3460</v>
      </c>
      <c r="C207" s="64" t="s">
        <v>3461</v>
      </c>
      <c r="D207" s="49" t="e">
        <f>VLOOKUP(A207,[1]사업자!A:I,4,FALSE)</f>
        <v>#N/A</v>
      </c>
      <c r="E207" s="105" t="s">
        <v>3462</v>
      </c>
      <c r="F207" s="46">
        <v>1096172165</v>
      </c>
      <c r="G207" s="49" t="e">
        <f>VLOOKUP(A207,[1]사업자!A:I,3,FALSE)</f>
        <v>#N/A</v>
      </c>
      <c r="H207" s="49" t="e">
        <f>VLOOKUP(A207,[1]사업자!A:I,6,FALSE)</f>
        <v>#N/A</v>
      </c>
      <c r="I207" s="49" t="e">
        <f>VLOOKUP(A207,[1]사업자!A:I,5,FALSE)</f>
        <v>#N/A</v>
      </c>
      <c r="J207" s="49" t="e">
        <f>VLOOKUP(A207,[1]사업자!A:I,7,FALSE)</f>
        <v>#N/A</v>
      </c>
      <c r="K207" s="49" t="e">
        <f>VLOOKUP(A207,[1]사업자!A:I,8,FALSE)</f>
        <v>#N/A</v>
      </c>
      <c r="L207" s="67"/>
      <c r="M207" s="67"/>
    </row>
    <row r="208" spans="1:13" s="58" customFormat="1" ht="34.5" x14ac:dyDescent="0.3">
      <c r="A208" s="88" t="s">
        <v>3463</v>
      </c>
      <c r="B208" s="47" t="s">
        <v>3464</v>
      </c>
      <c r="C208" s="42" t="s">
        <v>3461</v>
      </c>
      <c r="D208" s="41">
        <v>5770301780</v>
      </c>
      <c r="E208" s="42" t="s">
        <v>3465</v>
      </c>
      <c r="F208" s="47">
        <v>1096172165</v>
      </c>
      <c r="G208" s="41" t="s">
        <v>3466</v>
      </c>
      <c r="H208" s="41" t="s">
        <v>3467</v>
      </c>
      <c r="I208" s="42" t="s">
        <v>3468</v>
      </c>
      <c r="J208" s="41" t="s">
        <v>1886</v>
      </c>
      <c r="K208" s="41" t="s">
        <v>3469</v>
      </c>
      <c r="L208" s="106"/>
      <c r="M208" s="99"/>
    </row>
    <row r="209" spans="1:13" s="58" customFormat="1" ht="17.25" x14ac:dyDescent="0.3">
      <c r="A209" s="88" t="s">
        <v>3470</v>
      </c>
      <c r="B209" s="47" t="s">
        <v>3471</v>
      </c>
      <c r="C209" s="42" t="s">
        <v>3472</v>
      </c>
      <c r="D209" s="52">
        <v>8992600813</v>
      </c>
      <c r="E209" s="52" t="s">
        <v>3473</v>
      </c>
      <c r="F209" s="47">
        <v>1094635113</v>
      </c>
      <c r="G209" s="52" t="s">
        <v>3474</v>
      </c>
      <c r="H209" s="52" t="s">
        <v>3475</v>
      </c>
      <c r="I209" s="52" t="s">
        <v>3476</v>
      </c>
      <c r="J209" s="52" t="s">
        <v>1914</v>
      </c>
      <c r="K209" s="52" t="s">
        <v>3477</v>
      </c>
    </row>
    <row r="210" spans="1:13" s="58" customFormat="1" ht="17.25" x14ac:dyDescent="0.3">
      <c r="A210" s="88" t="s">
        <v>3478</v>
      </c>
      <c r="B210" s="47" t="s">
        <v>3479</v>
      </c>
      <c r="C210" s="42" t="s">
        <v>3480</v>
      </c>
      <c r="D210" s="41">
        <v>8545800427</v>
      </c>
      <c r="E210" s="41" t="s">
        <v>3481</v>
      </c>
      <c r="F210" s="47">
        <v>1059580820</v>
      </c>
      <c r="G210" s="41" t="s">
        <v>3482</v>
      </c>
      <c r="H210" s="41" t="s">
        <v>3483</v>
      </c>
      <c r="I210" s="41" t="s">
        <v>3484</v>
      </c>
      <c r="J210" s="41" t="s">
        <v>1905</v>
      </c>
      <c r="K210" s="41" t="s">
        <v>2097</v>
      </c>
      <c r="L210" s="101" t="s">
        <v>3485</v>
      </c>
      <c r="M210" s="99"/>
    </row>
    <row r="211" spans="1:13" s="58" customFormat="1" ht="17.25" x14ac:dyDescent="0.3">
      <c r="A211" s="88" t="s">
        <v>3486</v>
      </c>
      <c r="B211" s="47" t="s">
        <v>3487</v>
      </c>
      <c r="C211" s="42" t="s">
        <v>3488</v>
      </c>
      <c r="D211" s="41">
        <v>7100101971</v>
      </c>
      <c r="E211" s="42" t="s">
        <v>3489</v>
      </c>
      <c r="F211" s="47">
        <v>1099009402</v>
      </c>
      <c r="G211" s="41" t="s">
        <v>2010</v>
      </c>
      <c r="H211" s="41" t="s">
        <v>3490</v>
      </c>
      <c r="I211" s="41" t="s">
        <v>3491</v>
      </c>
      <c r="J211" s="41" t="s">
        <v>1886</v>
      </c>
      <c r="K211" s="41" t="s">
        <v>2013</v>
      </c>
      <c r="L211" s="99"/>
      <c r="M211" s="99"/>
    </row>
    <row r="212" spans="1:13" s="58" customFormat="1" ht="34.5" x14ac:dyDescent="0.3">
      <c r="A212" s="88" t="s">
        <v>3492</v>
      </c>
      <c r="B212" s="47" t="s">
        <v>3493</v>
      </c>
      <c r="C212" s="42" t="s">
        <v>3494</v>
      </c>
      <c r="D212" s="41" t="s">
        <v>3496</v>
      </c>
      <c r="E212" s="42" t="s">
        <v>3495</v>
      </c>
      <c r="F212" s="47">
        <v>1054868722</v>
      </c>
      <c r="G212" s="41" t="s">
        <v>3497</v>
      </c>
      <c r="H212" s="41" t="s">
        <v>3498</v>
      </c>
      <c r="I212" s="41" t="s">
        <v>3499</v>
      </c>
      <c r="J212" s="41" t="s">
        <v>3500</v>
      </c>
      <c r="K212" s="41" t="s">
        <v>3501</v>
      </c>
      <c r="L212" s="101" t="s">
        <v>3502</v>
      </c>
      <c r="M212" s="99"/>
    </row>
    <row r="213" spans="1:13" s="58" customFormat="1" ht="17.25" x14ac:dyDescent="0.3">
      <c r="A213" s="88" t="s">
        <v>3503</v>
      </c>
      <c r="B213" s="47" t="s">
        <v>3504</v>
      </c>
      <c r="C213" s="42" t="s">
        <v>3505</v>
      </c>
      <c r="D213" s="41">
        <v>6181237558</v>
      </c>
      <c r="E213" s="41" t="s">
        <v>3506</v>
      </c>
      <c r="F213" s="47">
        <v>1058921556</v>
      </c>
      <c r="G213" s="41" t="s">
        <v>3507</v>
      </c>
      <c r="H213" s="41" t="s">
        <v>3508</v>
      </c>
      <c r="I213" s="41" t="s">
        <v>3509</v>
      </c>
      <c r="J213" s="41" t="s">
        <v>1905</v>
      </c>
      <c r="K213" s="41" t="s">
        <v>1923</v>
      </c>
      <c r="L213" s="99"/>
      <c r="M213" s="99"/>
    </row>
    <row r="214" spans="1:13" s="58" customFormat="1" ht="34.5" x14ac:dyDescent="0.3">
      <c r="A214" s="88" t="s">
        <v>3510</v>
      </c>
      <c r="B214" s="47" t="s">
        <v>3511</v>
      </c>
      <c r="C214" s="42" t="s">
        <v>3512</v>
      </c>
      <c r="D214" s="41">
        <v>1278632285</v>
      </c>
      <c r="E214" s="42" t="s">
        <v>3513</v>
      </c>
      <c r="F214" s="47">
        <v>1057031589</v>
      </c>
      <c r="G214" s="41" t="s">
        <v>3514</v>
      </c>
      <c r="H214" s="41" t="s">
        <v>3515</v>
      </c>
      <c r="I214" s="41" t="s">
        <v>3516</v>
      </c>
      <c r="J214" s="41" t="s">
        <v>2021</v>
      </c>
      <c r="K214" s="41" t="s">
        <v>3517</v>
      </c>
      <c r="L214" s="99"/>
      <c r="M214" s="99"/>
    </row>
    <row r="215" spans="1:13" s="58" customFormat="1" ht="17.25" x14ac:dyDescent="0.3">
      <c r="A215" s="88" t="s">
        <v>3518</v>
      </c>
      <c r="B215" s="47" t="s">
        <v>3519</v>
      </c>
      <c r="C215" s="42" t="s">
        <v>3520</v>
      </c>
      <c r="D215" s="41">
        <v>2081669899</v>
      </c>
      <c r="E215" s="41" t="s">
        <v>3521</v>
      </c>
      <c r="F215" s="47">
        <v>1029643033</v>
      </c>
      <c r="G215" s="41" t="s">
        <v>3522</v>
      </c>
      <c r="H215" s="41" t="s">
        <v>3523</v>
      </c>
      <c r="I215" s="41" t="s">
        <v>3524</v>
      </c>
      <c r="J215" s="41" t="s">
        <v>1905</v>
      </c>
      <c r="K215" s="41" t="s">
        <v>2097</v>
      </c>
      <c r="L215" s="99"/>
      <c r="M215" s="99" t="s">
        <v>3525</v>
      </c>
    </row>
    <row r="216" spans="1:13" s="58" customFormat="1" ht="34.5" x14ac:dyDescent="0.3">
      <c r="A216" s="88" t="s">
        <v>3526</v>
      </c>
      <c r="B216" s="47" t="s">
        <v>3527</v>
      </c>
      <c r="C216" s="42" t="s">
        <v>3528</v>
      </c>
      <c r="D216" s="41">
        <v>2542100918</v>
      </c>
      <c r="E216" s="42" t="s">
        <v>3529</v>
      </c>
      <c r="F216" s="47">
        <v>1034258076</v>
      </c>
      <c r="G216" s="41" t="s">
        <v>3530</v>
      </c>
      <c r="H216" s="41" t="s">
        <v>3531</v>
      </c>
      <c r="I216" s="42" t="s">
        <v>3532</v>
      </c>
      <c r="J216" s="41" t="s">
        <v>2377</v>
      </c>
      <c r="K216" s="41" t="s">
        <v>1923</v>
      </c>
      <c r="L216" s="106"/>
      <c r="M216" s="99"/>
    </row>
    <row r="217" spans="1:13" s="58" customFormat="1" ht="34.5" x14ac:dyDescent="0.3">
      <c r="A217" s="88" t="s">
        <v>3533</v>
      </c>
      <c r="B217" s="47" t="s">
        <v>3534</v>
      </c>
      <c r="C217" s="42" t="s">
        <v>3535</v>
      </c>
      <c r="D217" s="41">
        <v>8884800682</v>
      </c>
      <c r="E217" s="42" t="s">
        <v>3536</v>
      </c>
      <c r="F217" s="47">
        <v>1039579938</v>
      </c>
      <c r="G217" s="41" t="s">
        <v>3537</v>
      </c>
      <c r="H217" s="41" t="s">
        <v>3538</v>
      </c>
      <c r="I217" s="42" t="s">
        <v>3539</v>
      </c>
      <c r="J217" s="41" t="s">
        <v>1914</v>
      </c>
      <c r="K217" s="41" t="s">
        <v>1939</v>
      </c>
      <c r="L217" s="106"/>
      <c r="M217" s="99"/>
    </row>
    <row r="218" spans="1:13" s="58" customFormat="1" ht="17.25" x14ac:dyDescent="0.3">
      <c r="A218" s="87" t="s">
        <v>3540</v>
      </c>
      <c r="B218" s="47" t="s">
        <v>3541</v>
      </c>
      <c r="C218" s="42" t="s">
        <v>3542</v>
      </c>
      <c r="D218" s="82">
        <v>8843201320</v>
      </c>
      <c r="E218" s="82" t="s">
        <v>3543</v>
      </c>
      <c r="F218" s="42">
        <v>1076283555</v>
      </c>
      <c r="G218" s="82" t="s">
        <v>3543</v>
      </c>
      <c r="H218" s="82" t="s">
        <v>3544</v>
      </c>
      <c r="I218" s="82" t="s">
        <v>3545</v>
      </c>
      <c r="J218" s="82" t="s">
        <v>1914</v>
      </c>
      <c r="K218" s="82" t="s">
        <v>1915</v>
      </c>
      <c r="L218" s="99"/>
      <c r="M218" s="99"/>
    </row>
    <row r="219" spans="1:13" ht="17.25" x14ac:dyDescent="0.3">
      <c r="A219" s="104" t="s">
        <v>3546</v>
      </c>
      <c r="B219" s="46" t="s">
        <v>3547</v>
      </c>
      <c r="C219" s="64" t="s">
        <v>3542</v>
      </c>
      <c r="D219" s="53">
        <v>2071610546</v>
      </c>
      <c r="E219" s="53" t="s">
        <v>3548</v>
      </c>
      <c r="F219" s="46">
        <v>1076283555</v>
      </c>
      <c r="G219" s="53" t="s">
        <v>3543</v>
      </c>
      <c r="H219" s="53" t="s">
        <v>3549</v>
      </c>
      <c r="I219" s="53" t="s">
        <v>3550</v>
      </c>
      <c r="J219" s="53" t="s">
        <v>2021</v>
      </c>
      <c r="K219" s="53" t="s">
        <v>1939</v>
      </c>
      <c r="L219" s="53"/>
    </row>
    <row r="220" spans="1:13" s="58" customFormat="1" ht="17.25" x14ac:dyDescent="0.3">
      <c r="A220" s="88" t="s">
        <v>3551</v>
      </c>
      <c r="B220" s="47" t="s">
        <v>3552</v>
      </c>
      <c r="C220" s="42" t="s">
        <v>3553</v>
      </c>
      <c r="D220" s="52">
        <v>8903701276</v>
      </c>
      <c r="E220" s="52" t="s">
        <v>3554</v>
      </c>
      <c r="F220" s="52">
        <v>1093293883</v>
      </c>
      <c r="G220" s="52" t="s">
        <v>3555</v>
      </c>
      <c r="H220" s="52" t="s">
        <v>3556</v>
      </c>
      <c r="I220" s="52" t="s">
        <v>3557</v>
      </c>
      <c r="J220" s="52" t="s">
        <v>1886</v>
      </c>
      <c r="K220" s="52" t="s">
        <v>3558</v>
      </c>
      <c r="L220" s="55" t="s">
        <v>3559</v>
      </c>
    </row>
    <row r="221" spans="1:13" s="58" customFormat="1" ht="17.25" x14ac:dyDescent="0.3">
      <c r="A221" s="88" t="s">
        <v>3560</v>
      </c>
      <c r="B221" s="47" t="s">
        <v>3304</v>
      </c>
      <c r="C221" s="42" t="s">
        <v>3561</v>
      </c>
      <c r="D221" s="52">
        <v>4480602634</v>
      </c>
      <c r="E221" s="52" t="s">
        <v>1554</v>
      </c>
      <c r="F221" s="52">
        <v>1083320219</v>
      </c>
      <c r="G221" s="52" t="s">
        <v>3562</v>
      </c>
      <c r="H221" s="52" t="s">
        <v>3563</v>
      </c>
      <c r="I221" s="52" t="s">
        <v>3564</v>
      </c>
      <c r="J221" s="52" t="s">
        <v>1922</v>
      </c>
      <c r="K221" s="52" t="s">
        <v>2097</v>
      </c>
    </row>
    <row r="222" spans="1:13" s="58" customFormat="1" ht="17.25" x14ac:dyDescent="0.3">
      <c r="A222" s="88" t="s">
        <v>3565</v>
      </c>
      <c r="B222" s="47" t="s">
        <v>3566</v>
      </c>
      <c r="C222" s="42" t="s">
        <v>3567</v>
      </c>
      <c r="D222" s="52">
        <v>4413201666</v>
      </c>
      <c r="E222" s="52" t="s">
        <v>1556</v>
      </c>
      <c r="F222" s="52">
        <v>1058868884</v>
      </c>
      <c r="G222" s="52" t="s">
        <v>3568</v>
      </c>
      <c r="H222" s="52" t="s">
        <v>3569</v>
      </c>
      <c r="I222" s="52" t="s">
        <v>3570</v>
      </c>
      <c r="J222" s="52" t="s">
        <v>1905</v>
      </c>
      <c r="K222" s="52" t="s">
        <v>1923</v>
      </c>
    </row>
    <row r="223" spans="1:13" s="58" customFormat="1" ht="17.25" x14ac:dyDescent="0.3">
      <c r="A223" s="88" t="s">
        <v>3571</v>
      </c>
      <c r="B223" s="47" t="s">
        <v>3572</v>
      </c>
      <c r="C223" s="42" t="s">
        <v>3573</v>
      </c>
      <c r="D223" s="52">
        <v>3888103056</v>
      </c>
      <c r="E223" s="52" t="s">
        <v>3574</v>
      </c>
      <c r="F223" s="47">
        <v>1054322861</v>
      </c>
      <c r="G223" s="52" t="s">
        <v>3575</v>
      </c>
      <c r="H223" s="52" t="s">
        <v>3576</v>
      </c>
      <c r="I223" s="52" t="s">
        <v>3577</v>
      </c>
      <c r="J223" s="52" t="s">
        <v>1886</v>
      </c>
      <c r="K223" s="52" t="s">
        <v>1915</v>
      </c>
    </row>
    <row r="224" spans="1:13" s="58" customFormat="1" ht="17.25" x14ac:dyDescent="0.3">
      <c r="A224" s="88" t="s">
        <v>3578</v>
      </c>
      <c r="B224" s="47" t="s">
        <v>3579</v>
      </c>
      <c r="C224" s="42" t="s">
        <v>3580</v>
      </c>
      <c r="D224" s="52">
        <v>3089405136</v>
      </c>
      <c r="E224" s="52" t="s">
        <v>3581</v>
      </c>
      <c r="F224" s="52">
        <v>1073372918</v>
      </c>
      <c r="G224" s="52" t="s">
        <v>3582</v>
      </c>
      <c r="H224" s="52" t="s">
        <v>3583</v>
      </c>
      <c r="I224" s="52" t="s">
        <v>3584</v>
      </c>
      <c r="J224" s="52" t="s">
        <v>1886</v>
      </c>
      <c r="K224" s="52" t="s">
        <v>3585</v>
      </c>
    </row>
    <row r="225" spans="1:13" s="58" customFormat="1" ht="17.25" x14ac:dyDescent="0.3">
      <c r="A225" s="88" t="s">
        <v>3586</v>
      </c>
      <c r="B225" s="47" t="s">
        <v>3587</v>
      </c>
      <c r="C225" s="42" t="s">
        <v>3588</v>
      </c>
      <c r="D225" s="52">
        <v>2805800738</v>
      </c>
      <c r="E225" s="52" t="s">
        <v>3589</v>
      </c>
      <c r="F225" s="47">
        <v>1093897805</v>
      </c>
      <c r="G225" s="52" t="s">
        <v>3590</v>
      </c>
      <c r="H225" s="52" t="s">
        <v>3591</v>
      </c>
      <c r="I225" s="52" t="s">
        <v>3592</v>
      </c>
      <c r="J225" s="52" t="s">
        <v>2128</v>
      </c>
      <c r="K225" s="52" t="s">
        <v>2905</v>
      </c>
      <c r="L225" s="100" t="s">
        <v>3593</v>
      </c>
    </row>
    <row r="226" spans="1:13" s="58" customFormat="1" ht="17.25" x14ac:dyDescent="0.3">
      <c r="A226" s="88" t="s">
        <v>3594</v>
      </c>
      <c r="B226" s="47" t="s">
        <v>3595</v>
      </c>
      <c r="C226" s="42" t="s">
        <v>3596</v>
      </c>
      <c r="D226" s="52">
        <v>8306100663</v>
      </c>
      <c r="E226" s="52" t="s">
        <v>3597</v>
      </c>
      <c r="F226" s="47">
        <v>1041738002</v>
      </c>
      <c r="G226" s="52" t="s">
        <v>3598</v>
      </c>
      <c r="H226" s="52" t="s">
        <v>3599</v>
      </c>
      <c r="I226" s="52" t="s">
        <v>3600</v>
      </c>
      <c r="J226" s="52" t="s">
        <v>1905</v>
      </c>
      <c r="K226" s="52" t="s">
        <v>3601</v>
      </c>
    </row>
    <row r="227" spans="1:13" s="58" customFormat="1" ht="17.25" x14ac:dyDescent="0.3">
      <c r="A227" s="88" t="s">
        <v>3602</v>
      </c>
      <c r="B227" s="47" t="s">
        <v>3603</v>
      </c>
      <c r="C227" s="42" t="s">
        <v>3604</v>
      </c>
      <c r="D227" s="41">
        <v>5500202491</v>
      </c>
      <c r="E227" s="41" t="s">
        <v>3605</v>
      </c>
      <c r="F227" s="47">
        <v>1052275837</v>
      </c>
      <c r="G227" s="41" t="s">
        <v>3606</v>
      </c>
      <c r="H227" s="41" t="s">
        <v>3607</v>
      </c>
      <c r="I227" s="41" t="s">
        <v>3608</v>
      </c>
      <c r="J227" s="41" t="s">
        <v>1914</v>
      </c>
      <c r="K227" s="41" t="s">
        <v>3609</v>
      </c>
      <c r="L227" s="100" t="s">
        <v>3610</v>
      </c>
      <c r="M227" s="99"/>
    </row>
    <row r="228" spans="1:13" s="58" customFormat="1" ht="34.5" x14ac:dyDescent="0.3">
      <c r="A228" s="88" t="s">
        <v>3611</v>
      </c>
      <c r="B228" s="47" t="s">
        <v>3612</v>
      </c>
      <c r="C228" s="42" t="s">
        <v>3613</v>
      </c>
      <c r="D228" s="52">
        <v>5581602338</v>
      </c>
      <c r="E228" s="52" t="s">
        <v>3614</v>
      </c>
      <c r="F228" s="47">
        <v>1049952314</v>
      </c>
      <c r="G228" s="52" t="s">
        <v>3615</v>
      </c>
      <c r="H228" s="52" t="s">
        <v>3616</v>
      </c>
      <c r="I228" s="52" t="s">
        <v>3617</v>
      </c>
      <c r="J228" s="52" t="s">
        <v>1905</v>
      </c>
      <c r="K228" s="52" t="s">
        <v>3618</v>
      </c>
    </row>
    <row r="229" spans="1:13" s="58" customFormat="1" ht="17.25" x14ac:dyDescent="0.3">
      <c r="A229" s="88" t="s">
        <v>3619</v>
      </c>
      <c r="B229" s="47" t="s">
        <v>3612</v>
      </c>
      <c r="C229" s="42" t="s">
        <v>3620</v>
      </c>
      <c r="D229" s="41">
        <v>8216500411</v>
      </c>
      <c r="E229" s="41" t="s">
        <v>3621</v>
      </c>
      <c r="F229" s="47">
        <v>1083708911</v>
      </c>
      <c r="G229" s="41" t="s">
        <v>3622</v>
      </c>
      <c r="H229" s="41" t="s">
        <v>3623</v>
      </c>
      <c r="I229" s="41" t="s">
        <v>3624</v>
      </c>
      <c r="J229" s="41" t="s">
        <v>1914</v>
      </c>
      <c r="K229" s="41" t="s">
        <v>1939</v>
      </c>
      <c r="L229" s="100" t="s">
        <v>3625</v>
      </c>
      <c r="M229" s="99"/>
    </row>
    <row r="230" spans="1:13" ht="17.25" x14ac:dyDescent="0.3">
      <c r="A230" s="104" t="s">
        <v>3626</v>
      </c>
      <c r="B230" s="46" t="s">
        <v>3627</v>
      </c>
      <c r="C230" s="64" t="s">
        <v>3620</v>
      </c>
      <c r="D230" s="49">
        <v>8216500411</v>
      </c>
      <c r="E230" s="49" t="s">
        <v>3628</v>
      </c>
      <c r="F230" s="46">
        <v>1083708911</v>
      </c>
      <c r="G230" s="49" t="s">
        <v>3622</v>
      </c>
      <c r="H230" s="49" t="s">
        <v>3623</v>
      </c>
      <c r="I230" s="49" t="s">
        <v>3629</v>
      </c>
      <c r="J230" s="49" t="s">
        <v>1914</v>
      </c>
      <c r="K230" s="49" t="s">
        <v>1939</v>
      </c>
      <c r="L230" s="67"/>
      <c r="M230" s="67"/>
    </row>
    <row r="231" spans="1:13" s="58" customFormat="1" ht="17.25" x14ac:dyDescent="0.3">
      <c r="A231" s="88" t="s">
        <v>3630</v>
      </c>
      <c r="B231" s="47" t="s">
        <v>3631</v>
      </c>
      <c r="C231" s="42" t="s">
        <v>3632</v>
      </c>
      <c r="D231" s="41">
        <v>2031151666</v>
      </c>
      <c r="E231" s="41" t="s">
        <v>3633</v>
      </c>
      <c r="F231" s="47">
        <v>23185666</v>
      </c>
      <c r="G231" s="41" t="s">
        <v>3634</v>
      </c>
      <c r="H231" s="41" t="s">
        <v>3635</v>
      </c>
      <c r="I231" s="41" t="s">
        <v>3636</v>
      </c>
      <c r="J231" s="41" t="s">
        <v>1905</v>
      </c>
      <c r="K231" s="41" t="s">
        <v>3310</v>
      </c>
      <c r="L231" s="101" t="s">
        <v>2581</v>
      </c>
      <c r="M231" s="99"/>
    </row>
    <row r="232" spans="1:13" s="58" customFormat="1" ht="17.25" x14ac:dyDescent="0.3">
      <c r="A232" s="88" t="s">
        <v>3637</v>
      </c>
      <c r="B232" s="47" t="s">
        <v>3638</v>
      </c>
      <c r="C232" s="42" t="s">
        <v>3639</v>
      </c>
      <c r="D232" s="41">
        <v>5671601634</v>
      </c>
      <c r="E232" s="42" t="s">
        <v>3640</v>
      </c>
      <c r="F232" s="47">
        <v>1055837042</v>
      </c>
      <c r="G232" s="41" t="s">
        <v>3641</v>
      </c>
      <c r="H232" s="41" t="s">
        <v>3642</v>
      </c>
      <c r="I232" s="41" t="s">
        <v>3643</v>
      </c>
      <c r="J232" s="41" t="s">
        <v>1905</v>
      </c>
      <c r="K232" s="41" t="s">
        <v>3173</v>
      </c>
      <c r="L232" s="99"/>
      <c r="M232" s="99"/>
    </row>
    <row r="233" spans="1:13" s="58" customFormat="1" ht="17.25" x14ac:dyDescent="0.3">
      <c r="A233" s="88" t="s">
        <v>3644</v>
      </c>
      <c r="B233" s="47" t="s">
        <v>3645</v>
      </c>
      <c r="C233" s="42" t="s">
        <v>3646</v>
      </c>
      <c r="D233" s="41">
        <v>6010337897</v>
      </c>
      <c r="E233" s="41" t="s">
        <v>3647</v>
      </c>
      <c r="F233" s="47">
        <v>1084980434</v>
      </c>
      <c r="G233" s="41" t="s">
        <v>3648</v>
      </c>
      <c r="H233" s="41" t="s">
        <v>3649</v>
      </c>
      <c r="I233" s="42" t="s">
        <v>3650</v>
      </c>
      <c r="J233" s="41" t="s">
        <v>1905</v>
      </c>
      <c r="K233" s="41" t="s">
        <v>3651</v>
      </c>
      <c r="L233" s="106"/>
      <c r="M233" s="99"/>
    </row>
    <row r="234" spans="1:13" s="58" customFormat="1" ht="17.25" x14ac:dyDescent="0.3">
      <c r="A234" s="88" t="s">
        <v>3652</v>
      </c>
      <c r="B234" s="47" t="s">
        <v>3653</v>
      </c>
      <c r="C234" s="42" t="s">
        <v>3654</v>
      </c>
      <c r="D234" s="41">
        <v>3651901252</v>
      </c>
      <c r="E234" s="42" t="s">
        <v>3655</v>
      </c>
      <c r="F234" s="47">
        <v>1086122571</v>
      </c>
      <c r="G234" s="41" t="s">
        <v>3656</v>
      </c>
      <c r="H234" s="41" t="s">
        <v>3657</v>
      </c>
      <c r="I234" s="41" t="s">
        <v>3658</v>
      </c>
      <c r="J234" s="41" t="s">
        <v>1922</v>
      </c>
      <c r="K234" s="41" t="s">
        <v>2377</v>
      </c>
      <c r="L234" s="99"/>
      <c r="M234" s="99"/>
    </row>
    <row r="235" spans="1:13" s="58" customFormat="1" ht="17.25" x14ac:dyDescent="0.3">
      <c r="A235" s="88" t="s">
        <v>3659</v>
      </c>
      <c r="B235" s="47" t="s">
        <v>3660</v>
      </c>
      <c r="C235" s="42" t="s">
        <v>3661</v>
      </c>
      <c r="D235" s="52">
        <v>6021497313</v>
      </c>
      <c r="E235" s="52" t="s">
        <v>3662</v>
      </c>
      <c r="F235" s="47">
        <v>1068848423</v>
      </c>
      <c r="G235" s="52" t="s">
        <v>3663</v>
      </c>
      <c r="H235" s="52" t="s">
        <v>3664</v>
      </c>
      <c r="I235" s="52" t="s">
        <v>3665</v>
      </c>
      <c r="J235" s="52" t="s">
        <v>1905</v>
      </c>
      <c r="K235" s="52" t="s">
        <v>2768</v>
      </c>
    </row>
    <row r="236" spans="1:13" s="58" customFormat="1" ht="17.25" x14ac:dyDescent="0.3">
      <c r="A236" s="88" t="s">
        <v>3666</v>
      </c>
      <c r="B236" s="47" t="s">
        <v>3667</v>
      </c>
      <c r="C236" s="42" t="s">
        <v>3668</v>
      </c>
      <c r="D236" s="52">
        <v>2838600555</v>
      </c>
      <c r="E236" s="52" t="s">
        <v>3669</v>
      </c>
      <c r="F236" s="47">
        <v>1095970941</v>
      </c>
      <c r="G236" s="52" t="s">
        <v>3670</v>
      </c>
      <c r="H236" s="52" t="s">
        <v>3671</v>
      </c>
      <c r="I236" s="52" t="s">
        <v>3672</v>
      </c>
      <c r="J236" s="52" t="s">
        <v>2543</v>
      </c>
      <c r="K236" s="52" t="s">
        <v>3673</v>
      </c>
      <c r="L236" s="100" t="s">
        <v>3674</v>
      </c>
    </row>
    <row r="237" spans="1:13" ht="17.25" x14ac:dyDescent="0.3">
      <c r="A237" s="104" t="s">
        <v>3675</v>
      </c>
      <c r="B237" s="46" t="s">
        <v>3676</v>
      </c>
      <c r="C237" s="64" t="s">
        <v>3677</v>
      </c>
      <c r="D237" s="53">
        <v>1583501090</v>
      </c>
      <c r="E237" s="53" t="s">
        <v>3678</v>
      </c>
      <c r="F237" s="46">
        <v>1043914004</v>
      </c>
      <c r="G237" s="53" t="s">
        <v>3679</v>
      </c>
      <c r="H237" s="53" t="s">
        <v>3680</v>
      </c>
      <c r="I237" s="53" t="s">
        <v>3681</v>
      </c>
      <c r="J237" s="53" t="s">
        <v>1905</v>
      </c>
      <c r="K237" s="53" t="s">
        <v>1923</v>
      </c>
      <c r="L237" s="107" t="s">
        <v>3682</v>
      </c>
      <c r="M237" s="45" t="s">
        <v>3683</v>
      </c>
    </row>
    <row r="238" spans="1:13" s="58" customFormat="1" ht="17.25" x14ac:dyDescent="0.3">
      <c r="A238" s="88" t="s">
        <v>3684</v>
      </c>
      <c r="B238" s="47" t="s">
        <v>3685</v>
      </c>
      <c r="C238" s="42" t="s">
        <v>3686</v>
      </c>
      <c r="D238" s="41">
        <v>4228103040</v>
      </c>
      <c r="E238" s="42" t="s">
        <v>3687</v>
      </c>
      <c r="F238" s="42">
        <v>1074054992</v>
      </c>
      <c r="G238" s="41" t="s">
        <v>3688</v>
      </c>
      <c r="H238" s="41" t="s">
        <v>3689</v>
      </c>
      <c r="I238" s="42" t="s">
        <v>3690</v>
      </c>
      <c r="J238" s="41" t="s">
        <v>1905</v>
      </c>
      <c r="K238" s="41" t="s">
        <v>3651</v>
      </c>
      <c r="L238" s="100" t="s">
        <v>3691</v>
      </c>
      <c r="M238" s="99"/>
    </row>
    <row r="239" spans="1:13" s="58" customFormat="1" ht="34.5" x14ac:dyDescent="0.3">
      <c r="A239" s="88" t="s">
        <v>3692</v>
      </c>
      <c r="B239" s="47" t="s">
        <v>3693</v>
      </c>
      <c r="C239" s="42" t="s">
        <v>3694</v>
      </c>
      <c r="D239" s="41">
        <v>7913501183</v>
      </c>
      <c r="E239" s="41" t="s">
        <v>3695</v>
      </c>
      <c r="F239" s="47">
        <v>1035933063</v>
      </c>
      <c r="G239" s="41" t="s">
        <v>3696</v>
      </c>
      <c r="H239" s="41" t="s">
        <v>3697</v>
      </c>
      <c r="I239" s="41" t="s">
        <v>3698</v>
      </c>
      <c r="J239" s="41" t="s">
        <v>1886</v>
      </c>
      <c r="K239" s="41" t="s">
        <v>3699</v>
      </c>
      <c r="L239" s="99"/>
      <c r="M239" s="99"/>
    </row>
    <row r="240" spans="1:13" s="58" customFormat="1" ht="17.25" x14ac:dyDescent="0.3">
      <c r="A240" s="88" t="s">
        <v>3700</v>
      </c>
      <c r="B240" s="47" t="s">
        <v>3701</v>
      </c>
      <c r="C240" s="42" t="s">
        <v>3702</v>
      </c>
      <c r="D240" s="41">
        <v>7383801034</v>
      </c>
      <c r="E240" s="41" t="s">
        <v>3703</v>
      </c>
      <c r="F240" s="47">
        <v>1041741134</v>
      </c>
      <c r="G240" s="41" t="s">
        <v>2640</v>
      </c>
      <c r="H240" s="41" t="s">
        <v>3704</v>
      </c>
      <c r="I240" s="42" t="s">
        <v>3705</v>
      </c>
      <c r="J240" s="41" t="s">
        <v>1914</v>
      </c>
      <c r="K240" s="41" t="s">
        <v>2897</v>
      </c>
      <c r="L240" s="99"/>
      <c r="M240" s="99"/>
    </row>
    <row r="241" spans="1:13" s="58" customFormat="1" ht="34.5" x14ac:dyDescent="0.3">
      <c r="A241" s="88" t="s">
        <v>3706</v>
      </c>
      <c r="B241" s="47" t="s">
        <v>3707</v>
      </c>
      <c r="C241" s="42" t="s">
        <v>3708</v>
      </c>
      <c r="D241" s="41">
        <v>1940201521</v>
      </c>
      <c r="E241" s="42" t="s">
        <v>3709</v>
      </c>
      <c r="F241" s="47">
        <v>1076059933</v>
      </c>
      <c r="G241" s="41" t="s">
        <v>2640</v>
      </c>
      <c r="H241" s="41" t="s">
        <v>3710</v>
      </c>
      <c r="I241" s="41" t="s">
        <v>3711</v>
      </c>
      <c r="J241" s="41" t="s">
        <v>1914</v>
      </c>
      <c r="K241" s="41" t="s">
        <v>1939</v>
      </c>
      <c r="L241" s="99"/>
      <c r="M241" s="99"/>
    </row>
    <row r="242" spans="1:13" s="58" customFormat="1" ht="17.25" x14ac:dyDescent="0.3">
      <c r="A242" s="88" t="s">
        <v>3712</v>
      </c>
      <c r="B242" s="47" t="s">
        <v>3713</v>
      </c>
      <c r="C242" s="42" t="s">
        <v>3714</v>
      </c>
      <c r="D242" s="41">
        <v>3780102290</v>
      </c>
      <c r="E242" s="41" t="s">
        <v>3715</v>
      </c>
      <c r="F242" s="47">
        <v>1073742031</v>
      </c>
      <c r="G242" s="41" t="s">
        <v>3716</v>
      </c>
      <c r="H242" s="41" t="s">
        <v>3717</v>
      </c>
      <c r="I242" s="41" t="s">
        <v>3718</v>
      </c>
      <c r="J242" s="41" t="s">
        <v>1914</v>
      </c>
      <c r="K242" s="41" t="s">
        <v>1939</v>
      </c>
      <c r="L242" s="99"/>
      <c r="M242" s="99"/>
    </row>
    <row r="243" spans="1:13" s="58" customFormat="1" ht="17.25" x14ac:dyDescent="0.3">
      <c r="A243" s="88" t="s">
        <v>3719</v>
      </c>
      <c r="B243" s="47" t="s">
        <v>3720</v>
      </c>
      <c r="C243" s="42" t="s">
        <v>3714</v>
      </c>
      <c r="D243" s="41">
        <v>8241901673</v>
      </c>
      <c r="E243" s="41" t="s">
        <v>3721</v>
      </c>
      <c r="F243" s="47">
        <v>1073742031</v>
      </c>
      <c r="G243" s="41" t="s">
        <v>2640</v>
      </c>
      <c r="H243" s="41" t="s">
        <v>3722</v>
      </c>
      <c r="I243" s="41" t="s">
        <v>3723</v>
      </c>
      <c r="J243" s="41" t="s">
        <v>1886</v>
      </c>
      <c r="K243" s="41" t="s">
        <v>1915</v>
      </c>
      <c r="L243" s="99" t="s">
        <v>3724</v>
      </c>
      <c r="M243" s="99"/>
    </row>
    <row r="244" spans="1:13" s="58" customFormat="1" ht="17.25" x14ac:dyDescent="0.3">
      <c r="A244" s="88" t="s">
        <v>3725</v>
      </c>
      <c r="B244" s="47" t="s">
        <v>3726</v>
      </c>
      <c r="C244" s="42" t="s">
        <v>3727</v>
      </c>
      <c r="D244" s="41">
        <v>3246200302</v>
      </c>
      <c r="E244" s="41" t="s">
        <v>3728</v>
      </c>
      <c r="F244" s="47">
        <v>1040447810</v>
      </c>
      <c r="G244" s="41" t="s">
        <v>2640</v>
      </c>
      <c r="H244" s="41" t="s">
        <v>3729</v>
      </c>
      <c r="I244" s="42" t="s">
        <v>3730</v>
      </c>
      <c r="J244" s="41" t="s">
        <v>1876</v>
      </c>
      <c r="K244" s="41" t="s">
        <v>1931</v>
      </c>
      <c r="L244" s="99"/>
      <c r="M244" s="99"/>
    </row>
    <row r="245" spans="1:13" s="58" customFormat="1" ht="34.5" x14ac:dyDescent="0.3">
      <c r="A245" s="88" t="s">
        <v>3731</v>
      </c>
      <c r="B245" s="47" t="s">
        <v>3732</v>
      </c>
      <c r="C245" s="42" t="s">
        <v>3733</v>
      </c>
      <c r="D245" s="41">
        <v>8934400672</v>
      </c>
      <c r="E245" s="42" t="s">
        <v>3734</v>
      </c>
      <c r="F245" s="47">
        <v>1055048726</v>
      </c>
      <c r="G245" s="41" t="s">
        <v>2640</v>
      </c>
      <c r="H245" s="41" t="s">
        <v>3113</v>
      </c>
      <c r="I245" s="42" t="s">
        <v>3735</v>
      </c>
      <c r="J245" s="41" t="s">
        <v>1876</v>
      </c>
      <c r="K245" s="41" t="s">
        <v>2897</v>
      </c>
      <c r="L245" s="106"/>
      <c r="M245" s="99"/>
    </row>
    <row r="246" spans="1:13" s="58" customFormat="1" ht="17.25" x14ac:dyDescent="0.3">
      <c r="A246" s="88" t="s">
        <v>3736</v>
      </c>
      <c r="B246" s="47" t="s">
        <v>3737</v>
      </c>
      <c r="C246" s="42" t="s">
        <v>3738</v>
      </c>
      <c r="D246" s="52">
        <v>4760501332</v>
      </c>
      <c r="E246" s="52" t="s">
        <v>3739</v>
      </c>
      <c r="F246" s="47">
        <v>1030821623</v>
      </c>
      <c r="G246" s="52" t="s">
        <v>3154</v>
      </c>
      <c r="H246" s="52" t="s">
        <v>3740</v>
      </c>
      <c r="I246" s="52" t="s">
        <v>3741</v>
      </c>
      <c r="J246" s="52" t="s">
        <v>1914</v>
      </c>
      <c r="K246" s="52" t="s">
        <v>2897</v>
      </c>
    </row>
    <row r="247" spans="1:13" s="58" customFormat="1" ht="17.25" x14ac:dyDescent="0.3">
      <c r="A247" s="88" t="s">
        <v>3742</v>
      </c>
      <c r="B247" s="47" t="s">
        <v>3743</v>
      </c>
      <c r="C247" s="42" t="s">
        <v>3744</v>
      </c>
      <c r="D247" s="52">
        <v>2093165206</v>
      </c>
      <c r="E247" s="52" t="s">
        <v>3745</v>
      </c>
      <c r="F247" s="47">
        <v>1030290504</v>
      </c>
      <c r="G247" s="52" t="s">
        <v>2640</v>
      </c>
      <c r="H247" s="52" t="s">
        <v>3746</v>
      </c>
      <c r="I247" s="52" t="s">
        <v>3747</v>
      </c>
      <c r="J247" s="52" t="s">
        <v>1886</v>
      </c>
      <c r="K247" s="52" t="s">
        <v>1915</v>
      </c>
    </row>
    <row r="248" spans="1:13" s="58" customFormat="1" ht="17.25" x14ac:dyDescent="0.3">
      <c r="A248" s="88" t="s">
        <v>3748</v>
      </c>
      <c r="B248" s="47" t="s">
        <v>3749</v>
      </c>
      <c r="C248" s="42" t="s">
        <v>3744</v>
      </c>
      <c r="D248" s="52">
        <v>5907300415</v>
      </c>
      <c r="E248" s="52" t="s">
        <v>3750</v>
      </c>
      <c r="F248" s="47">
        <v>1030290504</v>
      </c>
      <c r="G248" s="52" t="s">
        <v>3751</v>
      </c>
      <c r="H248" s="52" t="s">
        <v>3746</v>
      </c>
      <c r="I248" s="52" t="s">
        <v>3752</v>
      </c>
      <c r="J248" s="52" t="s">
        <v>1886</v>
      </c>
      <c r="K248" s="52" t="s">
        <v>1915</v>
      </c>
      <c r="L248" s="100" t="s">
        <v>3753</v>
      </c>
    </row>
    <row r="249" spans="1:13" s="58" customFormat="1" ht="34.5" x14ac:dyDescent="0.3">
      <c r="A249" s="88" t="s">
        <v>3754</v>
      </c>
      <c r="B249" s="47" t="s">
        <v>3755</v>
      </c>
      <c r="C249" s="42" t="s">
        <v>3756</v>
      </c>
      <c r="D249" s="108">
        <v>1038701686</v>
      </c>
      <c r="E249" s="108" t="s">
        <v>3757</v>
      </c>
      <c r="F249" s="47">
        <v>1080246200</v>
      </c>
      <c r="G249" s="108" t="s">
        <v>3758</v>
      </c>
      <c r="H249" s="108" t="s">
        <v>3759</v>
      </c>
      <c r="I249" s="108" t="s">
        <v>3760</v>
      </c>
      <c r="J249" s="108" t="s">
        <v>3761</v>
      </c>
      <c r="K249" s="108" t="s">
        <v>3762</v>
      </c>
      <c r="L249" s="109"/>
      <c r="M249" s="99"/>
    </row>
    <row r="250" spans="1:13" s="58" customFormat="1" ht="17.25" x14ac:dyDescent="0.3">
      <c r="A250" s="88" t="s">
        <v>3763</v>
      </c>
      <c r="B250" s="47" t="s">
        <v>2807</v>
      </c>
      <c r="C250" s="42" t="s">
        <v>3764</v>
      </c>
      <c r="D250" s="52">
        <v>6928603023</v>
      </c>
      <c r="E250" s="52" t="s">
        <v>3765</v>
      </c>
      <c r="F250" s="47">
        <v>1099710777</v>
      </c>
      <c r="G250" s="52" t="s">
        <v>3766</v>
      </c>
      <c r="H250" s="52" t="s">
        <v>2261</v>
      </c>
      <c r="I250" s="52" t="s">
        <v>3767</v>
      </c>
      <c r="J250" s="52" t="s">
        <v>1886</v>
      </c>
      <c r="K250" s="52" t="s">
        <v>1915</v>
      </c>
      <c r="L250" s="100" t="s">
        <v>3768</v>
      </c>
    </row>
    <row r="251" spans="1:13" s="58" customFormat="1" ht="17.25" x14ac:dyDescent="0.3">
      <c r="A251" s="88" t="s">
        <v>3769</v>
      </c>
      <c r="B251" s="47" t="s">
        <v>3770</v>
      </c>
      <c r="C251" s="42" t="s">
        <v>3771</v>
      </c>
      <c r="D251" s="52">
        <v>3997100308</v>
      </c>
      <c r="E251" s="61" t="s">
        <v>3772</v>
      </c>
      <c r="F251" s="47">
        <v>1034526207</v>
      </c>
      <c r="G251" s="52" t="s">
        <v>3773</v>
      </c>
      <c r="H251" s="52" t="s">
        <v>3774</v>
      </c>
      <c r="I251" s="61" t="s">
        <v>3775</v>
      </c>
      <c r="J251" s="52" t="s">
        <v>1905</v>
      </c>
      <c r="K251" s="52" t="s">
        <v>2377</v>
      </c>
    </row>
    <row r="252" spans="1:13" s="58" customFormat="1" ht="34.5" x14ac:dyDescent="0.3">
      <c r="A252" s="88" t="s">
        <v>3776</v>
      </c>
      <c r="B252" s="47" t="s">
        <v>3777</v>
      </c>
      <c r="C252" s="42" t="s">
        <v>3778</v>
      </c>
      <c r="D252" s="52">
        <v>3943001589</v>
      </c>
      <c r="E252" s="52" t="s">
        <v>3779</v>
      </c>
      <c r="F252" s="47">
        <v>1031275088</v>
      </c>
      <c r="G252" s="52" t="s">
        <v>3780</v>
      </c>
      <c r="H252" s="52" t="s">
        <v>3781</v>
      </c>
      <c r="I252" s="52" t="s">
        <v>3782</v>
      </c>
      <c r="J252" s="52" t="s">
        <v>1914</v>
      </c>
      <c r="K252" s="52" t="s">
        <v>2385</v>
      </c>
    </row>
    <row r="253" spans="1:13" s="58" customFormat="1" ht="34.5" x14ac:dyDescent="0.3">
      <c r="A253" s="88" t="s">
        <v>3783</v>
      </c>
      <c r="B253" s="47" t="s">
        <v>3784</v>
      </c>
      <c r="C253" s="42" t="s">
        <v>3785</v>
      </c>
      <c r="D253" s="52">
        <v>3686100775</v>
      </c>
      <c r="E253" s="52" t="s">
        <v>1557</v>
      </c>
      <c r="F253" s="52">
        <v>1046864578</v>
      </c>
      <c r="G253" s="52" t="s">
        <v>3786</v>
      </c>
      <c r="H253" s="52" t="s">
        <v>3787</v>
      </c>
      <c r="I253" s="52" t="s">
        <v>1963</v>
      </c>
      <c r="J253" s="52" t="s">
        <v>1905</v>
      </c>
      <c r="K253" s="52" t="s">
        <v>3788</v>
      </c>
      <c r="L253" s="100" t="s">
        <v>3789</v>
      </c>
    </row>
    <row r="254" spans="1:13" s="58" customFormat="1" ht="17.25" x14ac:dyDescent="0.3">
      <c r="A254" s="88" t="s">
        <v>3790</v>
      </c>
      <c r="B254" s="47" t="s">
        <v>3791</v>
      </c>
      <c r="C254" s="42" t="s">
        <v>3792</v>
      </c>
      <c r="D254" s="52">
        <v>5451101231</v>
      </c>
      <c r="E254" s="52" t="s">
        <v>3793</v>
      </c>
      <c r="F254" s="47">
        <v>1030402063</v>
      </c>
      <c r="G254" s="52" t="s">
        <v>3794</v>
      </c>
      <c r="H254" s="52" t="s">
        <v>3795</v>
      </c>
      <c r="I254" s="52" t="s">
        <v>3796</v>
      </c>
      <c r="J254" s="52" t="s">
        <v>1876</v>
      </c>
      <c r="K254" s="52" t="s">
        <v>1915</v>
      </c>
    </row>
    <row r="255" spans="1:13" s="58" customFormat="1" ht="17.25" x14ac:dyDescent="0.3">
      <c r="A255" s="88" t="s">
        <v>3797</v>
      </c>
      <c r="B255" s="47" t="s">
        <v>3798</v>
      </c>
      <c r="C255" s="42" t="s">
        <v>3799</v>
      </c>
      <c r="D255" s="41">
        <v>4022917601</v>
      </c>
      <c r="E255" s="41" t="s">
        <v>3800</v>
      </c>
      <c r="F255" s="47">
        <v>1052156595</v>
      </c>
      <c r="G255" s="41" t="s">
        <v>3801</v>
      </c>
      <c r="H255" s="41" t="s">
        <v>3802</v>
      </c>
      <c r="I255" s="41" t="s">
        <v>3803</v>
      </c>
      <c r="J255" s="41" t="s">
        <v>1905</v>
      </c>
      <c r="K255" s="41" t="s">
        <v>3804</v>
      </c>
      <c r="L255" s="99"/>
      <c r="M255" s="99"/>
    </row>
    <row r="256" spans="1:13" s="58" customFormat="1" ht="17.25" x14ac:dyDescent="0.3">
      <c r="A256" s="47" t="s">
        <v>3805</v>
      </c>
      <c r="B256" s="47" t="s">
        <v>3806</v>
      </c>
      <c r="C256" s="42" t="s">
        <v>3807</v>
      </c>
      <c r="D256" s="41">
        <v>2074300229</v>
      </c>
      <c r="E256" s="41" t="s">
        <v>3808</v>
      </c>
      <c r="F256" s="47">
        <v>1093452564</v>
      </c>
      <c r="G256" s="41" t="s">
        <v>3809</v>
      </c>
      <c r="H256" s="41" t="s">
        <v>3810</v>
      </c>
      <c r="I256" s="41" t="s">
        <v>3811</v>
      </c>
      <c r="J256" s="41" t="s">
        <v>1922</v>
      </c>
      <c r="K256" s="41" t="s">
        <v>3812</v>
      </c>
      <c r="L256" s="101" t="s">
        <v>3813</v>
      </c>
      <c r="M256" s="99"/>
    </row>
    <row r="257" spans="1:13" s="58" customFormat="1" ht="17.25" x14ac:dyDescent="0.3">
      <c r="A257" s="88" t="s">
        <v>3814</v>
      </c>
      <c r="B257" s="47" t="s">
        <v>3815</v>
      </c>
      <c r="C257" s="42" t="s">
        <v>3816</v>
      </c>
      <c r="D257" s="41">
        <v>1601601942</v>
      </c>
      <c r="E257" s="41" t="s">
        <v>3817</v>
      </c>
      <c r="F257" s="47">
        <v>1030505763</v>
      </c>
      <c r="G257" s="41" t="s">
        <v>3818</v>
      </c>
      <c r="H257" s="41" t="s">
        <v>3819</v>
      </c>
      <c r="I257" s="41" t="s">
        <v>3820</v>
      </c>
      <c r="J257" s="41" t="s">
        <v>1922</v>
      </c>
      <c r="K257" s="41" t="s">
        <v>1923</v>
      </c>
      <c r="L257" s="99"/>
      <c r="M257" s="99" t="s">
        <v>3525</v>
      </c>
    </row>
    <row r="258" spans="1:13" s="58" customFormat="1" ht="17.25" x14ac:dyDescent="0.3">
      <c r="A258" s="88" t="s">
        <v>3821</v>
      </c>
      <c r="B258" s="47" t="s">
        <v>3822</v>
      </c>
      <c r="C258" s="42" t="s">
        <v>3823</v>
      </c>
      <c r="D258" s="41">
        <v>8052701226</v>
      </c>
      <c r="E258" s="41" t="s">
        <v>3824</v>
      </c>
      <c r="F258" s="47">
        <v>1084437089</v>
      </c>
      <c r="G258" s="41" t="s">
        <v>3825</v>
      </c>
      <c r="H258" s="41" t="s">
        <v>3826</v>
      </c>
      <c r="I258" s="42" t="s">
        <v>3827</v>
      </c>
      <c r="J258" s="41" t="s">
        <v>1905</v>
      </c>
      <c r="K258" s="41" t="s">
        <v>2560</v>
      </c>
      <c r="L258" s="101" t="s">
        <v>3828</v>
      </c>
      <c r="M258" s="99"/>
    </row>
    <row r="259" spans="1:13" s="58" customFormat="1" ht="17.25" x14ac:dyDescent="0.3">
      <c r="A259" s="88" t="s">
        <v>3829</v>
      </c>
      <c r="B259" s="47" t="s">
        <v>3830</v>
      </c>
      <c r="C259" s="42" t="s">
        <v>3831</v>
      </c>
      <c r="D259" s="52">
        <v>5373400598</v>
      </c>
      <c r="E259" s="52" t="s">
        <v>3832</v>
      </c>
      <c r="F259" s="47">
        <v>1091246999</v>
      </c>
      <c r="G259" s="52" t="s">
        <v>3833</v>
      </c>
      <c r="H259" s="52" t="s">
        <v>3834</v>
      </c>
      <c r="I259" s="52" t="s">
        <v>3835</v>
      </c>
      <c r="J259" s="52" t="s">
        <v>1905</v>
      </c>
      <c r="K259" s="52" t="s">
        <v>3173</v>
      </c>
    </row>
    <row r="260" spans="1:13" s="58" customFormat="1" ht="17.25" x14ac:dyDescent="0.3">
      <c r="A260" s="88" t="s">
        <v>3836</v>
      </c>
      <c r="B260" s="47" t="s">
        <v>3837</v>
      </c>
      <c r="C260" s="42" t="s">
        <v>3838</v>
      </c>
      <c r="D260" s="52">
        <v>5990303207</v>
      </c>
      <c r="E260" s="52" t="s">
        <v>3839</v>
      </c>
      <c r="F260" s="52">
        <v>1089098625</v>
      </c>
      <c r="G260" s="52" t="s">
        <v>3840</v>
      </c>
      <c r="H260" s="52" t="s">
        <v>3841</v>
      </c>
      <c r="I260" s="52" t="s">
        <v>3842</v>
      </c>
      <c r="J260" s="52" t="s">
        <v>1905</v>
      </c>
      <c r="K260" s="52" t="s">
        <v>3812</v>
      </c>
    </row>
    <row r="261" spans="1:13" s="58" customFormat="1" ht="34.5" x14ac:dyDescent="0.3">
      <c r="A261" s="88" t="s">
        <v>3843</v>
      </c>
      <c r="B261" s="47" t="s">
        <v>3844</v>
      </c>
      <c r="C261" s="42" t="s">
        <v>3845</v>
      </c>
      <c r="D261" s="52">
        <v>6392501741</v>
      </c>
      <c r="E261" s="52" t="s">
        <v>3846</v>
      </c>
      <c r="F261" s="47">
        <v>1063501853</v>
      </c>
      <c r="G261" s="52" t="s">
        <v>3840</v>
      </c>
      <c r="H261" s="52" t="s">
        <v>3847</v>
      </c>
      <c r="I261" s="52" t="s">
        <v>3848</v>
      </c>
      <c r="J261" s="52" t="s">
        <v>1922</v>
      </c>
      <c r="K261" s="52" t="s">
        <v>1923</v>
      </c>
    </row>
    <row r="262" spans="1:13" s="58" customFormat="1" ht="34.5" x14ac:dyDescent="0.3">
      <c r="A262" s="88" t="s">
        <v>3849</v>
      </c>
      <c r="B262" s="47" t="s">
        <v>3850</v>
      </c>
      <c r="C262" s="42" t="s">
        <v>3851</v>
      </c>
      <c r="D262" s="52">
        <v>6181179089</v>
      </c>
      <c r="E262" s="52" t="s">
        <v>3852</v>
      </c>
      <c r="F262" s="47">
        <v>1071321853</v>
      </c>
      <c r="G262" s="52" t="s">
        <v>3840</v>
      </c>
      <c r="H262" s="52" t="s">
        <v>3853</v>
      </c>
      <c r="I262" s="52" t="s">
        <v>3854</v>
      </c>
      <c r="J262" s="52" t="s">
        <v>1905</v>
      </c>
      <c r="K262" s="52" t="s">
        <v>3310</v>
      </c>
    </row>
    <row r="263" spans="1:13" s="58" customFormat="1" ht="17.25" x14ac:dyDescent="0.3">
      <c r="A263" s="88" t="s">
        <v>3855</v>
      </c>
      <c r="B263" s="47" t="s">
        <v>3856</v>
      </c>
      <c r="C263" s="42" t="s">
        <v>3857</v>
      </c>
      <c r="D263" s="52">
        <v>1412501400</v>
      </c>
      <c r="E263" s="52" t="s">
        <v>3858</v>
      </c>
      <c r="F263" s="47">
        <v>1074455236</v>
      </c>
      <c r="G263" s="52" t="s">
        <v>3859</v>
      </c>
      <c r="H263" s="52" t="s">
        <v>3860</v>
      </c>
      <c r="I263" s="52" t="s">
        <v>3861</v>
      </c>
      <c r="J263" s="52" t="s">
        <v>2560</v>
      </c>
      <c r="K263" s="52" t="s">
        <v>2137</v>
      </c>
    </row>
    <row r="264" spans="1:13" s="58" customFormat="1" ht="17.25" x14ac:dyDescent="0.3">
      <c r="A264" s="88" t="s">
        <v>3862</v>
      </c>
      <c r="B264" s="47" t="s">
        <v>3863</v>
      </c>
      <c r="C264" s="42" t="s">
        <v>3864</v>
      </c>
      <c r="D264" s="52">
        <v>6372601761</v>
      </c>
      <c r="E264" s="110" t="s">
        <v>3865</v>
      </c>
      <c r="F264" s="47">
        <v>1047485335</v>
      </c>
      <c r="G264" s="52" t="s">
        <v>3866</v>
      </c>
      <c r="H264" s="52" t="s">
        <v>3867</v>
      </c>
      <c r="I264" s="52" t="s">
        <v>3868</v>
      </c>
      <c r="J264" s="52" t="s">
        <v>1905</v>
      </c>
      <c r="K264" s="52" t="s">
        <v>1923</v>
      </c>
    </row>
    <row r="265" spans="1:13" s="58" customFormat="1" ht="34.5" x14ac:dyDescent="0.3">
      <c r="A265" s="88" t="s">
        <v>3869</v>
      </c>
      <c r="B265" s="47" t="s">
        <v>3870</v>
      </c>
      <c r="C265" s="42" t="s">
        <v>3871</v>
      </c>
      <c r="D265" s="42">
        <v>6192067818</v>
      </c>
      <c r="E265" s="42" t="s">
        <v>3872</v>
      </c>
      <c r="F265" s="47">
        <v>1040505684</v>
      </c>
      <c r="G265" s="41" t="s">
        <v>3873</v>
      </c>
      <c r="H265" s="42" t="s">
        <v>3874</v>
      </c>
      <c r="I265" s="42" t="s">
        <v>3875</v>
      </c>
      <c r="J265" s="41" t="s">
        <v>1905</v>
      </c>
      <c r="K265" s="41" t="s">
        <v>1923</v>
      </c>
      <c r="L265" s="99"/>
      <c r="M265" s="99"/>
    </row>
    <row r="266" spans="1:13" ht="34.5" x14ac:dyDescent="0.3">
      <c r="A266" s="104" t="s">
        <v>3876</v>
      </c>
      <c r="B266" s="46" t="s">
        <v>3877</v>
      </c>
      <c r="C266" s="64" t="s">
        <v>3871</v>
      </c>
      <c r="D266" s="49">
        <v>6192067818</v>
      </c>
      <c r="E266" s="64" t="s">
        <v>3878</v>
      </c>
      <c r="F266" s="46">
        <v>1040505684</v>
      </c>
      <c r="G266" s="49" t="s">
        <v>3873</v>
      </c>
      <c r="H266" s="49" t="s">
        <v>3874</v>
      </c>
      <c r="I266" s="64" t="s">
        <v>3875</v>
      </c>
      <c r="J266" s="49" t="s">
        <v>1905</v>
      </c>
      <c r="K266" s="49" t="s">
        <v>1923</v>
      </c>
      <c r="L266" s="111"/>
      <c r="M266" s="67"/>
    </row>
    <row r="267" spans="1:13" s="58" customFormat="1" ht="34.5" x14ac:dyDescent="0.3">
      <c r="A267" s="88" t="s">
        <v>3879</v>
      </c>
      <c r="B267" s="47" t="s">
        <v>3880</v>
      </c>
      <c r="C267" s="42" t="s">
        <v>3881</v>
      </c>
      <c r="D267" s="41">
        <v>4396500245</v>
      </c>
      <c r="E267" s="41" t="s">
        <v>3882</v>
      </c>
      <c r="F267" s="47">
        <v>1092225426</v>
      </c>
      <c r="G267" s="41" t="s">
        <v>3883</v>
      </c>
      <c r="H267" s="41" t="s">
        <v>3884</v>
      </c>
      <c r="I267" s="42" t="s">
        <v>3885</v>
      </c>
      <c r="J267" s="41" t="s">
        <v>1876</v>
      </c>
      <c r="K267" s="41" t="s">
        <v>1931</v>
      </c>
      <c r="L267" s="99"/>
      <c r="M267" s="99"/>
    </row>
    <row r="268" spans="1:13" s="58" customFormat="1" ht="17.25" x14ac:dyDescent="0.3">
      <c r="A268" s="88" t="s">
        <v>3886</v>
      </c>
      <c r="B268" s="47" t="s">
        <v>3887</v>
      </c>
      <c r="C268" s="42" t="s">
        <v>3888</v>
      </c>
      <c r="D268" s="52">
        <v>6133262521</v>
      </c>
      <c r="E268" s="52" t="s">
        <v>3889</v>
      </c>
      <c r="F268" s="52">
        <v>1039311042</v>
      </c>
      <c r="G268" s="52" t="s">
        <v>3890</v>
      </c>
      <c r="H268" s="52" t="s">
        <v>3891</v>
      </c>
      <c r="I268" s="52" t="s">
        <v>3892</v>
      </c>
      <c r="J268" s="52" t="s">
        <v>1914</v>
      </c>
      <c r="K268" s="52" t="s">
        <v>1939</v>
      </c>
    </row>
    <row r="269" spans="1:13" s="58" customFormat="1" ht="17.25" x14ac:dyDescent="0.3">
      <c r="A269" s="88" t="s">
        <v>3893</v>
      </c>
      <c r="B269" s="47" t="s">
        <v>3894</v>
      </c>
      <c r="C269" s="42" t="s">
        <v>3895</v>
      </c>
      <c r="D269" s="41">
        <v>3303301155</v>
      </c>
      <c r="E269" s="42" t="s">
        <v>3896</v>
      </c>
      <c r="F269" s="47">
        <v>1087565645</v>
      </c>
      <c r="G269" s="41" t="s">
        <v>2611</v>
      </c>
      <c r="H269" s="41" t="s">
        <v>2612</v>
      </c>
      <c r="I269" s="41" t="s">
        <v>2613</v>
      </c>
      <c r="J269" s="41" t="s">
        <v>1922</v>
      </c>
      <c r="K269" s="41" t="s">
        <v>2137</v>
      </c>
      <c r="L269" s="99"/>
      <c r="M269" s="99"/>
    </row>
    <row r="270" spans="1:13" s="58" customFormat="1" ht="17.25" x14ac:dyDescent="0.3">
      <c r="A270" s="88" t="s">
        <v>3897</v>
      </c>
      <c r="B270" s="47" t="s">
        <v>3898</v>
      </c>
      <c r="C270" s="42" t="s">
        <v>3899</v>
      </c>
      <c r="D270" s="52">
        <v>1304146260</v>
      </c>
      <c r="E270" s="52" t="s">
        <v>3900</v>
      </c>
      <c r="F270" s="47">
        <v>1071093477</v>
      </c>
      <c r="G270" s="52" t="s">
        <v>3901</v>
      </c>
      <c r="H270" s="52" t="s">
        <v>3902</v>
      </c>
      <c r="I270" s="52" t="s">
        <v>3903</v>
      </c>
      <c r="J270" s="52" t="s">
        <v>2447</v>
      </c>
      <c r="K270" s="52" t="s">
        <v>3904</v>
      </c>
    </row>
    <row r="271" spans="1:13" s="58" customFormat="1" ht="34.5" x14ac:dyDescent="0.3">
      <c r="A271" s="88" t="s">
        <v>3905</v>
      </c>
      <c r="B271" s="47" t="s">
        <v>3906</v>
      </c>
      <c r="C271" s="42" t="s">
        <v>3907</v>
      </c>
      <c r="D271" s="41">
        <v>1102955026</v>
      </c>
      <c r="E271" s="42" t="s">
        <v>3908</v>
      </c>
      <c r="F271" s="47">
        <v>1030000603</v>
      </c>
      <c r="G271" s="41" t="s">
        <v>3909</v>
      </c>
      <c r="H271" s="42" t="s">
        <v>3910</v>
      </c>
      <c r="I271" s="42" t="s">
        <v>3911</v>
      </c>
      <c r="J271" s="41" t="s">
        <v>1905</v>
      </c>
      <c r="K271" s="41" t="s">
        <v>3912</v>
      </c>
      <c r="L271" s="99"/>
      <c r="M271" s="99"/>
    </row>
    <row r="272" spans="1:13" s="58" customFormat="1" ht="17.25" x14ac:dyDescent="0.3">
      <c r="A272" s="88" t="s">
        <v>3913</v>
      </c>
      <c r="B272" s="47" t="s">
        <v>3035</v>
      </c>
      <c r="C272" s="42" t="s">
        <v>3914</v>
      </c>
      <c r="D272" s="52">
        <v>5868701557</v>
      </c>
      <c r="E272" s="52" t="s">
        <v>3915</v>
      </c>
      <c r="F272" s="47">
        <v>1076414411</v>
      </c>
      <c r="G272" s="52" t="s">
        <v>3916</v>
      </c>
      <c r="H272" s="52" t="s">
        <v>3917</v>
      </c>
      <c r="I272" s="52" t="s">
        <v>3918</v>
      </c>
      <c r="J272" s="52" t="s">
        <v>1886</v>
      </c>
      <c r="K272" s="52" t="s">
        <v>1915</v>
      </c>
    </row>
    <row r="273" spans="1:13" ht="17.25" x14ac:dyDescent="0.3">
      <c r="A273" s="104" t="s">
        <v>3919</v>
      </c>
      <c r="B273" s="46" t="s">
        <v>3920</v>
      </c>
      <c r="C273" s="64" t="s">
        <v>3921</v>
      </c>
      <c r="D273" s="49">
        <v>4846300372</v>
      </c>
      <c r="E273" s="49" t="s">
        <v>3922</v>
      </c>
      <c r="F273" s="46">
        <v>1086862444</v>
      </c>
      <c r="G273" s="49" t="s">
        <v>3923</v>
      </c>
      <c r="H273" s="49" t="s">
        <v>3924</v>
      </c>
      <c r="I273" s="49" t="s">
        <v>3925</v>
      </c>
      <c r="J273" s="49" t="s">
        <v>1905</v>
      </c>
      <c r="K273" s="49" t="s">
        <v>2768</v>
      </c>
      <c r="L273" s="67"/>
      <c r="M273" s="67"/>
    </row>
    <row r="274" spans="1:13" s="58" customFormat="1" ht="17.25" x14ac:dyDescent="0.3">
      <c r="A274" s="88" t="s">
        <v>3926</v>
      </c>
      <c r="B274" s="47" t="s">
        <v>3927</v>
      </c>
      <c r="C274" s="42" t="s">
        <v>3928</v>
      </c>
      <c r="D274" s="52">
        <v>1911102687</v>
      </c>
      <c r="E274" s="52" t="s">
        <v>3929</v>
      </c>
      <c r="F274" s="52">
        <v>1096065519</v>
      </c>
      <c r="G274" s="52" t="s">
        <v>3930</v>
      </c>
      <c r="H274" s="52" t="s">
        <v>3931</v>
      </c>
      <c r="I274" s="52" t="s">
        <v>3932</v>
      </c>
      <c r="J274" s="52" t="s">
        <v>1886</v>
      </c>
      <c r="K274" s="52" t="s">
        <v>3933</v>
      </c>
      <c r="L274" s="100" t="s">
        <v>3934</v>
      </c>
    </row>
    <row r="275" spans="1:13" s="58" customFormat="1" ht="17.25" x14ac:dyDescent="0.3">
      <c r="A275" s="88" t="s">
        <v>3935</v>
      </c>
      <c r="B275" s="47" t="s">
        <v>3936</v>
      </c>
      <c r="C275" s="42" t="s">
        <v>3937</v>
      </c>
      <c r="D275" s="41">
        <v>6465100389</v>
      </c>
      <c r="E275" s="41" t="s">
        <v>3938</v>
      </c>
      <c r="F275" s="47">
        <v>1055703639</v>
      </c>
      <c r="G275" s="41" t="s">
        <v>3939</v>
      </c>
      <c r="H275" s="41" t="s">
        <v>3940</v>
      </c>
      <c r="I275" s="41" t="s">
        <v>3941</v>
      </c>
      <c r="J275" s="41" t="s">
        <v>1905</v>
      </c>
      <c r="K275" s="41" t="s">
        <v>2097</v>
      </c>
      <c r="L275" s="99"/>
      <c r="M275" s="99"/>
    </row>
    <row r="276" spans="1:13" s="58" customFormat="1" ht="17.25" x14ac:dyDescent="0.3">
      <c r="A276" s="88" t="s">
        <v>3942</v>
      </c>
      <c r="B276" s="47" t="s">
        <v>3943</v>
      </c>
      <c r="C276" s="42" t="s">
        <v>3944</v>
      </c>
      <c r="D276" s="41">
        <v>6113100444</v>
      </c>
      <c r="E276" s="42" t="s">
        <v>3945</v>
      </c>
      <c r="F276" s="47">
        <v>1094626708</v>
      </c>
      <c r="G276" s="41" t="s">
        <v>3946</v>
      </c>
      <c r="H276" s="41" t="s">
        <v>3947</v>
      </c>
      <c r="I276" s="41" t="s">
        <v>3948</v>
      </c>
      <c r="J276" s="41" t="s">
        <v>3949</v>
      </c>
      <c r="K276" s="41" t="s">
        <v>1923</v>
      </c>
      <c r="L276" s="99"/>
      <c r="M276" s="99"/>
    </row>
    <row r="277" spans="1:13" s="58" customFormat="1" ht="17.25" x14ac:dyDescent="0.3">
      <c r="A277" s="88" t="s">
        <v>3950</v>
      </c>
      <c r="B277" s="47" t="s">
        <v>3951</v>
      </c>
      <c r="C277" s="42" t="s">
        <v>3952</v>
      </c>
      <c r="D277" s="41">
        <v>4991601419</v>
      </c>
      <c r="E277" s="41" t="s">
        <v>3953</v>
      </c>
      <c r="F277" s="47">
        <v>1031198662</v>
      </c>
      <c r="G277" s="41" t="s">
        <v>3954</v>
      </c>
      <c r="H277" s="41" t="s">
        <v>3955</v>
      </c>
      <c r="I277" s="41" t="s">
        <v>3956</v>
      </c>
      <c r="J277" s="41" t="s">
        <v>1922</v>
      </c>
      <c r="K277" s="41" t="s">
        <v>3310</v>
      </c>
      <c r="L277" s="99"/>
      <c r="M277" s="99"/>
    </row>
    <row r="278" spans="1:13" s="58" customFormat="1" ht="17.25" x14ac:dyDescent="0.3">
      <c r="A278" s="88" t="s">
        <v>3957</v>
      </c>
      <c r="B278" s="47" t="s">
        <v>3958</v>
      </c>
      <c r="C278" s="42" t="s">
        <v>3959</v>
      </c>
      <c r="D278" s="52">
        <v>2782801227</v>
      </c>
      <c r="E278" s="52" t="s">
        <v>3960</v>
      </c>
      <c r="F278" s="52">
        <v>1057103545</v>
      </c>
      <c r="G278" s="52" t="s">
        <v>3961</v>
      </c>
      <c r="H278" s="52" t="s">
        <v>3962</v>
      </c>
      <c r="I278" s="52" t="s">
        <v>3963</v>
      </c>
      <c r="J278" s="52" t="s">
        <v>1905</v>
      </c>
      <c r="K278" s="52" t="s">
        <v>2097</v>
      </c>
      <c r="L278" s="100" t="s">
        <v>3964</v>
      </c>
    </row>
    <row r="279" spans="1:13" s="58" customFormat="1" ht="17.25" x14ac:dyDescent="0.3">
      <c r="A279" s="88" t="s">
        <v>3965</v>
      </c>
      <c r="B279" s="47" t="s">
        <v>3966</v>
      </c>
      <c r="C279" s="42" t="s">
        <v>3967</v>
      </c>
      <c r="D279" s="41">
        <v>3801901377</v>
      </c>
      <c r="E279" s="41" t="s">
        <v>3968</v>
      </c>
      <c r="F279" s="47">
        <v>1027884996</v>
      </c>
      <c r="G279" s="41" t="s">
        <v>3969</v>
      </c>
      <c r="H279" s="41" t="s">
        <v>3970</v>
      </c>
      <c r="I279" s="42" t="s">
        <v>3971</v>
      </c>
      <c r="J279" s="41" t="s">
        <v>1914</v>
      </c>
      <c r="K279" s="41" t="s">
        <v>1915</v>
      </c>
      <c r="L279" s="99"/>
      <c r="M279" s="99"/>
    </row>
    <row r="280" spans="1:13" s="58" customFormat="1" ht="17.25" x14ac:dyDescent="0.3">
      <c r="A280" s="47" t="s">
        <v>3972</v>
      </c>
      <c r="B280" s="47" t="s">
        <v>3973</v>
      </c>
      <c r="C280" s="42" t="s">
        <v>3974</v>
      </c>
      <c r="D280" s="41">
        <v>7562301023</v>
      </c>
      <c r="E280" s="41" t="s">
        <v>3975</v>
      </c>
      <c r="F280" s="47">
        <v>1055501983</v>
      </c>
      <c r="G280" s="41" t="s">
        <v>3976</v>
      </c>
      <c r="H280" s="41" t="s">
        <v>3977</v>
      </c>
      <c r="I280" s="42" t="s">
        <v>3978</v>
      </c>
      <c r="J280" s="41" t="s">
        <v>3949</v>
      </c>
      <c r="K280" s="41" t="s">
        <v>2097</v>
      </c>
      <c r="L280" s="99"/>
      <c r="M280" s="99"/>
    </row>
    <row r="281" spans="1:13" s="58" customFormat="1" ht="17.25" x14ac:dyDescent="0.3">
      <c r="A281" s="88" t="s">
        <v>3979</v>
      </c>
      <c r="B281" s="88" t="s">
        <v>3979</v>
      </c>
      <c r="C281" s="42" t="s">
        <v>3980</v>
      </c>
      <c r="D281" s="52">
        <v>4480500449</v>
      </c>
      <c r="E281" s="52" t="s">
        <v>3981</v>
      </c>
      <c r="F281" s="47">
        <v>1087108609</v>
      </c>
      <c r="G281" s="52" t="s">
        <v>3982</v>
      </c>
      <c r="H281" s="52" t="s">
        <v>3983</v>
      </c>
      <c r="I281" s="52" t="s">
        <v>3984</v>
      </c>
      <c r="J281" s="52" t="s">
        <v>1876</v>
      </c>
      <c r="K281" s="52" t="s">
        <v>1915</v>
      </c>
    </row>
    <row r="282" spans="1:13" ht="17.25" x14ac:dyDescent="0.3">
      <c r="A282" s="104" t="s">
        <v>3985</v>
      </c>
      <c r="B282" s="104" t="s">
        <v>3985</v>
      </c>
      <c r="C282" s="64" t="e">
        <v>#N/A</v>
      </c>
      <c r="D282" s="49">
        <v>3631301671</v>
      </c>
      <c r="E282" s="49" t="s">
        <v>3986</v>
      </c>
      <c r="F282" s="46">
        <v>0</v>
      </c>
      <c r="G282" s="49" t="s">
        <v>3987</v>
      </c>
      <c r="H282" s="49" t="s">
        <v>3988</v>
      </c>
      <c r="I282" s="49" t="s">
        <v>3989</v>
      </c>
      <c r="J282" s="49" t="s">
        <v>1914</v>
      </c>
      <c r="K282" s="49" t="s">
        <v>3990</v>
      </c>
      <c r="L282" s="67"/>
      <c r="M282" s="67"/>
    </row>
    <row r="283" spans="1:13" ht="17.25" x14ac:dyDescent="0.3">
      <c r="A283" s="104" t="s">
        <v>3991</v>
      </c>
      <c r="B283" s="104" t="s">
        <v>3991</v>
      </c>
      <c r="C283" s="64" t="e">
        <v>#N/A</v>
      </c>
      <c r="D283" s="49">
        <v>6113100444</v>
      </c>
      <c r="E283" s="49" t="s">
        <v>3992</v>
      </c>
      <c r="F283" s="46">
        <v>1</v>
      </c>
      <c r="G283" s="49" t="s">
        <v>3946</v>
      </c>
      <c r="H283" s="49" t="s">
        <v>3993</v>
      </c>
      <c r="I283" s="49" t="s">
        <v>3948</v>
      </c>
      <c r="J283" s="49" t="s">
        <v>3949</v>
      </c>
      <c r="K283" s="49" t="s">
        <v>1923</v>
      </c>
      <c r="L283" s="67"/>
      <c r="M283" s="67"/>
    </row>
    <row r="284" spans="1:13" ht="17.25" x14ac:dyDescent="0.3">
      <c r="A284" s="46" t="s">
        <v>3994</v>
      </c>
      <c r="B284" s="46" t="s">
        <v>3994</v>
      </c>
      <c r="C284" s="64" t="e">
        <v>#N/A</v>
      </c>
      <c r="D284" s="112" t="s">
        <v>3995</v>
      </c>
      <c r="E284" s="49" t="s">
        <v>2299</v>
      </c>
      <c r="F284" s="46" t="e">
        <v>#N/A</v>
      </c>
      <c r="G284" s="49" t="s">
        <v>2299</v>
      </c>
      <c r="H284" s="112" t="s">
        <v>3996</v>
      </c>
      <c r="I284" s="112" t="s">
        <v>3997</v>
      </c>
      <c r="J284" s="49" t="s">
        <v>1914</v>
      </c>
      <c r="K284" s="49" t="s">
        <v>3998</v>
      </c>
      <c r="L284" s="49"/>
      <c r="M284" s="49"/>
    </row>
    <row r="285" spans="1:13" ht="17.25" x14ac:dyDescent="0.3">
      <c r="A285" s="113" t="s">
        <v>3999</v>
      </c>
      <c r="B285" s="113" t="s">
        <v>3999</v>
      </c>
      <c r="C285" s="64" t="e">
        <v>#N/A</v>
      </c>
      <c r="D285" s="115" t="s">
        <v>4001</v>
      </c>
      <c r="E285" s="71" t="s">
        <v>4000</v>
      </c>
      <c r="F285" s="114" t="e">
        <v>#N/A</v>
      </c>
      <c r="G285" s="71" t="s">
        <v>2305</v>
      </c>
      <c r="H285" s="116" t="s">
        <v>4002</v>
      </c>
      <c r="I285" s="71" t="s">
        <v>4003</v>
      </c>
      <c r="J285" s="71" t="s">
        <v>1914</v>
      </c>
      <c r="K285" s="71" t="s">
        <v>1939</v>
      </c>
      <c r="L285" s="67"/>
      <c r="M285" s="67"/>
    </row>
    <row r="286" spans="1:13" ht="17.25" x14ac:dyDescent="0.3">
      <c r="A286" s="104" t="s">
        <v>4004</v>
      </c>
      <c r="B286" s="104" t="s">
        <v>4004</v>
      </c>
      <c r="C286" s="64" t="e">
        <v>#N/A</v>
      </c>
      <c r="D286" s="49">
        <v>3028602586</v>
      </c>
      <c r="E286" s="49" t="s">
        <v>4005</v>
      </c>
      <c r="F286" s="46" t="e">
        <v>#N/A</v>
      </c>
      <c r="G286" s="49" t="s">
        <v>4005</v>
      </c>
      <c r="H286" s="49" t="s">
        <v>4006</v>
      </c>
      <c r="I286" s="49" t="s">
        <v>4007</v>
      </c>
      <c r="J286" s="49" t="s">
        <v>1886</v>
      </c>
      <c r="K286" s="49" t="s">
        <v>4008</v>
      </c>
      <c r="L286" s="117" t="s">
        <v>4009</v>
      </c>
      <c r="M286" s="67"/>
    </row>
    <row r="287" spans="1:13" ht="17.25" x14ac:dyDescent="0.3">
      <c r="A287" s="104" t="s">
        <v>4010</v>
      </c>
      <c r="B287" s="104" t="s">
        <v>4010</v>
      </c>
      <c r="C287" s="64" t="e">
        <v>#N/A</v>
      </c>
      <c r="D287" s="53">
        <v>7308101910</v>
      </c>
      <c r="E287" s="53" t="s">
        <v>4011</v>
      </c>
      <c r="F287" s="46">
        <v>1050179239</v>
      </c>
      <c r="G287" s="53" t="s">
        <v>4012</v>
      </c>
      <c r="H287" s="53" t="s">
        <v>4013</v>
      </c>
      <c r="I287" s="53" t="s">
        <v>4014</v>
      </c>
      <c r="J287" s="53" t="s">
        <v>1886</v>
      </c>
      <c r="K287" s="53" t="s">
        <v>4015</v>
      </c>
      <c r="L287" s="107" t="s">
        <v>4016</v>
      </c>
    </row>
    <row r="288" spans="1:13" ht="17.25" x14ac:dyDescent="0.3">
      <c r="A288" s="104" t="s">
        <v>4017</v>
      </c>
      <c r="B288" s="104" t="s">
        <v>4017</v>
      </c>
      <c r="C288" s="64" t="e">
        <v>#N/A</v>
      </c>
      <c r="D288" s="53">
        <v>3297300604</v>
      </c>
      <c r="E288" s="53" t="s">
        <v>4018</v>
      </c>
      <c r="F288" s="46">
        <v>1058856661</v>
      </c>
      <c r="G288" s="53" t="s">
        <v>4019</v>
      </c>
      <c r="H288" s="53" t="s">
        <v>4020</v>
      </c>
      <c r="I288" s="53" t="s">
        <v>4021</v>
      </c>
      <c r="J288" s="53" t="s">
        <v>1914</v>
      </c>
      <c r="K288" s="53" t="s">
        <v>3477</v>
      </c>
    </row>
    <row r="289" spans="1:13" ht="17.25" x14ac:dyDescent="0.3">
      <c r="A289" s="104" t="s">
        <v>4022</v>
      </c>
      <c r="B289" s="104" t="s">
        <v>4022</v>
      </c>
      <c r="C289" s="64" t="e">
        <v>#N/A</v>
      </c>
      <c r="D289" s="53">
        <v>5439401505</v>
      </c>
      <c r="E289" s="53" t="s">
        <v>4023</v>
      </c>
      <c r="F289" s="46">
        <v>1098091078</v>
      </c>
      <c r="G289" s="53" t="s">
        <v>4024</v>
      </c>
      <c r="H289" s="53" t="s">
        <v>4025</v>
      </c>
      <c r="I289" s="53" t="s">
        <v>4026</v>
      </c>
      <c r="J289" s="53" t="s">
        <v>2789</v>
      </c>
      <c r="K289" s="53" t="s">
        <v>4027</v>
      </c>
    </row>
    <row r="290" spans="1:13" s="58" customFormat="1" ht="17.25" x14ac:dyDescent="0.3">
      <c r="A290" s="87" t="s">
        <v>4028</v>
      </c>
      <c r="B290" s="118" t="s">
        <v>4029</v>
      </c>
      <c r="C290" s="42" t="e">
        <v>#N/A</v>
      </c>
      <c r="D290" s="77">
        <v>5433400628</v>
      </c>
      <c r="E290" s="77" t="s">
        <v>4030</v>
      </c>
      <c r="F290" s="118">
        <v>1093643354</v>
      </c>
      <c r="G290" s="77" t="s">
        <v>4031</v>
      </c>
      <c r="H290" s="77" t="s">
        <v>4032</v>
      </c>
      <c r="I290" s="77" t="s">
        <v>4033</v>
      </c>
      <c r="J290" s="77" t="s">
        <v>1905</v>
      </c>
      <c r="K290" s="77" t="s">
        <v>1923</v>
      </c>
      <c r="L290" s="58" t="s">
        <v>4034</v>
      </c>
    </row>
    <row r="291" spans="1:13" ht="17.25" x14ac:dyDescent="0.3">
      <c r="A291" s="104"/>
      <c r="B291" s="104" t="s">
        <v>4035</v>
      </c>
      <c r="C291" s="64" t="e">
        <v>#N/A</v>
      </c>
      <c r="D291" s="53">
        <v>1998101593</v>
      </c>
      <c r="E291" s="53" t="s">
        <v>4036</v>
      </c>
      <c r="F291" s="46">
        <v>1090304166</v>
      </c>
      <c r="G291" s="53" t="s">
        <v>4037</v>
      </c>
      <c r="H291" s="53" t="s">
        <v>4038</v>
      </c>
      <c r="I291" s="53" t="s">
        <v>4039</v>
      </c>
      <c r="J291" s="53" t="s">
        <v>1914</v>
      </c>
      <c r="K291" s="53" t="s">
        <v>1915</v>
      </c>
      <c r="L291" s="119" t="s">
        <v>4040</v>
      </c>
    </row>
    <row r="292" spans="1:13" ht="17.25" x14ac:dyDescent="0.3">
      <c r="A292" s="54" t="s">
        <v>4041</v>
      </c>
      <c r="B292" s="46" t="s">
        <v>4042</v>
      </c>
      <c r="C292" s="64" t="e">
        <v>#N/A</v>
      </c>
      <c r="D292" s="53">
        <v>5841602002</v>
      </c>
      <c r="E292" s="53" t="s">
        <v>4043</v>
      </c>
      <c r="F292" s="46">
        <v>1031604929</v>
      </c>
      <c r="G292" s="53" t="s">
        <v>4044</v>
      </c>
      <c r="H292" s="53" t="s">
        <v>4045</v>
      </c>
      <c r="I292" s="53" t="s">
        <v>4046</v>
      </c>
      <c r="J292" s="53" t="s">
        <v>1886</v>
      </c>
      <c r="K292" s="53" t="s">
        <v>3933</v>
      </c>
      <c r="L292" s="53"/>
      <c r="M292" s="53"/>
    </row>
    <row r="293" spans="1:13" x14ac:dyDescent="0.3">
      <c r="C293" s="120" t="s">
        <v>1475</v>
      </c>
      <c r="D293" s="45">
        <v>5082251228</v>
      </c>
      <c r="E293" s="45" t="s">
        <v>1475</v>
      </c>
      <c r="F293" s="120" t="s">
        <v>4047</v>
      </c>
      <c r="G293" s="45" t="s">
        <v>4048</v>
      </c>
      <c r="H293" s="45" t="s">
        <v>4049</v>
      </c>
      <c r="I293" s="45" t="s">
        <v>4050</v>
      </c>
      <c r="J293" s="45" t="s">
        <v>4051</v>
      </c>
      <c r="K293" s="45" t="s">
        <v>4052</v>
      </c>
    </row>
    <row r="294" spans="1:13" x14ac:dyDescent="0.3">
      <c r="C294" s="121" t="s">
        <v>4054</v>
      </c>
      <c r="D294" s="45">
        <v>5052052414</v>
      </c>
      <c r="E294" s="122" t="s">
        <v>4055</v>
      </c>
      <c r="F294" s="121" t="s">
        <v>4053</v>
      </c>
      <c r="G294" s="123" t="s">
        <v>4056</v>
      </c>
      <c r="H294" s="123" t="s">
        <v>4057</v>
      </c>
      <c r="I294" s="123" t="s">
        <v>4058</v>
      </c>
      <c r="J294" s="123" t="s">
        <v>4059</v>
      </c>
      <c r="K294" s="123" t="s">
        <v>4060</v>
      </c>
      <c r="L294" s="124" t="s">
        <v>4061</v>
      </c>
    </row>
  </sheetData>
  <phoneticPr fontId="8" type="noConversion"/>
  <hyperlinks>
    <hyperlink ref="L104" r:id="rId1" xr:uid="{B8AF7C68-36BD-4292-8D7C-2DC734F3ACBB}"/>
    <hyperlink ref="L210" r:id="rId2" xr:uid="{4B08C65F-17C5-4D0A-AC2F-D41886390DD2}"/>
    <hyperlink ref="L258" r:id="rId3" xr:uid="{A3425E5A-2135-4CA8-983E-9CCAC431AED5}"/>
    <hyperlink ref="L3" r:id="rId4" xr:uid="{5223EB2E-E9D7-45B7-97EA-62853E3456B9}"/>
    <hyperlink ref="L2" r:id="rId5" xr:uid="{1F5A4D05-ABD4-46FB-83C0-A8E6AB0138E3}"/>
    <hyperlink ref="L87" r:id="rId6" xr:uid="{C5D0922E-E874-4495-8D80-952DD473CCA3}"/>
    <hyperlink ref="L127" r:id="rId7" xr:uid="{FD6BC44C-AF27-4E6C-958F-4C4CC04DF64D}"/>
    <hyperlink ref="L133" r:id="rId8" xr:uid="{896B4285-906B-4FAA-9B47-F8F59DFF59B4}"/>
    <hyperlink ref="L167" r:id="rId9" xr:uid="{C6BCF268-3E26-4DFC-B60F-1D5FACBE7A1A}"/>
    <hyperlink ref="L111" r:id="rId10" xr:uid="{874A2026-7FFA-4E95-8D92-6D184F1B8151}"/>
    <hyperlink ref="L256" r:id="rId11" xr:uid="{E1428D2A-1F8C-4842-B2AB-3A482F8C29C6}"/>
    <hyperlink ref="L126" r:id="rId12" xr:uid="{2F1A6A0B-FA51-48B9-9924-79C97250DD9B}"/>
    <hyperlink ref="L231" r:id="rId13" xr:uid="{B1096650-6B22-44CB-8536-9F8DB71532CA}"/>
    <hyperlink ref="L90" r:id="rId14" xr:uid="{FC0B0AD4-9538-4AA9-8813-37813E313573}"/>
    <hyperlink ref="L212" r:id="rId15" xr:uid="{4F407274-CC38-482A-AE92-B565B74103C3}"/>
    <hyperlink ref="L52" r:id="rId16" xr:uid="{482F9648-987B-40E2-93CB-CAC36ED7A5BD}"/>
    <hyperlink ref="L178" r:id="rId17" xr:uid="{36B01CE8-B00D-42F7-9997-EBAFE9DD6140}"/>
    <hyperlink ref="L206" r:id="rId18" xr:uid="{17CE6CC6-D3FD-40FE-8045-852A8FF090DA}"/>
    <hyperlink ref="L88" r:id="rId19" xr:uid="{7AFEC60B-BCC3-45C9-93AA-6E4E0E30428E}"/>
    <hyperlink ref="L44" r:id="rId20" xr:uid="{FFCF29AE-B0E3-4EB4-83AE-DADDC2EECEA0}"/>
    <hyperlink ref="L176" r:id="rId21" xr:uid="{E3387141-0283-46C0-A36D-E1D670657F25}"/>
    <hyperlink ref="L89" r:id="rId22" xr:uid="{6A97F6AA-6014-44F3-B807-3087E9D65E11}"/>
    <hyperlink ref="L4" r:id="rId23" xr:uid="{6AEC9F93-6083-4186-B091-3C270A818766}"/>
    <hyperlink ref="L195" r:id="rId24" xr:uid="{047E0FF0-8E8F-451D-9B3D-DF649C2EE8E4}"/>
    <hyperlink ref="L35" r:id="rId25" xr:uid="{084D9D1D-9B37-48E5-974B-EBE7FDB8F0D0}"/>
    <hyperlink ref="L10" r:id="rId26" xr:uid="{FA751BF2-38B7-4589-9A22-92E50C1162F3}"/>
    <hyperlink ref="L227" r:id="rId27" xr:uid="{42EDD857-BC0B-4DE0-8F1B-F71555DAE224}"/>
    <hyperlink ref="L116" r:id="rId28" xr:uid="{50EED348-039F-42C9-BAE4-EDD028BA2B17}"/>
    <hyperlink ref="L237" r:id="rId29" xr:uid="{36DB8B3F-2816-4AAD-B492-F417021C3175}"/>
    <hyperlink ref="L66" r:id="rId30" xr:uid="{E2A0F912-5D47-445F-BA19-D302B168F5FF}"/>
    <hyperlink ref="L32" r:id="rId31" xr:uid="{EB998C48-A207-424A-935E-BB78544AB8A1}"/>
    <hyperlink ref="L236" r:id="rId32" xr:uid="{EC5D9E22-0131-4211-A4BE-D31237E37B54}"/>
    <hyperlink ref="L13" r:id="rId33" xr:uid="{79C4C41A-DCBD-4A68-8E65-6067C91EABF0}"/>
    <hyperlink ref="L171" r:id="rId34" xr:uid="{40B5F753-CDD0-42E1-AABE-D40DACA823FC}"/>
    <hyperlink ref="L23" r:id="rId35" xr:uid="{D94A4B46-7DB2-4A8C-BD0C-16E598029FA3}"/>
    <hyperlink ref="L170" r:id="rId36" xr:uid="{7CF28FDC-6533-4F29-9577-AD93712B76C1}"/>
    <hyperlink ref="L190" r:id="rId37" xr:uid="{25607CBE-CBF0-4A0E-95E3-296C77850BCC}"/>
    <hyperlink ref="L51" r:id="rId38" xr:uid="{771D6177-A2E5-4F85-94C8-D6A4AD55D7AE}"/>
    <hyperlink ref="L121" r:id="rId39" xr:uid="{916AC5BC-4DC2-4A39-9296-C78968A842C3}"/>
    <hyperlink ref="L172" r:id="rId40" xr:uid="{2D1058CE-AE6F-4A96-A25F-7DEE12FBF684}"/>
    <hyperlink ref="L105" r:id="rId41" xr:uid="{72AECE09-897F-4112-9D35-DA7E2039C1EA}"/>
    <hyperlink ref="L50" r:id="rId42" xr:uid="{81EE26C6-8B20-41F7-AFBD-BF5EC9DFB908}"/>
    <hyperlink ref="L106" r:id="rId43" xr:uid="{3FFE61DA-0436-4D34-A01E-F1A130FF167D}"/>
    <hyperlink ref="L163" r:id="rId44" xr:uid="{9BEE4B3A-2A13-44DD-951A-6D250B2782F3}"/>
    <hyperlink ref="L42" r:id="rId45" xr:uid="{784475E1-D329-4134-ACEA-8A59AF2A7E45}"/>
    <hyperlink ref="L152" r:id="rId46" xr:uid="{C9163FF7-6FD8-4F9C-829B-47FBC4BA3EFC}"/>
    <hyperlink ref="L78" r:id="rId47" xr:uid="{6011B584-F3DF-4B5D-BFDB-A8B7DC4ED87D}"/>
    <hyperlink ref="L14" r:id="rId48" xr:uid="{3D7176DD-3A30-44DC-B2F4-9AC05FB73902}"/>
    <hyperlink ref="L112" r:id="rId49" xr:uid="{DC6C6CC1-B766-476E-B49F-F5C13989ABDB}"/>
    <hyperlink ref="L157" r:id="rId50" xr:uid="{F771F256-5CC7-4AEF-A3DE-82995B4E31FE}"/>
    <hyperlink ref="L11" r:id="rId51" xr:uid="{8205BAA1-D4DA-4393-8C07-FFB25AC67E35}"/>
    <hyperlink ref="L113" r:id="rId52" xr:uid="{CBEDE427-89F7-40F2-84ED-143FB3C7F41F}"/>
    <hyperlink ref="L45" r:id="rId53" xr:uid="{68B3E7A0-287E-4476-82F3-A5DDB2D4C671}"/>
    <hyperlink ref="L248" r:id="rId54" xr:uid="{D64EA36B-C2E6-4EE5-B4FD-53B276C21B6C}"/>
    <hyperlink ref="L128" r:id="rId55" xr:uid="{FC0D5A5E-ABB5-494F-A448-DAD669BB4B4F}"/>
    <hyperlink ref="L41" r:id="rId56" xr:uid="{A80C8C6A-F617-4012-A9F8-4664F56E390E}"/>
    <hyperlink ref="L76" r:id="rId57" xr:uid="{B84052C8-C80B-4711-B091-3A4554509EBF}"/>
    <hyperlink ref="L43" r:id="rId58" xr:uid="{A8D8CF61-49F0-4F8C-9E04-6DAFE078670C}"/>
    <hyperlink ref="L149" r:id="rId59" xr:uid="{D79144D6-1965-47A3-B511-E28B503C001C}"/>
    <hyperlink ref="L229" r:id="rId60" xr:uid="{755C67B4-E2BC-4FBF-A6E5-F1089A2F9A9E}"/>
    <hyperlink ref="L287" r:id="rId61" xr:uid="{65E96933-BB3E-485B-9BFB-009E5ABB9D29}"/>
    <hyperlink ref="L238" r:id="rId62" xr:uid="{6F576320-AEB5-4745-A5A4-2C9F054C3B86}"/>
    <hyperlink ref="L250" r:id="rId63" xr:uid="{E6FC87C1-E0A0-49AB-BE23-C086F5F97676}"/>
    <hyperlink ref="L131" r:id="rId64" xr:uid="{FC840BE6-024B-42B0-8BDC-7AAF9216AC8E}"/>
    <hyperlink ref="L225" r:id="rId65" xr:uid="{9645883F-04FF-4B6F-8E84-92ED40AC38AE}"/>
    <hyperlink ref="L20" r:id="rId66" xr:uid="{D24A1F36-706F-49D2-8720-AA533BCF2B1E}"/>
    <hyperlink ref="L291" r:id="rId67" xr:uid="{137543E5-0F30-4992-99D4-49AA91A27089}"/>
    <hyperlink ref="L165" r:id="rId68" xr:uid="{4F438923-3367-426A-8BEE-62DF63358FC4}"/>
    <hyperlink ref="L274" r:id="rId69" xr:uid="{05390E5A-366B-4360-AB1D-F826C79C3320}"/>
    <hyperlink ref="L220" r:id="rId70" xr:uid="{7823055E-582F-4DBE-AE6F-4F371872670A}"/>
    <hyperlink ref="L278" r:id="rId71" xr:uid="{BDD5BD40-9D7C-4974-912C-CC210BBD3538}"/>
    <hyperlink ref="L69" r:id="rId72" xr:uid="{5F8B9728-4F12-4F78-B36A-5011E3D5ECEE}"/>
    <hyperlink ref="L253" r:id="rId73" xr:uid="{6E09A3E0-89C5-4B61-8706-9AC1E933A26D}"/>
    <hyperlink ref="L294" r:id="rId74" xr:uid="{EA384A63-38C0-42C7-923A-956C554067C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76DB-7EB5-4F5B-A469-08E9C6B434B3}">
  <dimension ref="B2:I3"/>
  <sheetViews>
    <sheetView workbookViewId="0">
      <selection activeCell="B2" sqref="B2:I3"/>
    </sheetView>
  </sheetViews>
  <sheetFormatPr defaultRowHeight="16.5" x14ac:dyDescent="0.3"/>
  <sheetData>
    <row r="2" spans="2:9" ht="17.25" x14ac:dyDescent="0.3">
      <c r="B2" s="32" t="s">
        <v>4063</v>
      </c>
      <c r="C2" s="32" t="s">
        <v>4062</v>
      </c>
      <c r="D2" s="44" t="s">
        <v>1863</v>
      </c>
      <c r="E2" s="44" t="s">
        <v>1864</v>
      </c>
      <c r="F2" s="44" t="s">
        <v>1865</v>
      </c>
      <c r="G2" s="44" t="s">
        <v>1866</v>
      </c>
      <c r="H2" s="44" t="s">
        <v>1867</v>
      </c>
      <c r="I2" s="44" t="s">
        <v>1868</v>
      </c>
    </row>
    <row r="3" spans="2:9" x14ac:dyDescent="0.3">
      <c r="B3" t="e">
        <f>VLOOKUP(#REF!,금액!I1:K1533,3,0)</f>
        <v>#REF!</v>
      </c>
      <c r="C3" t="e">
        <f>VLOOKUP(B3,사업자DB!$D$2:$L$294,3,0)</f>
        <v>#REF!</v>
      </c>
      <c r="D3" t="e">
        <f>VLOOKUP(B3,사업자DB!$D$2:$L$294,4,0)</f>
        <v>#REF!</v>
      </c>
      <c r="E3" t="e">
        <f>VLOOKUP(B3,사업자DB!$D$2:$L$294,5,0)</f>
        <v>#REF!</v>
      </c>
      <c r="F3" t="str">
        <f ca="1">VLOOKUP($F3,사업자DB!$D$2:$L$294,6,0)</f>
        <v>전라북도 완주군 봉동읍 봉동로 638,101호</v>
      </c>
      <c r="G3" t="str">
        <f ca="1">VLOOKUP($F3,사업자DB!$D$2:$L$294,7,0)</f>
        <v>소매</v>
      </c>
      <c r="H3" t="str">
        <f ca="1">VLOOKUP($F3,사업자DB!$D$2:$L$294,8,0)</f>
        <v>정육점업</v>
      </c>
      <c r="I3" t="str">
        <f ca="1">VLOOKUP($F3,사업자DB!$D$2:$L$294,9,0)</f>
        <v>forestwill@naver.com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6FBB-F736-4891-B1BF-F6C2980E2E94}">
  <dimension ref="A1:M259"/>
  <sheetViews>
    <sheetView tabSelected="1" workbookViewId="0">
      <selection activeCell="H5" sqref="H5"/>
    </sheetView>
  </sheetViews>
  <sheetFormatPr defaultRowHeight="16.5" x14ac:dyDescent="0.3"/>
  <cols>
    <col min="1" max="1" width="27.25" bestFit="1" customWidth="1"/>
    <col min="2" max="2" width="15.25" bestFit="1" customWidth="1"/>
    <col min="3" max="5" width="14.5" bestFit="1" customWidth="1"/>
    <col min="6" max="6" width="11.625" bestFit="1" customWidth="1"/>
    <col min="7" max="7" width="12.375" customWidth="1"/>
  </cols>
  <sheetData>
    <row r="1" spans="1:13" ht="17.25" x14ac:dyDescent="0.3">
      <c r="A1" s="12" t="s">
        <v>1527</v>
      </c>
      <c r="B1" t="s">
        <v>1846</v>
      </c>
      <c r="C1" t="s">
        <v>1848</v>
      </c>
      <c r="D1" t="s">
        <v>1849</v>
      </c>
      <c r="E1" t="s">
        <v>1678</v>
      </c>
      <c r="F1" s="32" t="s">
        <v>4063</v>
      </c>
      <c r="G1" s="32" t="s">
        <v>4062</v>
      </c>
      <c r="H1" s="44" t="s">
        <v>1863</v>
      </c>
      <c r="I1" s="44" t="s">
        <v>1864</v>
      </c>
      <c r="J1" s="44" t="s">
        <v>1865</v>
      </c>
      <c r="K1" s="44" t="s">
        <v>1866</v>
      </c>
      <c r="L1" s="44" t="s">
        <v>1867</v>
      </c>
      <c r="M1" s="44" t="s">
        <v>1868</v>
      </c>
    </row>
    <row r="2" spans="1:13" x14ac:dyDescent="0.3">
      <c r="A2" s="13" t="s">
        <v>1664</v>
      </c>
      <c r="B2" s="125">
        <v>1957403</v>
      </c>
      <c r="C2" s="125">
        <v>195737</v>
      </c>
      <c r="D2" s="125">
        <v>2392460</v>
      </c>
      <c r="E2" s="125">
        <v>4545600</v>
      </c>
      <c r="F2">
        <f>VLOOKUP(A2,금액!M1:O1534,3,0)</f>
        <v>2969801140</v>
      </c>
      <c r="G2">
        <f>VLOOKUP(F2,사업자DB!$D$2:$L$294,3,0)</f>
        <v>1089938849</v>
      </c>
      <c r="H2" t="str">
        <f>VLOOKUP(F2,사업자DB!$D$2:$L$294,4,0)</f>
        <v>유림유통88MART</v>
      </c>
      <c r="I2" t="str">
        <f>VLOOKUP(F2,사업자DB!$D$2:$L$294,5,0)</f>
        <v>유제헌</v>
      </c>
      <c r="J2" t="str">
        <f>VLOOKUP($F2,사업자DB!$D$2:$L$294,6,0)</f>
        <v>전라북도 완주군 봉동읍 봉동로 638,101호</v>
      </c>
      <c r="K2" t="str">
        <f>VLOOKUP($F2,사업자DB!$D$2:$L$294,7,0)</f>
        <v>소매</v>
      </c>
      <c r="L2" t="str">
        <f>VLOOKUP($F2,사업자DB!$D$2:$L$294,8,0)</f>
        <v>정육점업</v>
      </c>
      <c r="M2" t="str">
        <f>VLOOKUP($F2,사업자DB!$D$2:$L$294,9,0)</f>
        <v>forestwill@naver.com</v>
      </c>
    </row>
    <row r="3" spans="1:13" x14ac:dyDescent="0.3">
      <c r="A3" s="13" t="s">
        <v>1785</v>
      </c>
      <c r="B3" s="125">
        <v>606091</v>
      </c>
      <c r="C3" s="125">
        <v>60609</v>
      </c>
      <c r="D3" s="125">
        <v>61400</v>
      </c>
      <c r="E3" s="125">
        <v>728100</v>
      </c>
      <c r="F3">
        <f>VLOOKUP(A3,금액!M2:O1535,3,0)</f>
        <v>5176600498</v>
      </c>
      <c r="G3">
        <f>VLOOKUP(F3,사업자DB!$D$2:$L$294,3,0)</f>
        <v>1024872982</v>
      </c>
      <c r="H3" t="str">
        <f>VLOOKUP(F3,사업자DB!$D$2:$L$294,4,0)</f>
        <v>북정ASIA마트</v>
      </c>
      <c r="I3" t="str">
        <f>VLOOKUP(F3,사업자DB!$D$2:$L$294,5,0)</f>
        <v>김혜진</v>
      </c>
      <c r="J3" t="str">
        <f>VLOOKUP($F3,사업자DB!$D$2:$L$294,6,0)</f>
        <v>경남 양산시 고향의봄10길 22</v>
      </c>
      <c r="K3" t="str">
        <f>VLOOKUP($F3,사업자DB!$D$2:$L$294,7,0)</f>
        <v>소매업</v>
      </c>
      <c r="L3" t="str">
        <f>VLOOKUP($F3,사업자DB!$D$2:$L$294,8,0)</f>
        <v>마트</v>
      </c>
      <c r="M3">
        <f>VLOOKUP($F3,사업자DB!$D$2:$L$294,9,0)</f>
        <v>0</v>
      </c>
    </row>
    <row r="4" spans="1:13" x14ac:dyDescent="0.3">
      <c r="A4" s="13" t="s">
        <v>1626</v>
      </c>
      <c r="B4" s="125">
        <v>112000</v>
      </c>
      <c r="C4" s="125">
        <v>11200</v>
      </c>
      <c r="D4" s="125">
        <v>0</v>
      </c>
      <c r="E4" s="125">
        <v>123200</v>
      </c>
      <c r="F4">
        <f>VLOOKUP(A4,금액!M3:O1536,3,0)</f>
        <v>5198100371</v>
      </c>
      <c r="G4">
        <f>VLOOKUP(F4,사업자DB!$D$2:$L$294,3,0)</f>
        <v>1055540343</v>
      </c>
      <c r="H4" t="str">
        <f>VLOOKUP(F4,사업자DB!$D$2:$L$294,4,0)</f>
        <v>㈜삼희유건</v>
      </c>
      <c r="I4" t="str">
        <f>VLOOKUP(F4,사업자DB!$D$2:$L$294,5,0)</f>
        <v>박미녀</v>
      </c>
      <c r="J4" t="str">
        <f>VLOOKUP($F4,사업자DB!$D$2:$L$294,6,0)</f>
        <v>전북 김제시 동서로 260 1층, 102호 (요촌동)</v>
      </c>
      <c r="K4" t="str">
        <f>VLOOKUP($F4,사업자DB!$D$2:$L$294,7,0)</f>
        <v>도매 및 소매업</v>
      </c>
      <c r="L4" t="str">
        <f>VLOOKUP($F4,사업자DB!$D$2:$L$294,8,0)</f>
        <v>슈퍼마켓</v>
      </c>
      <c r="M4" t="str">
        <f>VLOOKUP($F4,사업자DB!$D$2:$L$294,9,0)</f>
        <v>gmmart5579@nate.com</v>
      </c>
    </row>
    <row r="5" spans="1:13" x14ac:dyDescent="0.3">
      <c r="A5" s="13" t="s">
        <v>1801</v>
      </c>
      <c r="B5" s="125">
        <v>46364</v>
      </c>
      <c r="C5" s="125">
        <v>4636</v>
      </c>
      <c r="D5" s="125">
        <v>6500</v>
      </c>
      <c r="E5" s="125">
        <v>57500</v>
      </c>
      <c r="F5">
        <f>VLOOKUP(A5,금액!M4:O1537,3,0)</f>
        <v>3101562310</v>
      </c>
      <c r="G5">
        <f>VLOOKUP(F5,사업자DB!$D$2:$L$294,3,0)</f>
        <v>1044772532</v>
      </c>
      <c r="H5" t="str">
        <f>VLOOKUP(F5,사업자DB!$D$2:$L$294,4,0)</f>
        <v>웰컴타이(평택고택점)</v>
      </c>
      <c r="I5" t="str">
        <f>VLOOKUP(F5,사업자DB!$D$2:$L$294,5,0)</f>
        <v>허예진</v>
      </c>
      <c r="J5" t="str">
        <f>VLOOKUP($F5,사업자DB!$D$2:$L$294,6,0)</f>
        <v>경기도 평택시 고덕여염9길 37,1층 9호</v>
      </c>
      <c r="K5" t="str">
        <f>VLOOKUP($F5,사업자DB!$D$2:$L$294,7,0)</f>
        <v>음식점업</v>
      </c>
      <c r="L5" t="str">
        <f>VLOOKUP($F5,사업자DB!$D$2:$L$294,8,0)</f>
        <v>태국음식,한식</v>
      </c>
      <c r="M5">
        <f>VLOOKUP($F5,사업자DB!$D$2:$L$294,9,0)</f>
        <v>0</v>
      </c>
    </row>
    <row r="6" spans="1:13" x14ac:dyDescent="0.3">
      <c r="A6" s="13" t="s">
        <v>1535</v>
      </c>
      <c r="B6" s="125">
        <v>3797909.2</v>
      </c>
      <c r="C6" s="125">
        <v>379790.72</v>
      </c>
      <c r="D6" s="125">
        <v>3188900.08</v>
      </c>
      <c r="E6" s="125">
        <v>7366600</v>
      </c>
      <c r="F6">
        <f>VLOOKUP(A6,금액!M5:O1538,3,0)</f>
        <v>3125200974</v>
      </c>
      <c r="G6">
        <f>VLOOKUP(F6,사업자DB!$D$2:$L$294,3,0)</f>
        <v>1051052998</v>
      </c>
      <c r="H6" t="str">
        <f>VLOOKUP(F6,사업자DB!$D$2:$L$294,4,0)</f>
        <v>강현</v>
      </c>
      <c r="I6" t="str">
        <f>VLOOKUP(F6,사업자DB!$D$2:$L$294,5,0)</f>
        <v>KIM KINGPETCH</v>
      </c>
      <c r="J6" t="str">
        <f>VLOOKUP($F6,사업자DB!$D$2:$L$294,6,0)</f>
        <v>전남 장흥군 부산면 내안구룡길 108-1</v>
      </c>
      <c r="K6" t="str">
        <f>VLOOKUP($F6,사업자DB!$D$2:$L$294,7,0)</f>
        <v>소매업</v>
      </c>
      <c r="L6" t="str">
        <f>VLOOKUP($F6,사업자DB!$D$2:$L$294,8,0)</f>
        <v>태국야채 , 과일</v>
      </c>
      <c r="M6">
        <f>VLOOKUP($F6,사업자DB!$D$2:$L$294,9,0)</f>
        <v>0</v>
      </c>
    </row>
    <row r="7" spans="1:13" x14ac:dyDescent="0.3">
      <c r="A7" s="13" t="s">
        <v>1766</v>
      </c>
      <c r="B7" s="125">
        <v>351828</v>
      </c>
      <c r="C7" s="125">
        <v>35182</v>
      </c>
      <c r="D7" s="125">
        <v>80390</v>
      </c>
      <c r="E7" s="125">
        <v>467400</v>
      </c>
      <c r="F7">
        <f>VLOOKUP(A7,금액!M6:O1539,3,0)</f>
        <v>6121695709</v>
      </c>
      <c r="G7">
        <f>VLOOKUP(F7,사업자DB!$D$2:$L$294,3,0)</f>
        <v>1057376339</v>
      </c>
      <c r="H7" t="str">
        <f>VLOOKUP(F7,사업자DB!$D$2:$L$294,4,0)</f>
        <v>크루아 라다</v>
      </c>
      <c r="I7" t="str">
        <f>VLOOKUP(F7,사업자DB!$D$2:$L$294,5,0)</f>
        <v>SOMBAT LADAWAN</v>
      </c>
      <c r="J7" t="str">
        <f>VLOOKUP($F7,사업자DB!$D$2:$L$294,6,0)</f>
        <v>강원도 춘천시 서부대성로44번길 25,1층(요선동)</v>
      </c>
      <c r="K7" t="str">
        <f>VLOOKUP($F7,사업자DB!$D$2:$L$294,7,0)</f>
        <v>음식점업</v>
      </c>
      <c r="L7" t="str">
        <f>VLOOKUP($F7,사업자DB!$D$2:$L$294,8,0)</f>
        <v>기타외국음식</v>
      </c>
      <c r="M7">
        <f>VLOOKUP($F7,사업자DB!$D$2:$L$294,9,0)</f>
        <v>0</v>
      </c>
    </row>
    <row r="8" spans="1:13" x14ac:dyDescent="0.3">
      <c r="A8" s="13" t="s">
        <v>1793</v>
      </c>
      <c r="B8" s="125">
        <v>151101</v>
      </c>
      <c r="C8" s="125">
        <v>15109</v>
      </c>
      <c r="D8" s="125">
        <v>13490</v>
      </c>
      <c r="E8" s="125">
        <v>179700</v>
      </c>
      <c r="F8">
        <f>VLOOKUP(A8,금액!M7:O1540,3,0)</f>
        <v>4132901093</v>
      </c>
      <c r="G8">
        <f>VLOOKUP(F8,사업자DB!$D$2:$L$294,3,0)</f>
        <v>1084636949</v>
      </c>
      <c r="H8" t="str">
        <f>VLOOKUP(F8,사업자DB!$D$2:$L$294,4,0)</f>
        <v>수수타이</v>
      </c>
      <c r="I8" t="str">
        <f>VLOOKUP(F8,사업자DB!$D$2:$L$294,5,0)</f>
        <v>이상헌</v>
      </c>
      <c r="J8" t="str">
        <f>VLOOKUP($F8,사업자DB!$D$2:$L$294,6,0)</f>
        <v>서울특별시 노원구 동일로 1382,110호</v>
      </c>
      <c r="K8" t="str">
        <f>VLOOKUP($F8,사업자DB!$D$2:$L$294,7,0)</f>
        <v>음식</v>
      </c>
      <c r="L8" t="str">
        <f>VLOOKUP($F8,사업자DB!$D$2:$L$294,8,0)</f>
        <v>외국인 음식업점</v>
      </c>
      <c r="M8" t="str">
        <f>VLOOKUP($F8,사업자DB!$D$2:$L$294,9,0)</f>
        <v>hq@susuthai.com</v>
      </c>
    </row>
    <row r="9" spans="1:13" x14ac:dyDescent="0.3">
      <c r="A9" s="13" t="s">
        <v>1677</v>
      </c>
      <c r="B9" s="125">
        <v>321828</v>
      </c>
      <c r="C9" s="125">
        <v>32182</v>
      </c>
      <c r="D9" s="125">
        <v>145990</v>
      </c>
      <c r="E9" s="125">
        <v>500000</v>
      </c>
      <c r="F9">
        <f>VLOOKUP(A9,금액!M8:O1541,3,0)</f>
        <v>2662301627</v>
      </c>
      <c r="G9">
        <f>VLOOKUP(F9,사업자DB!$D$2:$L$294,3,0)</f>
        <v>1032515195</v>
      </c>
      <c r="H9" t="str">
        <f>VLOOKUP(F9,사업자DB!$D$2:$L$294,4,0)</f>
        <v>베스트푸드(BEST FOOD)</v>
      </c>
      <c r="I9" t="str">
        <f>VLOOKUP(F9,사업자DB!$D$2:$L$294,5,0)</f>
        <v>최안팬</v>
      </c>
      <c r="J9" t="str">
        <f>VLOOKUP($F9,사업자DB!$D$2:$L$294,6,0)</f>
        <v>경기 평택시 신장로 85 베스트푸드</v>
      </c>
      <c r="K9" t="str">
        <f>VLOOKUP($F9,사업자DB!$D$2:$L$294,7,0)</f>
        <v>제조업</v>
      </c>
      <c r="L9" t="str">
        <f>VLOOKUP($F9,사업자DB!$D$2:$L$294,8,0)</f>
        <v>즉석판매제조가공업</v>
      </c>
      <c r="M9" t="str">
        <f>VLOOKUP($F9,사업자DB!$D$2:$L$294,9,0)</f>
        <v>choi.changbom@gmail.com</v>
      </c>
    </row>
    <row r="10" spans="1:13" x14ac:dyDescent="0.3">
      <c r="A10" s="13" t="s">
        <v>1774</v>
      </c>
      <c r="B10" s="125">
        <v>2651475</v>
      </c>
      <c r="C10" s="125">
        <v>265145</v>
      </c>
      <c r="D10" s="125">
        <v>666980</v>
      </c>
      <c r="E10" s="125">
        <v>3583600</v>
      </c>
      <c r="F10">
        <f>VLOOKUP(A10,금액!M9:O1542,3,0)</f>
        <v>3238702576</v>
      </c>
      <c r="G10">
        <f>VLOOKUP(F10,사업자DB!$D$2:$L$294,3,0)</f>
        <v>1066375595</v>
      </c>
      <c r="H10" t="str">
        <f>VLOOKUP(F10,사업자DB!$D$2:$L$294,4,0)</f>
        <v>주식회사 통야이프로젝트</v>
      </c>
      <c r="I10" t="str">
        <f>VLOOKUP(F10,사업자DB!$D$2:$L$294,5,0)</f>
        <v>SANGKAPHOM PAKONTHAM</v>
      </c>
      <c r="J10" t="str">
        <f>VLOOKUP($F10,사업자DB!$D$2:$L$294,6,0)</f>
        <v>서울 관악구 조원로4길 25 102호</v>
      </c>
      <c r="K10" t="str">
        <f>VLOOKUP($F10,사업자DB!$D$2:$L$294,7,0)</f>
        <v>도,소매</v>
      </c>
      <c r="L10" t="str">
        <f>VLOOKUP($F10,사업자DB!$D$2:$L$294,8,0)</f>
        <v>액세서리,기타 음*식료품 위주 종합 소매업</v>
      </c>
      <c r="M10" t="str">
        <f>VLOOKUP($F10,사업자DB!$D$2:$L$294,9,0)</f>
        <v>yai_thailand@outlook.co.th</v>
      </c>
    </row>
    <row r="11" spans="1:13" x14ac:dyDescent="0.3">
      <c r="A11" s="13" t="s">
        <v>1534</v>
      </c>
      <c r="B11" s="125">
        <v>2519645.9</v>
      </c>
      <c r="C11" s="125">
        <v>251964.28999999998</v>
      </c>
      <c r="D11" s="125">
        <v>3945789.8100000005</v>
      </c>
      <c r="E11" s="125">
        <v>6717400</v>
      </c>
      <c r="F11">
        <f>VLOOKUP(A11,금액!M10:O1543,3,0)</f>
        <v>2442601521</v>
      </c>
      <c r="G11">
        <f>VLOOKUP(F11,사업자DB!$D$2:$L$294,3,0)</f>
        <v>1068879514</v>
      </c>
      <c r="H11" t="str">
        <f>VLOOKUP(F11,사업자DB!$D$2:$L$294,4,0)</f>
        <v>겁쿤갑타이마트</v>
      </c>
      <c r="I11" t="str">
        <f>VLOOKUP(F11,사업자DB!$D$2:$L$294,5,0)</f>
        <v>TAPPA JARINEE</v>
      </c>
      <c r="J11" t="str">
        <f>VLOOKUP($F11,사업자DB!$D$2:$L$294,6,0)</f>
        <v>인천 서구 완정로 222 1층 일부호</v>
      </c>
      <c r="K11" t="str">
        <f>VLOOKUP($F11,사업자DB!$D$2:$L$294,7,0)</f>
        <v>소매업</v>
      </c>
      <c r="L11" t="str">
        <f>VLOOKUP($F11,사업자DB!$D$2:$L$294,8,0)</f>
        <v>태국마트</v>
      </c>
      <c r="M11">
        <f>VLOOKUP($F11,사업자DB!$D$2:$L$294,9,0)</f>
        <v>0</v>
      </c>
    </row>
    <row r="12" spans="1:13" x14ac:dyDescent="0.3">
      <c r="A12" s="13" t="s">
        <v>1568</v>
      </c>
      <c r="B12" s="125">
        <v>60909</v>
      </c>
      <c r="C12" s="125">
        <v>6091</v>
      </c>
      <c r="D12" s="125">
        <v>0</v>
      </c>
      <c r="E12" s="125">
        <v>67000</v>
      </c>
      <c r="F12">
        <f>VLOOKUP(A12,금액!M11:O1544,3,0)</f>
        <v>3254900757</v>
      </c>
      <c r="G12">
        <f>VLOOKUP(F12,사업자DB!$D$2:$L$294,3,0)</f>
        <v>1086831875</v>
      </c>
      <c r="H12" t="str">
        <f>VLOOKUP(F12,사업자DB!$D$2:$L$294,4,0)</f>
        <v>계절곳간</v>
      </c>
      <c r="I12" t="str">
        <f>VLOOKUP(F12,사업자DB!$D$2:$L$294,5,0)</f>
        <v>임서연 외 1명</v>
      </c>
      <c r="J12" t="str">
        <f>VLOOKUP($F12,사업자DB!$D$2:$L$294,6,0)</f>
        <v>경기도 수원시 팔달구 창룡대로7번길 5, 1층</v>
      </c>
      <c r="K12" t="str">
        <f>VLOOKUP($F12,사업자DB!$D$2:$L$294,7,0)</f>
        <v>음식점업</v>
      </c>
      <c r="L12" t="str">
        <f>VLOOKUP($F12,사업자DB!$D$2:$L$294,8,0)</f>
        <v>한식</v>
      </c>
      <c r="M12">
        <f>VLOOKUP($F12,사업자DB!$D$2:$L$294,9,0)</f>
        <v>0</v>
      </c>
    </row>
    <row r="13" spans="1:13" x14ac:dyDescent="0.3">
      <c r="A13" s="13" t="s">
        <v>1642</v>
      </c>
      <c r="B13" s="125">
        <v>2477818</v>
      </c>
      <c r="C13" s="125">
        <v>247782</v>
      </c>
      <c r="D13" s="125">
        <v>0</v>
      </c>
      <c r="E13" s="125">
        <v>2725600</v>
      </c>
      <c r="F13">
        <f>VLOOKUP(A13,금액!M12:O1545,3,0)</f>
        <v>4813000375</v>
      </c>
      <c r="G13">
        <f>VLOOKUP(F13,사업자DB!$D$2:$L$294,3,0)</f>
        <v>1087163181</v>
      </c>
      <c r="H13" t="str">
        <f>VLOOKUP(F13,사업자DB!$D$2:$L$294,4,0)</f>
        <v>그린타이</v>
      </c>
      <c r="I13" t="str">
        <f>VLOOKUP(F13,사업자DB!$D$2:$L$294,5,0)</f>
        <v>정종찬</v>
      </c>
      <c r="J13" t="str">
        <f>VLOOKUP($F13,사업자DB!$D$2:$L$294,6,0)</f>
        <v>서울 영등포구 디지털로48가길 13 1층 (대림동)</v>
      </c>
      <c r="K13" t="str">
        <f>VLOOKUP($F13,사업자DB!$D$2:$L$294,7,0)</f>
        <v>도소매</v>
      </c>
      <c r="L13" t="str">
        <f>VLOOKUP($F13,사업자DB!$D$2:$L$294,8,0)</f>
        <v>수입식품 등</v>
      </c>
      <c r="M13">
        <f>VLOOKUP($F13,사업자DB!$D$2:$L$294,9,0)</f>
        <v>0</v>
      </c>
    </row>
    <row r="14" spans="1:13" x14ac:dyDescent="0.3">
      <c r="A14" s="13" t="s">
        <v>1784</v>
      </c>
      <c r="B14" s="125">
        <v>375466</v>
      </c>
      <c r="C14" s="125">
        <v>37544</v>
      </c>
      <c r="D14" s="125">
        <v>266990</v>
      </c>
      <c r="E14" s="125">
        <v>680000</v>
      </c>
      <c r="F14">
        <f>VLOOKUP(A14,금액!M13:O1546,3,0)</f>
        <v>4991501727</v>
      </c>
      <c r="G14">
        <f>VLOOKUP(F14,사업자DB!$D$2:$L$294,3,0)</f>
        <v>1088365011</v>
      </c>
      <c r="H14" t="str">
        <f>VLOOKUP(F14,사업자DB!$D$2:$L$294,4,0)</f>
        <v>냠냠무까타</v>
      </c>
      <c r="I14" t="str">
        <f>VLOOKUP(F14,사업자DB!$D$2:$L$294,5,0)</f>
        <v>NILMUENWAI SUDRUT외 1명</v>
      </c>
      <c r="J14" t="str">
        <f>VLOOKUP($F14,사업자DB!$D$2:$L$294,6,0)</f>
        <v>부산광역시 수영구 수영로 658-4,2층</v>
      </c>
      <c r="K14" t="str">
        <f>VLOOKUP($F14,사업자DB!$D$2:$L$294,7,0)</f>
        <v>음식점업</v>
      </c>
      <c r="L14" t="str">
        <f>VLOOKUP($F14,사업자DB!$D$2:$L$294,8,0)</f>
        <v>기타음식</v>
      </c>
      <c r="M14">
        <f>VLOOKUP($F14,사업자DB!$D$2:$L$294,9,0)</f>
        <v>0</v>
      </c>
    </row>
    <row r="15" spans="1:13" x14ac:dyDescent="0.3">
      <c r="A15" s="13" t="s">
        <v>1587</v>
      </c>
      <c r="B15" s="125">
        <v>1232667</v>
      </c>
      <c r="C15" s="125">
        <v>123263</v>
      </c>
      <c r="D15" s="125">
        <v>925370</v>
      </c>
      <c r="E15" s="125">
        <v>2281300</v>
      </c>
      <c r="F15">
        <f>VLOOKUP(A15,금액!M14:O1547,3,0)</f>
        <v>4021589132</v>
      </c>
      <c r="G15">
        <f>VLOOKUP(F15,사업자DB!$D$2:$L$294,3,0)</f>
        <v>1082012514</v>
      </c>
      <c r="H15" t="str">
        <f>VLOOKUP(F15,사업자DB!$D$2:$L$294,4,0)</f>
        <v>농림상사</v>
      </c>
      <c r="I15" t="str">
        <f>VLOOKUP(F15,사업자DB!$D$2:$L$294,5,0)</f>
        <v>최정심</v>
      </c>
      <c r="J15" t="str">
        <f>VLOOKUP($F15,사업자DB!$D$2:$L$294,6,0)</f>
        <v>전라북도 진안군 진안읍 시장2길 6</v>
      </c>
      <c r="K15" t="str">
        <f>VLOOKUP($F15,사업자DB!$D$2:$L$294,7,0)</f>
        <v>도소매</v>
      </c>
      <c r="L15" t="str">
        <f>VLOOKUP($F15,사업자DB!$D$2:$L$294,8,0)</f>
        <v>슈퍼</v>
      </c>
      <c r="M15">
        <f>VLOOKUP($F15,사업자DB!$D$2:$L$294,9,0)</f>
        <v>0</v>
      </c>
    </row>
    <row r="16" spans="1:13" x14ac:dyDescent="0.3">
      <c r="A16" s="13" t="s">
        <v>1669</v>
      </c>
      <c r="B16" s="125">
        <v>371919</v>
      </c>
      <c r="C16" s="125">
        <v>37191</v>
      </c>
      <c r="D16" s="125">
        <v>261290</v>
      </c>
      <c r="E16" s="125">
        <v>670400</v>
      </c>
      <c r="F16">
        <f>VLOOKUP(A16,금액!M15:O1548,3,0)</f>
        <v>2051356133</v>
      </c>
      <c r="G16">
        <f>VLOOKUP(F16,사업자DB!$D$2:$L$294,3,0)</f>
        <v>1039071026</v>
      </c>
      <c r="H16" t="str">
        <f>VLOOKUP(F16,사업자DB!$D$2:$L$294,4,0)</f>
        <v>더챰 타이(The Charm Thai)</v>
      </c>
      <c r="I16" t="str">
        <f>VLOOKUP(F16,사업자DB!$D$2:$L$294,5,0)</f>
        <v>PRAYADSUB PREEYANUCH</v>
      </c>
      <c r="J16" t="str">
        <f>VLOOKUP($F16,사업자DB!$D$2:$L$294,6,0)</f>
        <v>부산 중구 동광길 56-1, 수평빌딩 1층 더챰 타이</v>
      </c>
      <c r="K16" t="str">
        <f>VLOOKUP($F16,사업자DB!$D$2:$L$294,7,0)</f>
        <v>음식</v>
      </c>
      <c r="L16" t="str">
        <f>VLOOKUP($F16,사업자DB!$D$2:$L$294,8,0)</f>
        <v>태국음식</v>
      </c>
      <c r="M16" t="str">
        <f>VLOOKUP($F16,사업자DB!$D$2:$L$294,9,0)</f>
        <v>Annabeer1989@gmail.com</v>
      </c>
    </row>
    <row r="17" spans="1:13" x14ac:dyDescent="0.3">
      <c r="A17" s="13" t="s">
        <v>1564</v>
      </c>
      <c r="B17" s="125">
        <v>166909</v>
      </c>
      <c r="C17" s="125">
        <v>16691</v>
      </c>
      <c r="D17" s="125">
        <v>0</v>
      </c>
      <c r="E17" s="125">
        <v>183600</v>
      </c>
      <c r="F17">
        <f>VLOOKUP(A17,금액!M16:O1549,3,0)</f>
        <v>2521802259</v>
      </c>
      <c r="G17">
        <f>VLOOKUP(F17,사업자DB!$D$2:$L$294,3,0)</f>
        <v>1025590773</v>
      </c>
      <c r="H17" t="str">
        <f>VLOOKUP(F17,사업자DB!$D$2:$L$294,4,0)</f>
        <v>르안타이</v>
      </c>
      <c r="I17" t="str">
        <f>VLOOKUP(F17,사업자DB!$D$2:$L$294,5,0)</f>
        <v>곽민철</v>
      </c>
      <c r="J17" t="str">
        <f>VLOOKUP($F17,사업자DB!$D$2:$L$294,6,0)</f>
        <v>경상남도 김해시 왕릉길 9(서상동)</v>
      </c>
      <c r="K17" t="str">
        <f>VLOOKUP($F17,사업자DB!$D$2:$L$294,7,0)</f>
        <v>음식</v>
      </c>
      <c r="L17" t="str">
        <f>VLOOKUP($F17,사업자DB!$D$2:$L$294,8,0)</f>
        <v>기타</v>
      </c>
      <c r="M17" t="str">
        <f>VLOOKUP($F17,사업자DB!$D$2:$L$294,9,0)</f>
        <v>79mincheols@naver.com</v>
      </c>
    </row>
    <row r="18" spans="1:13" x14ac:dyDescent="0.3">
      <c r="A18" s="13" t="s">
        <v>1831</v>
      </c>
      <c r="B18" s="125">
        <v>1269736</v>
      </c>
      <c r="C18" s="125">
        <v>126974</v>
      </c>
      <c r="D18" s="125">
        <v>83990</v>
      </c>
      <c r="E18" s="125">
        <v>1480700</v>
      </c>
      <c r="F18">
        <f>VLOOKUP(A18,금액!M17:O1550,3,0)</f>
        <v>6254800679</v>
      </c>
      <c r="G18">
        <f>VLOOKUP(F18,사업자DB!$D$2:$L$294,3,0)</f>
        <v>1081272317</v>
      </c>
      <c r="H18" t="str">
        <f>VLOOKUP(F18,사업자DB!$D$2:$L$294,4,0)</f>
        <v>미낫포나차 수유점</v>
      </c>
      <c r="I18" t="str">
        <f>VLOOKUP(F18,사업자DB!$D$2:$L$294,5,0)</f>
        <v>장형숙</v>
      </c>
      <c r="J18" t="str">
        <f>VLOOKUP($F18,사업자DB!$D$2:$L$294,6,0)</f>
        <v>서울특별시 강북구 수유로 75, 1층 좌측</v>
      </c>
      <c r="K18" t="str">
        <f>VLOOKUP($F18,사업자DB!$D$2:$L$294,7,0)</f>
        <v>음식점업</v>
      </c>
      <c r="L18" t="str">
        <f>VLOOKUP($F18,사업자DB!$D$2:$L$294,8,0)</f>
        <v>아시아음식</v>
      </c>
      <c r="M18" t="str">
        <f>VLOOKUP($F18,사업자DB!$D$2:$L$294,9,0)</f>
        <v>leochef84@gmail.com</v>
      </c>
    </row>
    <row r="19" spans="1:13" x14ac:dyDescent="0.3">
      <c r="A19" s="13" t="s">
        <v>1811</v>
      </c>
      <c r="B19" s="125">
        <v>121364</v>
      </c>
      <c r="C19" s="125">
        <v>12136</v>
      </c>
      <c r="D19" s="125">
        <v>0</v>
      </c>
      <c r="E19" s="125">
        <v>133500</v>
      </c>
      <c r="F19">
        <f>VLOOKUP(A19,금액!M18:O1551,3,0)</f>
        <v>1703301081</v>
      </c>
      <c r="G19">
        <f>VLOOKUP(F19,사업자DB!$D$2:$L$294,3,0)</f>
        <v>1045713489</v>
      </c>
      <c r="H19" t="str">
        <f>VLOOKUP(F19,사업자DB!$D$2:$L$294,4,0)</f>
        <v>메콩강PHO</v>
      </c>
      <c r="I19" t="str">
        <f>VLOOKUP(F19,사업자DB!$D$2:$L$294,5,0)</f>
        <v>강은주</v>
      </c>
      <c r="J19" t="str">
        <f>VLOOKUP($F19,사업자DB!$D$2:$L$294,6,0)</f>
        <v>전라남도 무안군 삼항읍 남악4로 92,207,208(남악 산일파리뷰)</v>
      </c>
      <c r="K19" t="str">
        <f>VLOOKUP($F19,사업자DB!$D$2:$L$294,7,0)</f>
        <v>음식</v>
      </c>
      <c r="L19" t="str">
        <f>VLOOKUP($F19,사업자DB!$D$2:$L$294,8,0)</f>
        <v>아시안음식</v>
      </c>
      <c r="M19">
        <f>VLOOKUP($F19,사업자DB!$D$2:$L$294,9,0)</f>
        <v>0</v>
      </c>
    </row>
    <row r="20" spans="1:13" x14ac:dyDescent="0.3">
      <c r="A20" s="13" t="s">
        <v>1585</v>
      </c>
      <c r="B20" s="125">
        <v>106364</v>
      </c>
      <c r="C20" s="125">
        <v>10636</v>
      </c>
      <c r="D20" s="125">
        <v>0</v>
      </c>
      <c r="E20" s="125">
        <v>117000</v>
      </c>
      <c r="F20">
        <f>VLOOKUP(A20,금액!M19:O1552,3,0)</f>
        <v>6295100496</v>
      </c>
      <c r="G20">
        <f>VLOOKUP(F20,사업자DB!$D$2:$L$294,3,0)</f>
        <v>1067858228</v>
      </c>
      <c r="H20" t="str">
        <f>VLOOKUP(F20,사업자DB!$D$2:$L$294,4,0)</f>
        <v>반미진(BANH MI JIN)</v>
      </c>
      <c r="I20" t="str">
        <f>VLOOKUP(F20,사업자DB!$D$2:$L$294,5,0)</f>
        <v>보옥빈</v>
      </c>
      <c r="J20" t="str">
        <f>VLOOKUP($F20,사업자DB!$D$2:$L$294,6,0)</f>
        <v xml:space="preserve">서울특별시 은평구 연서로 260 1층(불광동) </v>
      </c>
      <c r="K20" t="str">
        <f>VLOOKUP($F20,사업자DB!$D$2:$L$294,7,0)</f>
        <v>음식점업</v>
      </c>
      <c r="L20" t="str">
        <f>VLOOKUP($F20,사업자DB!$D$2:$L$294,8,0)</f>
        <v>베트남 음식점업</v>
      </c>
      <c r="M20">
        <f>VLOOKUP($F20,사업자DB!$D$2:$L$294,9,0)</f>
        <v>0</v>
      </c>
    </row>
    <row r="21" spans="1:13" x14ac:dyDescent="0.3">
      <c r="A21" s="13" t="s">
        <v>1571</v>
      </c>
      <c r="B21" s="125">
        <v>93273</v>
      </c>
      <c r="C21" s="125">
        <v>9327</v>
      </c>
      <c r="D21" s="125">
        <v>0</v>
      </c>
      <c r="E21" s="125">
        <v>102600</v>
      </c>
      <c r="F21">
        <f>VLOOKUP(A21,금액!M20:O1553,3,0)</f>
        <v>4396500212</v>
      </c>
      <c r="G21">
        <f>VLOOKUP(F21,사업자DB!$D$2:$L$294,3,0)</f>
        <v>1029870236</v>
      </c>
      <c r="H21" t="str">
        <f>VLOOKUP(F21,사업자DB!$D$2:$L$294,4,0)</f>
        <v>반짠</v>
      </c>
      <c r="I21" t="str">
        <f>VLOOKUP(F21,사업자DB!$D$2:$L$294,5,0)</f>
        <v>임현우</v>
      </c>
      <c r="J21" t="str">
        <f>VLOOKUP($F21,사업자DB!$D$2:$L$294,6,0)</f>
        <v>부산광역시 부산진구 동천로 51,1층</v>
      </c>
      <c r="K21" t="str">
        <f>VLOOKUP($F21,사업자DB!$D$2:$L$294,7,0)</f>
        <v>음식</v>
      </c>
      <c r="L21" t="str">
        <f>VLOOKUP($F21,사업자DB!$D$2:$L$294,8,0)</f>
        <v>태국음식</v>
      </c>
      <c r="M21">
        <f>VLOOKUP($F21,사업자DB!$D$2:$L$294,9,0)</f>
        <v>0</v>
      </c>
    </row>
    <row r="22" spans="1:13" x14ac:dyDescent="0.3">
      <c r="A22" s="13" t="s">
        <v>1657</v>
      </c>
      <c r="B22" s="125">
        <v>529636</v>
      </c>
      <c r="C22" s="125">
        <v>52964</v>
      </c>
      <c r="D22" s="125">
        <v>0</v>
      </c>
      <c r="E22" s="125">
        <v>582600</v>
      </c>
      <c r="F22">
        <f>VLOOKUP(A22,금액!M21:O1554,3,0)</f>
        <v>1731502033</v>
      </c>
      <c r="G22">
        <f>VLOOKUP(F22,사업자DB!$D$2:$L$294,3,0)</f>
        <v>1020056141</v>
      </c>
      <c r="H22" t="str">
        <f>VLOOKUP(F22,사업자DB!$D$2:$L$294,4,0)</f>
        <v>부기타이</v>
      </c>
      <c r="I22" t="str">
        <f>VLOOKUP(F22,사업자DB!$D$2:$L$294,5,0)</f>
        <v>김정주</v>
      </c>
      <c r="J22" t="str">
        <f>VLOOKUP($F22,사업자DB!$D$2:$L$294,6,0)</f>
        <v>울산 중구 중앙3길 17 1층</v>
      </c>
      <c r="K22" t="str">
        <f>VLOOKUP($F22,사업자DB!$D$2:$L$294,7,0)</f>
        <v>음식</v>
      </c>
      <c r="L22" t="str">
        <f>VLOOKUP($F22,사업자DB!$D$2:$L$294,8,0)</f>
        <v>일반음식점</v>
      </c>
      <c r="M22">
        <f>VLOOKUP($F22,사업자DB!$D$2:$L$294,9,0)</f>
        <v>0</v>
      </c>
    </row>
    <row r="23" spans="1:13" x14ac:dyDescent="0.3">
      <c r="A23" s="13" t="s">
        <v>1772</v>
      </c>
      <c r="B23" s="125">
        <v>3441283</v>
      </c>
      <c r="C23" s="125">
        <v>344127</v>
      </c>
      <c r="D23" s="125">
        <v>241990</v>
      </c>
      <c r="E23" s="125">
        <v>4027400</v>
      </c>
      <c r="F23">
        <f>VLOOKUP(A23,금액!M22:O1555,3,0)</f>
        <v>4453000985</v>
      </c>
      <c r="G23">
        <f>VLOOKUP(F23,사업자DB!$D$2:$L$294,3,0)</f>
        <v>1045485002</v>
      </c>
      <c r="H23" t="str">
        <f>VLOOKUP(F23,사업자DB!$D$2:$L$294,4,0)</f>
        <v>북정아시아마트</v>
      </c>
      <c r="I23" t="str">
        <f>VLOOKUP(F23,사업자DB!$D$2:$L$294,5,0)</f>
        <v>강희순</v>
      </c>
      <c r="J23" t="str">
        <f>VLOOKUP($F23,사업자DB!$D$2:$L$294,6,0)</f>
        <v>경남 양산시 북정4길 26-16 북정아시아마트</v>
      </c>
      <c r="K23" t="str">
        <f>VLOOKUP($F23,사업자DB!$D$2:$L$294,7,0)</f>
        <v>소매업</v>
      </c>
      <c r="L23" t="str">
        <f>VLOOKUP($F23,사업자DB!$D$2:$L$294,8,0)</f>
        <v>수입식품</v>
      </c>
      <c r="M23">
        <f>VLOOKUP($F23,사업자DB!$D$2:$L$294,9,0)</f>
        <v>0</v>
      </c>
    </row>
    <row r="24" spans="1:13" x14ac:dyDescent="0.3">
      <c r="A24" s="13" t="s">
        <v>1656</v>
      </c>
      <c r="B24" s="125">
        <v>3646</v>
      </c>
      <c r="C24" s="125">
        <v>364</v>
      </c>
      <c r="D24" s="125">
        <v>154990</v>
      </c>
      <c r="E24" s="125">
        <v>159000</v>
      </c>
      <c r="F24">
        <f>VLOOKUP(A24,금액!M23:O1556,3,0)</f>
        <v>2407900486</v>
      </c>
      <c r="G24">
        <f>VLOOKUP(F24,사업자DB!$D$2:$L$294,3,0)</f>
        <v>1049557960</v>
      </c>
      <c r="H24" t="str">
        <f>VLOOKUP(F24,사업자DB!$D$2:$L$294,4,0)</f>
        <v>붐빔아시아마트</v>
      </c>
      <c r="I24" t="str">
        <f>VLOOKUP(F24,사업자DB!$D$2:$L$294,5,0)</f>
        <v>SOMMANA KAISEE</v>
      </c>
      <c r="J24" t="str">
        <f>VLOOKUP($F24,사업자DB!$D$2:$L$294,6,0)</f>
        <v>경북 영주시 풍기읍 동양대로72번길 13</v>
      </c>
      <c r="K24" t="str">
        <f>VLOOKUP($F24,사업자DB!$D$2:$L$294,7,0)</f>
        <v>도매 및 소매업</v>
      </c>
      <c r="L24" t="str">
        <f>VLOOKUP($F24,사업자DB!$D$2:$L$294,8,0)</f>
        <v>슈퍼마켓</v>
      </c>
      <c r="M24">
        <f>VLOOKUP($F24,사업자DB!$D$2:$L$294,9,0)</f>
        <v>0</v>
      </c>
    </row>
    <row r="25" spans="1:13" x14ac:dyDescent="0.3">
      <c r="A25" s="13" t="s">
        <v>1622</v>
      </c>
      <c r="B25" s="125">
        <v>1133429</v>
      </c>
      <c r="C25" s="125">
        <v>113341</v>
      </c>
      <c r="D25" s="125">
        <v>333780</v>
      </c>
      <c r="E25" s="125">
        <v>1580550</v>
      </c>
      <c r="F25">
        <f>VLOOKUP(A25,금액!M24:O1557,3,0)</f>
        <v>7053400788</v>
      </c>
      <c r="G25">
        <f>VLOOKUP(F25,사업자DB!$D$2:$L$294,3,0)</f>
        <v>1024791340</v>
      </c>
      <c r="H25" t="str">
        <f>VLOOKUP(F25,사업자DB!$D$2:$L$294,4,0)</f>
        <v>빠쇼앱샙</v>
      </c>
      <c r="I25" t="str">
        <f>VLOOKUP(F25,사업자DB!$D$2:$L$294,5,0)</f>
        <v>유택금</v>
      </c>
      <c r="J25" t="str">
        <f>VLOOKUP($F25,사업자DB!$D$2:$L$294,6,0)</f>
        <v>세종특별자치시 조치원읍 새내21길 2,1층</v>
      </c>
      <c r="K25" t="str">
        <f>VLOOKUP($F25,사업자DB!$D$2:$L$294,7,0)</f>
        <v>소매업</v>
      </c>
      <c r="L25" t="str">
        <f>VLOOKUP($F25,사업자DB!$D$2:$L$294,8,0)</f>
        <v>식품,잡화</v>
      </c>
      <c r="M25" t="str">
        <f>VLOOKUP($F25,사업자DB!$D$2:$L$294,9,0)</f>
        <v>ytgjjang@naver.com</v>
      </c>
    </row>
    <row r="26" spans="1:13" x14ac:dyDescent="0.3">
      <c r="A26" s="13" t="s">
        <v>1676</v>
      </c>
      <c r="B26" s="125">
        <v>369555</v>
      </c>
      <c r="C26" s="125">
        <v>36955</v>
      </c>
      <c r="D26" s="125">
        <v>215790</v>
      </c>
      <c r="E26" s="125">
        <v>622300</v>
      </c>
      <c r="F26">
        <f>VLOOKUP(A26,금액!M25:O1558,3,0)</f>
        <v>4163303836</v>
      </c>
      <c r="G26">
        <f>VLOOKUP(F26,사업자DB!$D$2:$L$294,3,0)</f>
        <v>1055593585</v>
      </c>
      <c r="H26" t="str">
        <f>VLOOKUP(F26,사업자DB!$D$2:$L$294,4,0)</f>
        <v>사야암타이</v>
      </c>
      <c r="I26" t="str">
        <f>VLOOKUP(F26,사업자DB!$D$2:$L$294,5,0)</f>
        <v>이용태</v>
      </c>
      <c r="J26" t="str">
        <f>VLOOKUP($F26,사업자DB!$D$2:$L$294,6,0)</f>
        <v>인천 서구 석남로 79 1</v>
      </c>
      <c r="K26" t="str">
        <f>VLOOKUP($F26,사업자DB!$D$2:$L$294,7,0)</f>
        <v>식당</v>
      </c>
      <c r="L26" t="str">
        <f>VLOOKUP($F26,사업자DB!$D$2:$L$294,8,0)</f>
        <v>양식</v>
      </c>
      <c r="M26">
        <f>VLOOKUP($F26,사업자DB!$D$2:$L$294,9,0)</f>
        <v>0</v>
      </c>
    </row>
    <row r="27" spans="1:13" x14ac:dyDescent="0.3">
      <c r="A27" s="13" t="s">
        <v>1474</v>
      </c>
      <c r="B27" s="125">
        <v>1091182</v>
      </c>
      <c r="C27" s="125">
        <v>109118</v>
      </c>
      <c r="D27" s="125">
        <v>321100</v>
      </c>
      <c r="E27" s="125">
        <v>1521400</v>
      </c>
      <c r="F27">
        <f>VLOOKUP(A27,금액!M26:O1559,3,0)</f>
        <v>8403401120</v>
      </c>
      <c r="G27">
        <f>VLOOKUP(F27,사업자DB!$D$2:$L$294,3,0)</f>
        <v>1072847166</v>
      </c>
      <c r="H27" t="str">
        <f>VLOOKUP(F27,사업자DB!$D$2:$L$294,4,0)</f>
        <v>준코리아</v>
      </c>
      <c r="I27" t="str">
        <f>VLOOKUP(F27,사업자DB!$D$2:$L$294,5,0)</f>
        <v>이수정</v>
      </c>
      <c r="J27" t="str">
        <f>VLOOKUP($F27,사업자DB!$D$2:$L$294,6,0)</f>
        <v>경기 고양시 일산서구 현중로 10, 1607동 1404호 (탄현동, 탄현마을16단지아파트)</v>
      </c>
      <c r="K27" t="str">
        <f>VLOOKUP($F27,사업자DB!$D$2:$L$294,7,0)</f>
        <v>도매 및 소매업</v>
      </c>
      <c r="L27" t="str">
        <f>VLOOKUP($F27,사업자DB!$D$2:$L$294,8,0)</f>
        <v>전자상거래 소매업</v>
      </c>
      <c r="M27" t="str">
        <f>VLOOKUP($F27,사업자DB!$D$2:$L$294,9,0)</f>
        <v>sjung68@naver.com</v>
      </c>
    </row>
    <row r="28" spans="1:13" x14ac:dyDescent="0.3">
      <c r="A28" s="13" t="s">
        <v>1653</v>
      </c>
      <c r="B28" s="125">
        <v>300273</v>
      </c>
      <c r="C28" s="125">
        <v>30027</v>
      </c>
      <c r="D28" s="125">
        <v>103000</v>
      </c>
      <c r="E28" s="125">
        <v>433300</v>
      </c>
      <c r="F28">
        <f>VLOOKUP(A28,금액!M27:O1560,3,0)</f>
        <v>1371949156</v>
      </c>
      <c r="G28">
        <f>VLOOKUP(F28,사업자DB!$D$2:$L$294,3,0)</f>
        <v>1077057343</v>
      </c>
      <c r="H28" t="str">
        <f>VLOOKUP(F28,사업자DB!$D$2:$L$294,4,0)</f>
        <v>선정마트</v>
      </c>
      <c r="I28" t="str">
        <f>VLOOKUP(F28,사업자DB!$D$2:$L$294,5,0)</f>
        <v>전태숙</v>
      </c>
      <c r="J28" t="str">
        <f>VLOOKUP($F28,사업자DB!$D$2:$L$294,6,0)</f>
        <v>경기도 김포시 대곶면학의동로34번길 234</v>
      </c>
      <c r="K28" t="str">
        <f>VLOOKUP($F28,사업자DB!$D$2:$L$294,7,0)</f>
        <v>소매업</v>
      </c>
      <c r="L28" t="str">
        <f>VLOOKUP($F28,사업자DB!$D$2:$L$294,8,0)</f>
        <v>슈퍼</v>
      </c>
      <c r="M28">
        <f>VLOOKUP($F28,사업자DB!$D$2:$L$294,9,0)</f>
        <v>0</v>
      </c>
    </row>
    <row r="29" spans="1:13" x14ac:dyDescent="0.3">
      <c r="A29" s="13" t="s">
        <v>1787</v>
      </c>
      <c r="B29" s="125">
        <v>2051964</v>
      </c>
      <c r="C29" s="125">
        <v>205196</v>
      </c>
      <c r="D29" s="125">
        <v>369390</v>
      </c>
      <c r="E29" s="125">
        <v>2626550</v>
      </c>
      <c r="F29">
        <f>VLOOKUP(A29,금액!M28:O1561,3,0)</f>
        <v>1168177711</v>
      </c>
      <c r="G29">
        <f>VLOOKUP(F29,사업자DB!$D$2:$L$294,3,0)</f>
        <v>1029329599</v>
      </c>
      <c r="H29" t="str">
        <f>VLOOKUP(F29,사업자DB!$D$2:$L$294,4,0)</f>
        <v>주식회사 타이푸드</v>
      </c>
      <c r="I29" t="str">
        <f>VLOOKUP(F29,사업자DB!$D$2:$L$294,5,0)</f>
        <v>김병용</v>
      </c>
      <c r="J29" t="str">
        <f>VLOOKUP($F29,사업자DB!$D$2:$L$294,6,0)</f>
        <v>경기도 고양시 일산동구 무궁화로 31-13, 3층 301호 (장항동, 로데오휠)</v>
      </c>
      <c r="K29" t="str">
        <f>VLOOKUP($F29,사업자DB!$D$2:$L$294,7,0)</f>
        <v>서비스업</v>
      </c>
      <c r="L29" t="str">
        <f>VLOOKUP($F29,사업자DB!$D$2:$L$294,8,0)</f>
        <v>구매대행</v>
      </c>
      <c r="M29">
        <f>VLOOKUP($F29,사업자DB!$D$2:$L$294,9,0)</f>
        <v>0</v>
      </c>
    </row>
    <row r="30" spans="1:13" x14ac:dyDescent="0.3">
      <c r="A30" s="13" t="s">
        <v>1675</v>
      </c>
      <c r="B30" s="125">
        <v>128929</v>
      </c>
      <c r="C30" s="125">
        <v>12891</v>
      </c>
      <c r="D30" s="125">
        <v>1138680</v>
      </c>
      <c r="E30" s="125">
        <v>1280500</v>
      </c>
      <c r="F30">
        <f>VLOOKUP(A30,금액!M29:O1562,3,0)</f>
        <v>7681202432</v>
      </c>
      <c r="G30">
        <f>VLOOKUP(F30,사업자DB!$D$2:$L$294,3,0)</f>
        <v>1038214119</v>
      </c>
      <c r="H30" t="str">
        <f>VLOOKUP(F30,사업자DB!$D$2:$L$294,4,0)</f>
        <v>쌥누아구아타이</v>
      </c>
      <c r="I30" t="str">
        <f>VLOOKUP(F30,사업자DB!$D$2:$L$294,5,0)</f>
        <v>손인석</v>
      </c>
      <c r="J30" t="str">
        <f>VLOOKUP($F30,사업자DB!$D$2:$L$294,6,0)</f>
        <v>경상북도 구미시 해평면 강동로 1216, 나동 101호</v>
      </c>
      <c r="K30" t="str">
        <f>VLOOKUP($F30,사업자DB!$D$2:$L$294,7,0)</f>
        <v>소매</v>
      </c>
      <c r="L30" t="str">
        <f>VLOOKUP($F30,사업자DB!$D$2:$L$294,8,0)</f>
        <v>전자상거래</v>
      </c>
      <c r="M30" t="str">
        <f>VLOOKUP($F30,사업자DB!$D$2:$L$294,9,0)</f>
        <v>seok4119@hanmail.net</v>
      </c>
    </row>
    <row r="31" spans="1:13" x14ac:dyDescent="0.3">
      <c r="A31" s="13" t="s">
        <v>1765</v>
      </c>
      <c r="B31" s="125">
        <v>322546</v>
      </c>
      <c r="C31" s="125">
        <v>32254</v>
      </c>
      <c r="D31" s="125">
        <v>0</v>
      </c>
      <c r="E31" s="125">
        <v>354800</v>
      </c>
      <c r="F31">
        <f>VLOOKUP(A31,금액!M30:O1563,3,0)</f>
        <v>8280502416</v>
      </c>
      <c r="G31">
        <f>VLOOKUP(F31,사업자DB!$D$2:$L$294,3,0)</f>
        <v>1085195181</v>
      </c>
      <c r="H31" t="str">
        <f>VLOOKUP(F31,사업자DB!$D$2:$L$294,4,0)</f>
        <v>시암아시아(siam asia mart)</v>
      </c>
      <c r="I31" t="str">
        <f>VLOOKUP(F31,사업자DB!$D$2:$L$294,5,0)</f>
        <v>전명제</v>
      </c>
      <c r="J31" t="str">
        <f>VLOOKUP($F31,사업자DB!$D$2:$L$294,6,0)</f>
        <v>울산광역시 남구 번영로246번길 14, 1층(삼산동)</v>
      </c>
      <c r="K31" t="str">
        <f>VLOOKUP($F31,사업자DB!$D$2:$L$294,7,0)</f>
        <v>소매업</v>
      </c>
      <c r="L31" t="str">
        <f>VLOOKUP($F31,사업자DB!$D$2:$L$294,8,0)</f>
        <v>식품재료</v>
      </c>
      <c r="M31" t="str">
        <f>VLOOKUP($F31,사업자DB!$D$2:$L$294,9,0)</f>
        <v>jmj312@naver.com</v>
      </c>
    </row>
    <row r="32" spans="1:13" x14ac:dyDescent="0.3">
      <c r="A32" s="13" t="s">
        <v>1651</v>
      </c>
      <c r="B32" s="125">
        <v>1858637</v>
      </c>
      <c r="C32" s="125">
        <v>185863</v>
      </c>
      <c r="D32" s="125">
        <v>145000</v>
      </c>
      <c r="E32" s="125">
        <v>2189500</v>
      </c>
      <c r="F32">
        <f>VLOOKUP(A32,금액!M31:O1564,3,0)</f>
        <v>5261702056</v>
      </c>
      <c r="G32">
        <f>VLOOKUP(F32,사업자DB!$D$2:$L$294,3,0)</f>
        <v>1029549474</v>
      </c>
      <c r="H32" t="str">
        <f>VLOOKUP(F32,사업자DB!$D$2:$L$294,4,0)</f>
        <v>신세계빌</v>
      </c>
      <c r="I32" t="str">
        <f>VLOOKUP(F32,사업자DB!$D$2:$L$294,5,0)</f>
        <v>김지호</v>
      </c>
      <c r="J32" t="str">
        <f>VLOOKUP($F32,사업자DB!$D$2:$L$294,6,0)</f>
        <v>전남 영암군 삼호읍 대불주거7로7길 8</v>
      </c>
      <c r="K32" t="str">
        <f>VLOOKUP($F32,사업자DB!$D$2:$L$294,7,0)</f>
        <v>도매 및 소매업 외</v>
      </c>
      <c r="L32" t="str">
        <f>VLOOKUP($F32,사업자DB!$D$2:$L$294,8,0)</f>
        <v>마트 외</v>
      </c>
      <c r="M32">
        <f>VLOOKUP($F32,사업자DB!$D$2:$L$294,9,0)</f>
        <v>0</v>
      </c>
    </row>
    <row r="33" spans="1:13" x14ac:dyDescent="0.3">
      <c r="A33" s="13" t="s">
        <v>1782</v>
      </c>
      <c r="B33" s="125">
        <v>382181</v>
      </c>
      <c r="C33" s="125">
        <v>38219</v>
      </c>
      <c r="D33" s="125">
        <v>0</v>
      </c>
      <c r="E33" s="125">
        <v>420400</v>
      </c>
      <c r="F33">
        <f>VLOOKUP(A33,금액!M32:O1565,3,0)</f>
        <v>8904200494</v>
      </c>
      <c r="G33">
        <f>VLOOKUP(F33,사업자DB!$D$2:$L$294,3,0)</f>
        <v>1056957978</v>
      </c>
      <c r="H33" t="str">
        <f>VLOOKUP(F33,사업자DB!$D$2:$L$294,4,0)</f>
        <v>씨암타이스토리(Siam thai story)</v>
      </c>
      <c r="I33" t="str">
        <f>VLOOKUP(F33,사업자DB!$D$2:$L$294,5,0)</f>
        <v>최우석</v>
      </c>
      <c r="J33" t="str">
        <f>VLOOKUP($F33,사업자DB!$D$2:$L$294,6,0)</f>
        <v>대전 광역시 유성구 온천동로65번길 30, 1,2층</v>
      </c>
      <c r="K33" t="str">
        <f>VLOOKUP($F33,사업자DB!$D$2:$L$294,7,0)</f>
        <v>도매 및 소매업</v>
      </c>
      <c r="L33" t="str">
        <f>VLOOKUP($F33,사업자DB!$D$2:$L$294,8,0)</f>
        <v>상품 종합 도매업</v>
      </c>
      <c r="M33" t="str">
        <f>VLOOKUP($F33,사업자DB!$D$2:$L$294,9,0)</f>
        <v>artroro@naver.com</v>
      </c>
    </row>
    <row r="34" spans="1:13" x14ac:dyDescent="0.3">
      <c r="A34" s="13" t="s">
        <v>1802</v>
      </c>
      <c r="B34" s="125">
        <v>474955</v>
      </c>
      <c r="C34" s="125">
        <v>47495</v>
      </c>
      <c r="D34" s="125">
        <v>173800</v>
      </c>
      <c r="E34" s="125">
        <v>696250</v>
      </c>
      <c r="F34">
        <f>VLOOKUP(A34,금액!M33:O1566,3,0)</f>
        <v>7663400425</v>
      </c>
      <c r="G34">
        <f>VLOOKUP(F34,사업자DB!$D$2:$L$294,3,0)</f>
        <v>1063535159</v>
      </c>
      <c r="H34" t="str">
        <f>VLOOKUP(F34,사업자DB!$D$2:$L$294,4,0)</f>
        <v>다문화푸드랜드 태국</v>
      </c>
      <c r="I34" t="str">
        <f>VLOOKUP(F34,사업자DB!$D$2:$L$294,5,0)</f>
        <v>조한영 외 1명</v>
      </c>
      <c r="J34" t="str">
        <f>VLOOKUP($F34,사업자DB!$D$2:$L$294,6,0)</f>
        <v>경기도 수원시 팔달구 매산로 2-10,1층 103호</v>
      </c>
      <c r="K34" t="str">
        <f>VLOOKUP($F34,사업자DB!$D$2:$L$294,7,0)</f>
        <v>음식점업</v>
      </c>
      <c r="L34" t="str">
        <f>VLOOKUP($F34,사업자DB!$D$2:$L$294,8,0)</f>
        <v>태국음식</v>
      </c>
      <c r="M34" t="str">
        <f>VLOOKUP($F34,사업자DB!$D$2:$L$294,9,0)</f>
        <v>chatsumalp@hotmail.com</v>
      </c>
    </row>
    <row r="35" spans="1:13" x14ac:dyDescent="0.3">
      <c r="A35" s="13" t="s">
        <v>1778</v>
      </c>
      <c r="B35" s="125">
        <v>419692</v>
      </c>
      <c r="C35" s="125">
        <v>41968</v>
      </c>
      <c r="D35" s="125">
        <v>370090</v>
      </c>
      <c r="E35" s="125">
        <v>831750</v>
      </c>
      <c r="F35">
        <f>VLOOKUP(A35,금액!M34:O1567,3,0)</f>
        <v>1981501407</v>
      </c>
      <c r="G35">
        <f>VLOOKUP(F35,사업자DB!$D$2:$L$294,3,0)</f>
        <v>1024122178</v>
      </c>
      <c r="H35" t="str">
        <f>VLOOKUP(F35,사업자DB!$D$2:$L$294,4,0)</f>
        <v>아시아마트</v>
      </c>
      <c r="I35" t="str">
        <f>VLOOKUP(F35,사업자DB!$D$2:$L$294,5,0)</f>
        <v>손은경</v>
      </c>
      <c r="J35" t="str">
        <f>VLOOKUP($F35,사업자DB!$D$2:$L$294,6,0)</f>
        <v>경상북도 경주 모화북1길17</v>
      </c>
      <c r="K35" t="str">
        <f>VLOOKUP($F35,사업자DB!$D$2:$L$294,7,0)</f>
        <v>도소매</v>
      </c>
      <c r="L35" t="str">
        <f>VLOOKUP($F35,사업자DB!$D$2:$L$294,8,0)</f>
        <v>마트</v>
      </c>
      <c r="M35">
        <f>VLOOKUP($F35,사업자DB!$D$2:$L$294,9,0)</f>
        <v>0</v>
      </c>
    </row>
    <row r="36" spans="1:13" x14ac:dyDescent="0.3">
      <c r="A36" s="13" t="s">
        <v>1764</v>
      </c>
      <c r="B36" s="125">
        <v>2876546</v>
      </c>
      <c r="C36" s="125">
        <v>287654</v>
      </c>
      <c r="D36" s="125">
        <v>0</v>
      </c>
      <c r="E36" s="125">
        <v>3164200</v>
      </c>
      <c r="F36">
        <f>VLOOKUP(A36,금액!M35:O1568,3,0)</f>
        <v>7342700250</v>
      </c>
      <c r="G36">
        <f>VLOOKUP(F36,사업자DB!$D$2:$L$294,3,0)</f>
        <v>1096542007</v>
      </c>
      <c r="H36" t="str">
        <f>VLOOKUP(F36,사업자DB!$D$2:$L$294,4,0)</f>
        <v>아시아마트</v>
      </c>
      <c r="I36" t="str">
        <f>VLOOKUP(F36,사업자DB!$D$2:$L$294,5,0)</f>
        <v>이서영</v>
      </c>
      <c r="J36" t="str">
        <f>VLOOKUP($F36,사업자DB!$D$2:$L$294,6,0)</f>
        <v>울산광역시 울주군 언양읍 장터1길 17-2</v>
      </c>
      <c r="K36" t="str">
        <f>VLOOKUP($F36,사업자DB!$D$2:$L$294,7,0)</f>
        <v>소매</v>
      </c>
      <c r="L36" t="str">
        <f>VLOOKUP($F36,사업자DB!$D$2:$L$294,8,0)</f>
        <v>마트</v>
      </c>
      <c r="M36">
        <f>VLOOKUP($F36,사업자DB!$D$2:$L$294,9,0)</f>
        <v>0</v>
      </c>
    </row>
    <row r="37" spans="1:13" x14ac:dyDescent="0.3">
      <c r="A37" s="13" t="s">
        <v>1668</v>
      </c>
      <c r="B37" s="125">
        <v>393091</v>
      </c>
      <c r="C37" s="125">
        <v>39309</v>
      </c>
      <c r="D37" s="125">
        <v>0</v>
      </c>
      <c r="E37" s="125">
        <v>432400</v>
      </c>
      <c r="F37">
        <f>VLOOKUP(A37,금액!M36:O1569,3,0)</f>
        <v>3768800472</v>
      </c>
      <c r="G37">
        <f>VLOOKUP(F37,사업자DB!$D$2:$L$294,3,0)</f>
        <v>1097330441</v>
      </c>
      <c r="H37" t="str">
        <f>VLOOKUP(F37,사업자DB!$D$2:$L$294,4,0)</f>
        <v>주식회사 안남</v>
      </c>
      <c r="I37" t="str">
        <f>VLOOKUP(F37,사업자DB!$D$2:$L$294,5,0)</f>
        <v>김지형</v>
      </c>
      <c r="J37" t="str">
        <f>VLOOKUP($F37,사업자DB!$D$2:$L$294,6,0)</f>
        <v>서울 강남구 언주로 118, 1층 133호 (도곡동, 우성캐릭터199)</v>
      </c>
      <c r="K37" t="str">
        <f>VLOOKUP($F37,사업자DB!$D$2:$L$294,7,0)</f>
        <v>음식점업</v>
      </c>
      <c r="L37" t="str">
        <f>VLOOKUP($F37,사업자DB!$D$2:$L$294,8,0)</f>
        <v>쌀국수전문점</v>
      </c>
      <c r="M37" t="str">
        <f>VLOOKUP($F37,사업자DB!$D$2:$L$294,9,0)</f>
        <v>Tax@annamkr.com</v>
      </c>
    </row>
    <row r="38" spans="1:13" x14ac:dyDescent="0.3">
      <c r="A38" s="13" t="s">
        <v>1662</v>
      </c>
      <c r="B38" s="125">
        <v>761729</v>
      </c>
      <c r="C38" s="125">
        <v>76171</v>
      </c>
      <c r="D38" s="125">
        <v>53000</v>
      </c>
      <c r="E38" s="125">
        <v>890900</v>
      </c>
      <c r="F38">
        <f>VLOOKUP(A38,금액!M37:O1570,3,0)</f>
        <v>6613000888</v>
      </c>
      <c r="G38">
        <f>VLOOKUP(F38,사업자DB!$D$2:$L$294,3,0)</f>
        <v>1075747208</v>
      </c>
      <c r="H38" t="str">
        <f>VLOOKUP(F38,사업자DB!$D$2:$L$294,4,0)</f>
        <v>알로이</v>
      </c>
      <c r="I38" t="str">
        <f>VLOOKUP(F38,사업자DB!$D$2:$L$294,5,0)</f>
        <v>오재하</v>
      </c>
      <c r="J38" t="str">
        <f>VLOOKUP($F38,사업자DB!$D$2:$L$294,6,0)</f>
        <v>전남 순천시 연향상가3길 23 2층 알로이</v>
      </c>
      <c r="K38" t="str">
        <f>VLOOKUP($F38,사업자DB!$D$2:$L$294,7,0)</f>
        <v>음식</v>
      </c>
      <c r="L38" t="str">
        <f>VLOOKUP($F38,사업자DB!$D$2:$L$294,8,0)</f>
        <v>일반음식점</v>
      </c>
      <c r="M38">
        <f>VLOOKUP($F38,사업자DB!$D$2:$L$294,9,0)</f>
        <v>0</v>
      </c>
    </row>
    <row r="39" spans="1:13" x14ac:dyDescent="0.3">
      <c r="A39" s="13" t="s">
        <v>1769</v>
      </c>
      <c r="B39" s="125">
        <v>690101</v>
      </c>
      <c r="C39" s="125">
        <v>69009</v>
      </c>
      <c r="D39" s="125">
        <v>738990</v>
      </c>
      <c r="E39" s="125">
        <v>1498100</v>
      </c>
      <c r="F39">
        <f>VLOOKUP(A39,금액!M38:O1571,3,0)</f>
        <v>4224300264</v>
      </c>
      <c r="G39">
        <f>VLOOKUP(F39,사업자DB!$D$2:$L$294,3,0)</f>
        <v>1037431847</v>
      </c>
      <c r="H39" t="str">
        <f>VLOOKUP(F39,사업자DB!$D$2:$L$294,4,0)</f>
        <v>앙산아시아마트</v>
      </c>
      <c r="I39" t="str">
        <f>VLOOKUP(F39,사업자DB!$D$2:$L$294,5,0)</f>
        <v>김해경 외 1명</v>
      </c>
      <c r="J39" t="str">
        <f>VLOOKUP($F39,사업자DB!$D$2:$L$294,6,0)</f>
        <v>부산 동구 중앙대로180번길 12-2 지하1층 앙산아시아마트</v>
      </c>
      <c r="K39" t="str">
        <f>VLOOKUP($F39,사업자DB!$D$2:$L$294,7,0)</f>
        <v>소매</v>
      </c>
      <c r="L39" t="str">
        <f>VLOOKUP($F39,사업자DB!$D$2:$L$294,8,0)</f>
        <v>일용잡화</v>
      </c>
      <c r="M39">
        <f>VLOOKUP($F39,사업자DB!$D$2:$L$294,9,0)</f>
        <v>0</v>
      </c>
    </row>
    <row r="40" spans="1:13" x14ac:dyDescent="0.3">
      <c r="A40" s="13" t="s">
        <v>1624</v>
      </c>
      <c r="B40" s="125">
        <v>4318010.1818181816</v>
      </c>
      <c r="C40" s="125">
        <v>431799.81818181818</v>
      </c>
      <c r="D40" s="125">
        <v>823490</v>
      </c>
      <c r="E40" s="125">
        <v>5573300</v>
      </c>
      <c r="F40">
        <f>VLOOKUP(A40,금액!M39:O1572,3,0)</f>
        <v>3578802144</v>
      </c>
      <c r="G40">
        <f>VLOOKUP(F40,사업자DB!$D$2:$L$294,3,0)</f>
        <v>1032627743</v>
      </c>
      <c r="H40" t="str">
        <f>VLOOKUP(F40,사업자DB!$D$2:$L$294,4,0)</f>
        <v>주식회사 엄지마트</v>
      </c>
      <c r="I40" t="str">
        <f>VLOOKUP(F40,사업자DB!$D$2:$L$294,5,0)</f>
        <v>김만진</v>
      </c>
      <c r="J40" t="str">
        <f>VLOOKUP($F40,사업자DB!$D$2:$L$294,6,0)</f>
        <v>전라남도 나주시 이창택지길 54-7,101호</v>
      </c>
      <c r="K40" t="str">
        <f>VLOOKUP($F40,사업자DB!$D$2:$L$294,7,0)</f>
        <v>도소매</v>
      </c>
      <c r="L40" t="str">
        <f>VLOOKUP($F40,사업자DB!$D$2:$L$294,8,0)</f>
        <v>슈퍼마켓</v>
      </c>
      <c r="M40" t="str">
        <f>VLOOKUP($F40,사업자DB!$D$2:$L$294,9,0)</f>
        <v>djawl2202@naver.com</v>
      </c>
    </row>
    <row r="41" spans="1:13" x14ac:dyDescent="0.3">
      <c r="A41" s="13" t="s">
        <v>1819</v>
      </c>
      <c r="B41" s="125">
        <v>2618182</v>
      </c>
      <c r="C41" s="125">
        <v>261818</v>
      </c>
      <c r="D41" s="125">
        <v>0</v>
      </c>
      <c r="E41" s="125">
        <v>2880000</v>
      </c>
      <c r="F41">
        <f>VLOOKUP(A41,금액!M40:O1573,3,0)</f>
        <v>6088800568</v>
      </c>
      <c r="G41">
        <f>VLOOKUP(F41,사업자DB!$D$2:$L$294,3,0)</f>
        <v>1037983899</v>
      </c>
      <c r="H41" t="str">
        <f>VLOOKUP(F41,사업자DB!$D$2:$L$294,4,0)</f>
        <v>에스제이푸드 주식회사</v>
      </c>
      <c r="I41" t="str">
        <f>VLOOKUP(F41,사업자DB!$D$2:$L$294,5,0)</f>
        <v>라기영</v>
      </c>
      <c r="J41" t="str">
        <f>VLOOKUP($F41,사업자DB!$D$2:$L$294,6,0)</f>
        <v>경기도 광주시 오포읍 문현로 1-76</v>
      </c>
      <c r="K41" t="str">
        <f>VLOOKUP($F41,사업자DB!$D$2:$L$294,7,0)</f>
        <v>도매 및 소매업</v>
      </c>
      <c r="L41" t="str">
        <f>VLOOKUP($F41,사업자DB!$D$2:$L$294,8,0)</f>
        <v>수산물 도매업</v>
      </c>
      <c r="M41" t="str">
        <f>VLOOKUP($F41,사업자DB!$D$2:$L$294,9,0)</f>
        <v>sj-seafood@daum.net</v>
      </c>
    </row>
    <row r="42" spans="1:13" x14ac:dyDescent="0.3">
      <c r="A42" s="13" t="s">
        <v>1559</v>
      </c>
      <c r="B42" s="125">
        <v>141818</v>
      </c>
      <c r="C42" s="125">
        <v>14182</v>
      </c>
      <c r="D42" s="125">
        <v>0</v>
      </c>
      <c r="E42" s="125">
        <v>156000</v>
      </c>
      <c r="F42">
        <f>VLOOKUP(A42,금액!M41:O1574,3,0)</f>
        <v>8968102989</v>
      </c>
      <c r="G42">
        <f>VLOOKUP(F42,사업자DB!$D$2:$L$294,3,0)</f>
        <v>1076277552</v>
      </c>
      <c r="H42" t="str">
        <f>VLOOKUP(F42,사업자DB!$D$2:$L$294,4,0)</f>
        <v xml:space="preserve">엠타이월드마트 주식회사 </v>
      </c>
      <c r="I42" t="str">
        <f>VLOOKUP(F42,사업자DB!$D$2:$L$294,5,0)</f>
        <v>VONGCHA CHANYA</v>
      </c>
      <c r="J42" t="str">
        <f>VLOOKUP($F42,사업자DB!$D$2:$L$294,6,0)</f>
        <v xml:space="preserve">전북 정읍시 벚꽃로 304 </v>
      </c>
      <c r="K42" t="str">
        <f>VLOOKUP($F42,사업자DB!$D$2:$L$294,7,0)</f>
        <v>도매 및 소매업</v>
      </c>
      <c r="L42" t="str">
        <f>VLOOKUP($F42,사업자DB!$D$2:$L$294,8,0)</f>
        <v>슈퍼마켓</v>
      </c>
      <c r="M42">
        <f>VLOOKUP($F42,사업자DB!$D$2:$L$294,9,0)</f>
        <v>0</v>
      </c>
    </row>
    <row r="43" spans="1:13" x14ac:dyDescent="0.3">
      <c r="A43" s="13" t="s">
        <v>1617</v>
      </c>
      <c r="B43" s="125">
        <v>2748647</v>
      </c>
      <c r="C43" s="125">
        <v>274863</v>
      </c>
      <c r="D43" s="125">
        <v>2055990</v>
      </c>
      <c r="E43" s="125">
        <v>5079500</v>
      </c>
      <c r="F43">
        <f>VLOOKUP(A43,금액!M42:O1575,3,0)</f>
        <v>2682300551</v>
      </c>
      <c r="G43">
        <f>VLOOKUP(F43,사업자DB!$D$2:$L$294,3,0)</f>
        <v>1089801696</v>
      </c>
      <c r="H43" t="str">
        <f>VLOOKUP(F43,사업자DB!$D$2:$L$294,4,0)</f>
        <v>연육(yon yok)</v>
      </c>
      <c r="I43" t="str">
        <f>VLOOKUP(F43,사업자DB!$D$2:$L$294,5,0)</f>
        <v>백우섭</v>
      </c>
      <c r="J43" t="str">
        <f>VLOOKUP($F43,사업자DB!$D$2:$L$294,6,0)</f>
        <v>경기도 평택시 자유로20번길 16, 1층(합정동)</v>
      </c>
      <c r="K43" t="str">
        <f>VLOOKUP($F43,사업자DB!$D$2:$L$294,7,0)</f>
        <v>음식점업</v>
      </c>
      <c r="L43" t="str">
        <f>VLOOKUP($F43,사업자DB!$D$2:$L$294,8,0)</f>
        <v>일반음식점</v>
      </c>
      <c r="M43">
        <f>VLOOKUP($F43,사업자DB!$D$2:$L$294,9,0)</f>
        <v>0</v>
      </c>
    </row>
    <row r="44" spans="1:13" x14ac:dyDescent="0.3">
      <c r="A44" s="13" t="s">
        <v>1804</v>
      </c>
      <c r="B44" s="125">
        <v>48227</v>
      </c>
      <c r="C44" s="125">
        <v>4823</v>
      </c>
      <c r="D44" s="125">
        <v>13700</v>
      </c>
      <c r="E44" s="125">
        <v>66750</v>
      </c>
      <c r="F44">
        <f>VLOOKUP(A44,금액!M43:O1576,3,0)</f>
        <v>2915000386</v>
      </c>
      <c r="G44">
        <f>VLOOKUP(F44,사업자DB!$D$2:$L$294,3,0)</f>
        <v>1025662221</v>
      </c>
      <c r="H44" t="str">
        <f>VLOOKUP(F44,사업자DB!$D$2:$L$294,4,0)</f>
        <v>요고웰니스카페</v>
      </c>
      <c r="I44" t="str">
        <f>VLOOKUP(F44,사업자DB!$D$2:$L$294,5,0)</f>
        <v>배준연</v>
      </c>
      <c r="J44" t="str">
        <f>VLOOKUP($F44,사업자DB!$D$2:$L$294,6,0)</f>
        <v>대전 서구 둔산로123번길 43 1층 일부호  (둔산동, PJ빌딩)</v>
      </c>
      <c r="K44" t="str">
        <f>VLOOKUP($F44,사업자DB!$D$2:$L$294,7,0)</f>
        <v>음식점업</v>
      </c>
      <c r="L44" t="str">
        <f>VLOOKUP($F44,사업자DB!$D$2:$L$294,8,0)</f>
        <v>카페</v>
      </c>
      <c r="M44">
        <f>VLOOKUP($F44,사업자DB!$D$2:$L$294,9,0)</f>
        <v>0</v>
      </c>
    </row>
    <row r="45" spans="1:13" x14ac:dyDescent="0.3">
      <c r="A45" s="13" t="s">
        <v>1648</v>
      </c>
      <c r="B45" s="125">
        <v>642910</v>
      </c>
      <c r="C45" s="125">
        <v>64290</v>
      </c>
      <c r="D45" s="125">
        <v>57800</v>
      </c>
      <c r="E45" s="125">
        <v>765000</v>
      </c>
      <c r="F45">
        <f>VLOOKUP(A45,금액!M44:O1577,3,0)</f>
        <v>7756300069</v>
      </c>
      <c r="G45">
        <f>VLOOKUP(F45,사업자DB!$D$2:$L$294,3,0)</f>
        <v>1093591465</v>
      </c>
      <c r="H45" t="str">
        <f>VLOOKUP(F45,사업자DB!$D$2:$L$294,4,0)</f>
        <v>더차다</v>
      </c>
      <c r="I45" t="str">
        <f>VLOOKUP(F45,사업자DB!$D$2:$L$294,5,0)</f>
        <v>HONGKA URAIWAN</v>
      </c>
      <c r="J45" t="str">
        <f>VLOOKUP($F45,사업자DB!$D$2:$L$294,6,0)</f>
        <v>전북 정읍시 중앙1길 55 태국식당</v>
      </c>
      <c r="K45" t="str">
        <f>VLOOKUP($F45,사업자DB!$D$2:$L$294,7,0)</f>
        <v>소매</v>
      </c>
      <c r="L45" t="str">
        <f>VLOOKUP($F45,사업자DB!$D$2:$L$294,8,0)</f>
        <v>식잡,휴대폰</v>
      </c>
      <c r="M45">
        <f>VLOOKUP($F45,사업자DB!$D$2:$L$294,9,0)</f>
        <v>0</v>
      </c>
    </row>
    <row r="46" spans="1:13" x14ac:dyDescent="0.3">
      <c r="A46" s="13" t="s">
        <v>1661</v>
      </c>
      <c r="B46" s="125">
        <v>2658647</v>
      </c>
      <c r="C46" s="125">
        <v>265863</v>
      </c>
      <c r="D46" s="125">
        <v>1170490</v>
      </c>
      <c r="E46" s="125">
        <v>4095000</v>
      </c>
      <c r="F46">
        <f>VLOOKUP(A46,금액!M45:O1578,3,0)</f>
        <v>2851701461</v>
      </c>
      <c r="G46">
        <f>VLOOKUP(F46,사업자DB!$D$2:$L$294,3,0)</f>
        <v>1031625006</v>
      </c>
      <c r="H46" t="str">
        <f>VLOOKUP(F46,사업자DB!$D$2:$L$294,4,0)</f>
        <v>월드마트</v>
      </c>
      <c r="I46" t="str">
        <f>VLOOKUP(F46,사업자DB!$D$2:$L$294,5,0)</f>
        <v>김정임</v>
      </c>
      <c r="J46" t="str">
        <f>VLOOKUP($F46,사업자DB!$D$2:$L$294,6,0)</f>
        <v>전라남도 순천시 중앙시장길 34</v>
      </c>
      <c r="K46" t="str">
        <f>VLOOKUP($F46,사업자DB!$D$2:$L$294,7,0)</f>
        <v>소매업</v>
      </c>
      <c r="L46" t="str">
        <f>VLOOKUP($F46,사업자DB!$D$2:$L$294,8,0)</f>
        <v>식품 잡화</v>
      </c>
      <c r="M46">
        <f>VLOOKUP($F46,사업자DB!$D$2:$L$294,9,0)</f>
        <v>0</v>
      </c>
    </row>
    <row r="47" spans="1:13" x14ac:dyDescent="0.3">
      <c r="A47" s="13" t="s">
        <v>1592</v>
      </c>
      <c r="B47" s="125">
        <v>188591</v>
      </c>
      <c r="C47" s="125">
        <v>18859</v>
      </c>
      <c r="D47" s="125">
        <v>34300</v>
      </c>
      <c r="E47" s="125">
        <v>241750</v>
      </c>
      <c r="F47">
        <f>VLOOKUP(A47,금액!M46:O1579,3,0)</f>
        <v>1121114477</v>
      </c>
      <c r="G47">
        <f>VLOOKUP(F47,사업자DB!$D$2:$L$294,3,0)</f>
        <v>1099488267</v>
      </c>
      <c r="H47" t="str">
        <f>VLOOKUP(F47,사업자DB!$D$2:$L$294,4,0)</f>
        <v>위아더월드</v>
      </c>
      <c r="I47" t="str">
        <f>VLOOKUP(F47,사업자DB!$D$2:$L$294,5,0)</f>
        <v>황윤아</v>
      </c>
      <c r="J47" t="str">
        <f>VLOOKUP($F47,사업자DB!$D$2:$L$294,6,0)</f>
        <v xml:space="preserve">경기도 화성시 마도면 마도공단로1길 8, 가동 1층 150호 </v>
      </c>
      <c r="K47" t="str">
        <f>VLOOKUP($F47,사업자DB!$D$2:$L$294,7,0)</f>
        <v>도매 및 소매업</v>
      </c>
      <c r="L47" t="str">
        <f>VLOOKUP($F47,사업자DB!$D$2:$L$294,8,0)</f>
        <v>기타 음,식료품 위주 종합 소매업</v>
      </c>
      <c r="M47" t="str">
        <f>VLOOKUP($F47,사업자DB!$D$2:$L$294,9,0)</f>
        <v>10bils@naver.com</v>
      </c>
    </row>
    <row r="48" spans="1:13" x14ac:dyDescent="0.3">
      <c r="A48" s="13" t="s">
        <v>1792</v>
      </c>
      <c r="B48" s="125">
        <v>266182</v>
      </c>
      <c r="C48" s="125">
        <v>26618</v>
      </c>
      <c r="D48" s="125">
        <v>0</v>
      </c>
      <c r="E48" s="125">
        <v>292800</v>
      </c>
      <c r="F48">
        <f>VLOOKUP(A48,금액!M47:O1580,3,0)</f>
        <v>1094681235</v>
      </c>
      <c r="G48">
        <f>VLOOKUP(F48,사업자DB!$D$2:$L$294,3,0)</f>
        <v>1087559372</v>
      </c>
      <c r="H48" t="str">
        <f>VLOOKUP(F48,사업자DB!$D$2:$L$294,4,0)</f>
        <v>이나인 할랄 마트</v>
      </c>
      <c r="I48" t="str">
        <f>VLOOKUP(F48,사업자DB!$D$2:$L$294,5,0)</f>
        <v>HOSSAIN MD NADIR 외 3명</v>
      </c>
      <c r="J48" t="str">
        <f>VLOOKUP($F48,사업자DB!$D$2:$L$294,6,0)</f>
        <v>인천 서구 보듬로 158, 1층 미플존 105호 (오류동, 블루텍)</v>
      </c>
      <c r="K48" t="str">
        <f>VLOOKUP($F48,사업자DB!$D$2:$L$294,7,0)</f>
        <v>도매 및 소매업</v>
      </c>
      <c r="L48" t="str">
        <f>VLOOKUP($F48,사업자DB!$D$2:$L$294,8,0)</f>
        <v>할랄 마트</v>
      </c>
      <c r="M48">
        <f>VLOOKUP($F48,사업자DB!$D$2:$L$294,9,0)</f>
        <v>0</v>
      </c>
    </row>
    <row r="49" spans="1:13" x14ac:dyDescent="0.3">
      <c r="A49" s="13" t="s">
        <v>1591</v>
      </c>
      <c r="B49" s="125">
        <v>3197707</v>
      </c>
      <c r="C49" s="125">
        <v>319763</v>
      </c>
      <c r="D49" s="125">
        <v>5211530</v>
      </c>
      <c r="E49" s="125">
        <v>8729000</v>
      </c>
      <c r="F49">
        <f>VLOOKUP(A49,금액!M48:O1581,3,0)</f>
        <v>5311602084</v>
      </c>
      <c r="G49">
        <f>VLOOKUP(F49,사업자DB!$D$2:$L$294,3,0)</f>
        <v>1099585649</v>
      </c>
      <c r="H49" t="str">
        <f>VLOOKUP(F49,사업자DB!$D$2:$L$294,4,0)</f>
        <v>신</v>
      </c>
      <c r="I49" t="str">
        <f>VLOOKUP(F49,사업자DB!$D$2:$L$294,5,0)</f>
        <v>이수진</v>
      </c>
      <c r="J49" t="str">
        <f>VLOOKUP($F49,사업자DB!$D$2:$L$294,6,0)</f>
        <v>경북 영주시 대동로 173(휴천동)</v>
      </c>
      <c r="K49" t="str">
        <f>VLOOKUP($F49,사업자DB!$D$2:$L$294,7,0)</f>
        <v>소매업</v>
      </c>
      <c r="L49" t="str">
        <f>VLOOKUP($F49,사업자DB!$D$2:$L$294,8,0)</f>
        <v>잡화</v>
      </c>
      <c r="M49">
        <f>VLOOKUP($F49,사업자DB!$D$2:$L$294,9,0)</f>
        <v>0</v>
      </c>
    </row>
    <row r="50" spans="1:13" x14ac:dyDescent="0.3">
      <c r="A50" s="13" t="s">
        <v>1773</v>
      </c>
      <c r="B50" s="125">
        <v>379256</v>
      </c>
      <c r="C50" s="125">
        <v>37924</v>
      </c>
      <c r="D50" s="125">
        <v>62370</v>
      </c>
      <c r="E50" s="125">
        <v>479550</v>
      </c>
      <c r="F50">
        <f>VLOOKUP(A50,금액!M49:O1582,3,0)</f>
        <v>8132301189</v>
      </c>
      <c r="G50">
        <f>VLOOKUP(F50,사업자DB!$D$2:$L$294,3,0)</f>
        <v>1090298954</v>
      </c>
      <c r="H50" t="str">
        <f>VLOOKUP(F50,사업자DB!$D$2:$L$294,4,0)</f>
        <v>룽쏨분</v>
      </c>
      <c r="I50" t="str">
        <f>VLOOKUP(F50,사업자DB!$D$2:$L$294,5,0)</f>
        <v>조승호</v>
      </c>
      <c r="J50" t="str">
        <f>VLOOKUP($F50,사업자DB!$D$2:$L$294,6,0)</f>
        <v>경기도 김포시 김포한강10로133번길 76,213호(구래동, 스위트엠 아크라시티1차)</v>
      </c>
      <c r="K50" t="str">
        <f>VLOOKUP($F50,사업자DB!$D$2:$L$294,7,0)</f>
        <v>도소매</v>
      </c>
      <c r="L50" t="str">
        <f>VLOOKUP($F50,사업자DB!$D$2:$L$294,8,0)</f>
        <v>전자상거래</v>
      </c>
      <c r="M50">
        <f>VLOOKUP($F50,사업자DB!$D$2:$L$294,9,0)</f>
        <v>0</v>
      </c>
    </row>
    <row r="51" spans="1:13" x14ac:dyDescent="0.3">
      <c r="A51" s="13" t="s">
        <v>1799</v>
      </c>
      <c r="B51" s="125">
        <v>374091</v>
      </c>
      <c r="C51" s="125">
        <v>37409</v>
      </c>
      <c r="D51" s="125">
        <v>0</v>
      </c>
      <c r="E51" s="125">
        <v>411500</v>
      </c>
      <c r="F51">
        <f>VLOOKUP(A51,금액!M50:O1583,3,0)</f>
        <v>5058129011</v>
      </c>
      <c r="G51">
        <f>VLOOKUP(F51,사업자DB!$D$2:$L$294,3,0)</f>
        <v>1033773332</v>
      </c>
      <c r="H51" t="str">
        <f>VLOOKUP(F51,사업자DB!$D$2:$L$294,4,0)</f>
        <v>주식회사 건국</v>
      </c>
      <c r="I51" t="str">
        <f>VLOOKUP(F51,사업자DB!$D$2:$L$294,5,0)</f>
        <v>이동건</v>
      </c>
      <c r="J51" t="str">
        <f>VLOOKUP($F51,사업자DB!$D$2:$L$294,6,0)</f>
        <v>경상북도 칠곡군 왜관읍 공단로 62</v>
      </c>
      <c r="K51" t="str">
        <f>VLOOKUP($F51,사업자DB!$D$2:$L$294,7,0)</f>
        <v>도소매</v>
      </c>
      <c r="L51" t="str">
        <f>VLOOKUP($F51,사업자DB!$D$2:$L$294,8,0)</f>
        <v>기타식품판매업</v>
      </c>
      <c r="M51">
        <f>VLOOKUP($F51,사업자DB!$D$2:$L$294,9,0)</f>
        <v>0</v>
      </c>
    </row>
    <row r="52" spans="1:13" x14ac:dyDescent="0.3">
      <c r="A52" s="13" t="s">
        <v>1574</v>
      </c>
      <c r="B52" s="125">
        <v>1087545</v>
      </c>
      <c r="C52" s="125">
        <v>108755</v>
      </c>
      <c r="D52" s="125">
        <v>255000</v>
      </c>
      <c r="E52" s="125">
        <v>1451300</v>
      </c>
      <c r="F52">
        <f>VLOOKUP(A52,금액!M51:O1584,3,0)</f>
        <v>2250597899</v>
      </c>
      <c r="G52">
        <f>VLOOKUP(F52,사업자DB!$D$2:$L$294,3,0)</f>
        <v>1063976799</v>
      </c>
      <c r="H52" t="str">
        <f>VLOOKUP(F52,사업자DB!$D$2:$L$294,4,0)</f>
        <v>창타이 누들</v>
      </c>
      <c r="I52" t="str">
        <f>VLOOKUP(F52,사업자DB!$D$2:$L$294,5,0)</f>
        <v>문진환</v>
      </c>
      <c r="J52" t="str">
        <f>VLOOKUP($F52,사업자DB!$D$2:$L$294,6,0)</f>
        <v>부산 해운대구 센텀3로 26 102호(우동, 센텀스퀘어)</v>
      </c>
      <c r="K52" t="str">
        <f>VLOOKUP($F52,사업자DB!$D$2:$L$294,7,0)</f>
        <v>음식점업</v>
      </c>
      <c r="L52" t="str">
        <f>VLOOKUP($F52,사업자DB!$D$2:$L$294,8,0)</f>
        <v>기타 외국식 음식점업</v>
      </c>
      <c r="M52">
        <f>VLOOKUP($F52,사업자DB!$D$2:$L$294,9,0)</f>
        <v>0</v>
      </c>
    </row>
    <row r="53" spans="1:13" x14ac:dyDescent="0.3">
      <c r="A53" s="13" t="s">
        <v>1584</v>
      </c>
      <c r="B53" s="125">
        <v>422010</v>
      </c>
      <c r="C53" s="125">
        <v>42200</v>
      </c>
      <c r="D53" s="125">
        <v>269990</v>
      </c>
      <c r="E53" s="125">
        <v>734200</v>
      </c>
      <c r="F53">
        <f>VLOOKUP(A53,금액!M52:O1585,3,0)</f>
        <v>7576400506</v>
      </c>
      <c r="G53">
        <f>VLOOKUP(F53,사업자DB!$D$2:$L$294,3,0)</f>
        <v>1063254411</v>
      </c>
      <c r="H53" t="str">
        <f>VLOOKUP(F53,사업자DB!$D$2:$L$294,4,0)</f>
        <v>카오산</v>
      </c>
      <c r="I53" t="str">
        <f>VLOOKUP(F53,사업자DB!$D$2:$L$294,5,0)</f>
        <v>김석균</v>
      </c>
      <c r="J53" t="str">
        <f>VLOOKUP($F53,사업자DB!$D$2:$L$294,6,0)</f>
        <v>경기도 고양시 일산동구 무궁화로20-11,214호</v>
      </c>
      <c r="K53" t="str">
        <f>VLOOKUP($F53,사업자DB!$D$2:$L$294,7,0)</f>
        <v>음식</v>
      </c>
      <c r="L53" t="str">
        <f>VLOOKUP($F53,사업자DB!$D$2:$L$294,8,0)</f>
        <v>태국음식</v>
      </c>
      <c r="M53">
        <f>VLOOKUP($F53,사업자DB!$D$2:$L$294,9,0)</f>
        <v>0</v>
      </c>
    </row>
    <row r="54" spans="1:13" x14ac:dyDescent="0.3">
      <c r="A54" s="13" t="s">
        <v>1818</v>
      </c>
      <c r="B54" s="125">
        <v>529183</v>
      </c>
      <c r="C54" s="125">
        <v>52917</v>
      </c>
      <c r="D54" s="125">
        <v>70000</v>
      </c>
      <c r="E54" s="125">
        <v>652100</v>
      </c>
      <c r="F54">
        <f>VLOOKUP(A54,금액!M53:O1586,3,0)</f>
        <v>3100978994</v>
      </c>
      <c r="G54">
        <f>VLOOKUP(F54,사업자DB!$D$2:$L$294,3,0)</f>
        <v>1050007462</v>
      </c>
      <c r="H54" t="str">
        <f>VLOOKUP(F54,사업자DB!$D$2:$L$294,4,0)</f>
        <v>카오산</v>
      </c>
      <c r="I54" t="str">
        <f>VLOOKUP(F54,사업자DB!$D$2:$L$294,5,0)</f>
        <v>지용</v>
      </c>
      <c r="J54" t="str">
        <f>VLOOKUP($F54,사업자DB!$D$2:$L$294,6,0)</f>
        <v>강원특별자치도 원주시 금불1길 40 1층</v>
      </c>
      <c r="K54" t="str">
        <f>VLOOKUP($F54,사업자DB!$D$2:$L$294,7,0)</f>
        <v>음식점업</v>
      </c>
      <c r="L54" t="str">
        <f>VLOOKUP($F54,사업자DB!$D$2:$L$294,8,0)</f>
        <v>서양식 음식점업</v>
      </c>
      <c r="M54" t="str">
        <f>VLOOKUP($F54,사업자DB!$D$2:$L$294,9,0)</f>
        <v>jiyong0123@naver.com</v>
      </c>
    </row>
    <row r="55" spans="1:13" x14ac:dyDescent="0.3">
      <c r="A55" s="13" t="s">
        <v>1779</v>
      </c>
      <c r="B55" s="125">
        <v>750328</v>
      </c>
      <c r="C55" s="125">
        <v>75032</v>
      </c>
      <c r="D55" s="125">
        <v>115790</v>
      </c>
      <c r="E55" s="125">
        <v>941150</v>
      </c>
      <c r="F55">
        <f>VLOOKUP(A55,금액!M54:O1587,3,0)</f>
        <v>1152401874</v>
      </c>
      <c r="G55">
        <f>VLOOKUP(F55,사업자DB!$D$2:$L$294,3,0)</f>
        <v>1031232487</v>
      </c>
      <c r="H55" t="str">
        <f>VLOOKUP(F55,사업자DB!$D$2:$L$294,4,0)</f>
        <v>카오산태국쌀국수 부곡점</v>
      </c>
      <c r="I55" t="str">
        <f>VLOOKUP(F55,사업자DB!$D$2:$L$294,5,0)</f>
        <v>이슬비</v>
      </c>
      <c r="J55" t="str">
        <f>VLOOKUP($F55,사업자DB!$D$2:$L$294,6,0)</f>
        <v>부산 금정구 부곡로156번길 24 1층  (부곡동, 만복빌)</v>
      </c>
      <c r="K55" t="str">
        <f>VLOOKUP($F55,사업자DB!$D$2:$L$294,7,0)</f>
        <v>음식점업</v>
      </c>
      <c r="L55" t="str">
        <f>VLOOKUP($F55,사업자DB!$D$2:$L$294,8,0)</f>
        <v>태국요리</v>
      </c>
      <c r="M55">
        <f>VLOOKUP($F55,사업자DB!$D$2:$L$294,9,0)</f>
        <v>0</v>
      </c>
    </row>
    <row r="56" spans="1:13" x14ac:dyDescent="0.3">
      <c r="A56" s="13" t="s">
        <v>1573</v>
      </c>
      <c r="B56" s="125">
        <v>69818</v>
      </c>
      <c r="C56" s="125">
        <v>6982</v>
      </c>
      <c r="D56" s="125">
        <v>53000</v>
      </c>
      <c r="E56" s="125">
        <v>129800</v>
      </c>
      <c r="F56">
        <f>VLOOKUP(A56,금액!M55:O1588,3,0)</f>
        <v>6253501305</v>
      </c>
      <c r="G56">
        <f>VLOOKUP(F56,사업자DB!$D$2:$L$294,3,0)</f>
        <v>1077134749</v>
      </c>
      <c r="H56" t="str">
        <f>VLOOKUP(F56,사업자DB!$D$2:$L$294,4,0)</f>
        <v>카오카무</v>
      </c>
      <c r="I56" t="str">
        <f>VLOOKUP(F56,사업자DB!$D$2:$L$294,5,0)</f>
        <v>성무근</v>
      </c>
      <c r="J56" t="str">
        <f>VLOOKUP($F56,사업자DB!$D$2:$L$294,6,0)</f>
        <v>부산 금정구 장전온천천로83번길 9, 1층 전면 (신우빌)</v>
      </c>
      <c r="K56" t="str">
        <f>VLOOKUP($F56,사업자DB!$D$2:$L$294,7,0)</f>
        <v>숙박 및 음식점업</v>
      </c>
      <c r="L56" t="str">
        <f>VLOOKUP($F56,사업자DB!$D$2:$L$294,8,0)</f>
        <v>기타 외국식 음식점업</v>
      </c>
      <c r="M56">
        <f>VLOOKUP($F56,사업자DB!$D$2:$L$294,9,0)</f>
        <v>0</v>
      </c>
    </row>
    <row r="57" spans="1:13" x14ac:dyDescent="0.3">
      <c r="A57" s="13" t="s">
        <v>1826</v>
      </c>
      <c r="B57" s="125">
        <v>602555</v>
      </c>
      <c r="C57" s="125">
        <v>60255</v>
      </c>
      <c r="D57" s="125">
        <v>170990</v>
      </c>
      <c r="E57" s="125">
        <v>833800</v>
      </c>
      <c r="F57">
        <f>VLOOKUP(A57,금액!M56:O1589,3,0)</f>
        <v>6562501289</v>
      </c>
      <c r="G57">
        <f>VLOOKUP(F57,사업자DB!$D$2:$L$294,3,0)</f>
        <v>1089825690</v>
      </c>
      <c r="H57" t="str">
        <f>VLOOKUP(F57,사업자DB!$D$2:$L$294,4,0)</f>
        <v>코어타이인디</v>
      </c>
      <c r="I57" t="str">
        <f>VLOOKUP(F57,사업자DB!$D$2:$L$294,5,0)</f>
        <v>조병연</v>
      </c>
      <c r="J57" t="str">
        <f>VLOOKUP($F57,사업자DB!$D$2:$L$294,6,0)</f>
        <v>충청북도 청주시 흥덕구 진재로23번길 18-4,1층</v>
      </c>
      <c r="K57" t="str">
        <f>VLOOKUP($F57,사업자DB!$D$2:$L$294,7,0)</f>
        <v>일반음식점</v>
      </c>
      <c r="L57" t="str">
        <f>VLOOKUP($F57,사업자DB!$D$2:$L$294,8,0)</f>
        <v>기타 외국식 음식점업</v>
      </c>
      <c r="M57" t="str">
        <f>VLOOKUP($F57,사업자DB!$D$2:$L$294,9,0)</f>
        <v>stoc8736@naver.com</v>
      </c>
    </row>
    <row r="58" spans="1:13" x14ac:dyDescent="0.3">
      <c r="A58" s="13" t="s">
        <v>1628</v>
      </c>
      <c r="B58" s="125">
        <v>212727.45454545453</v>
      </c>
      <c r="C58" s="125">
        <v>21272.545454545456</v>
      </c>
      <c r="D58" s="125">
        <v>25000</v>
      </c>
      <c r="E58" s="125">
        <v>259000</v>
      </c>
      <c r="F58">
        <f>VLOOKUP(A58,금액!M57:O1590,3,0)</f>
        <v>2223201008</v>
      </c>
      <c r="G58">
        <f>VLOOKUP(F58,사업자DB!$D$2:$L$294,3,0)</f>
        <v>1075870688</v>
      </c>
      <c r="H58" t="str">
        <f>VLOOKUP(F58,사업자DB!$D$2:$L$294,4,0)</f>
        <v>무카타부페&amp;타이마트</v>
      </c>
      <c r="I58" t="str">
        <f>VLOOKUP(F58,사업자DB!$D$2:$L$294,5,0)</f>
        <v>김종우</v>
      </c>
      <c r="J58" t="str">
        <f>VLOOKUP($F58,사업자DB!$D$2:$L$294,6,0)</f>
        <v>경상북도 포항시 남구 상공로37(상도동)</v>
      </c>
      <c r="K58" t="str">
        <f>VLOOKUP($F58,사업자DB!$D$2:$L$294,7,0)</f>
        <v>음식점업</v>
      </c>
      <c r="L58" t="str">
        <f>VLOOKUP($F58,사업자DB!$D$2:$L$294,8,0)</f>
        <v>부페</v>
      </c>
      <c r="M58">
        <f>VLOOKUP($F58,사업자DB!$D$2:$L$294,9,0)</f>
        <v>0</v>
      </c>
    </row>
    <row r="59" spans="1:13" x14ac:dyDescent="0.3">
      <c r="A59" s="13" t="s">
        <v>1660</v>
      </c>
      <c r="B59" s="125">
        <v>497726.90909090906</v>
      </c>
      <c r="C59" s="125">
        <v>49773.090909090912</v>
      </c>
      <c r="D59" s="125">
        <v>42000</v>
      </c>
      <c r="E59" s="125">
        <v>589500</v>
      </c>
      <c r="F59">
        <f>VLOOKUP(A59,금액!M58:O1591,3,0)</f>
        <v>3100595199</v>
      </c>
      <c r="G59">
        <f>VLOOKUP(F59,사업자DB!$D$2:$L$294,3,0)</f>
        <v>1034686627</v>
      </c>
      <c r="H59" t="str">
        <f>VLOOKUP(F59,사업자DB!$D$2:$L$294,4,0)</f>
        <v>쿨마트</v>
      </c>
      <c r="I59" t="str">
        <f>VLOOKUP(F59,사업자DB!$D$2:$L$294,5,0)</f>
        <v>이재일</v>
      </c>
      <c r="J59" t="str">
        <f>VLOOKUP($F59,사업자DB!$D$2:$L$294,6,0)</f>
        <v>충남 홍성군 홍성읍 충서로1159번길 1-1</v>
      </c>
      <c r="K59" t="str">
        <f>VLOOKUP($F59,사업자DB!$D$2:$L$294,7,0)</f>
        <v>소매업</v>
      </c>
      <c r="L59" t="str">
        <f>VLOOKUP($F59,사업자DB!$D$2:$L$294,8,0)</f>
        <v>식품및잡화</v>
      </c>
      <c r="M59">
        <f>VLOOKUP($F59,사업자DB!$D$2:$L$294,9,0)</f>
        <v>0</v>
      </c>
    </row>
    <row r="60" spans="1:13" x14ac:dyDescent="0.3">
      <c r="A60" s="13" t="s">
        <v>1836</v>
      </c>
      <c r="B60" s="125">
        <v>131136</v>
      </c>
      <c r="C60" s="125">
        <v>13114</v>
      </c>
      <c r="D60" s="125">
        <v>13100</v>
      </c>
      <c r="E60" s="125">
        <v>157350</v>
      </c>
      <c r="F60">
        <f>VLOOKUP(A60,금액!M59:O1592,3,0)</f>
        <v>4787400164</v>
      </c>
      <c r="G60">
        <f>VLOOKUP(F60,사업자DB!$D$2:$L$294,3,0)</f>
        <v>1044289665</v>
      </c>
      <c r="H60" t="str">
        <f>VLOOKUP(F60,사업자DB!$D$2:$L$294,4,0)</f>
        <v>크루어깐엥</v>
      </c>
      <c r="I60" t="str">
        <f>VLOOKUP(F60,사업자DB!$D$2:$L$294,5,0)</f>
        <v>오은정외 1명</v>
      </c>
      <c r="J60" t="str">
        <f>VLOOKUP($F60,사업자DB!$D$2:$L$294,6,0)</f>
        <v>경기도 양주시 남면 화합로610번길 58</v>
      </c>
      <c r="K60" t="str">
        <f>VLOOKUP($F60,사업자DB!$D$2:$L$294,7,0)</f>
        <v>음식점업</v>
      </c>
      <c r="L60" t="str">
        <f>VLOOKUP($F60,사업자DB!$D$2:$L$294,8,0)</f>
        <v>태국음식</v>
      </c>
      <c r="M60">
        <f>VLOOKUP($F60,사업자DB!$D$2:$L$294,9,0)</f>
        <v>0</v>
      </c>
    </row>
    <row r="61" spans="1:13" x14ac:dyDescent="0.3">
      <c r="A61" s="13" t="s">
        <v>1650</v>
      </c>
      <c r="B61" s="125">
        <v>1340646</v>
      </c>
      <c r="C61" s="125">
        <v>134064</v>
      </c>
      <c r="D61" s="125">
        <v>1206490</v>
      </c>
      <c r="E61" s="125">
        <v>2681200</v>
      </c>
      <c r="F61">
        <f>VLOOKUP(A61,금액!M60:O1593,3,0)</f>
        <v>7883300369</v>
      </c>
      <c r="G61">
        <f>VLOOKUP(F61,사업자DB!$D$2:$L$294,3,0)</f>
        <v>1038649599</v>
      </c>
      <c r="H61" t="str">
        <f>VLOOKUP(F61,사업자DB!$D$2:$L$294,4,0)</f>
        <v>킹마트</v>
      </c>
      <c r="I61" t="str">
        <f>VLOOKUP(F61,사업자DB!$D$2:$L$294,5,0)</f>
        <v>김정희</v>
      </c>
      <c r="J61" t="str">
        <f>VLOOKUP($F61,사업자DB!$D$2:$L$294,6,0)</f>
        <v>부산 강서구 녹산산단335로 12-11</v>
      </c>
      <c r="K61" t="str">
        <f>VLOOKUP($F61,사업자DB!$D$2:$L$294,7,0)</f>
        <v>도매 및 소매업, 소매업, 부동산업</v>
      </c>
      <c r="L61" t="str">
        <f>VLOOKUP($F61,사업자DB!$D$2:$L$294,8,0)</f>
        <v>슈퍼마켓,주류, 담배, 비주거용 거물 임대업(점포, 자기땅</v>
      </c>
      <c r="M61">
        <f>VLOOKUP($F61,사업자DB!$D$2:$L$294,9,0)</f>
        <v>0</v>
      </c>
    </row>
    <row r="62" spans="1:13" x14ac:dyDescent="0.3">
      <c r="A62" s="13" t="s">
        <v>1667</v>
      </c>
      <c r="B62" s="125">
        <v>375828</v>
      </c>
      <c r="C62" s="125">
        <v>37582</v>
      </c>
      <c r="D62" s="125">
        <v>63190</v>
      </c>
      <c r="E62" s="125">
        <v>476600</v>
      </c>
      <c r="F62">
        <f>VLOOKUP(A62,금액!M61:O1594,3,0)</f>
        <v>8340702754</v>
      </c>
      <c r="G62">
        <f>VLOOKUP(F62,사업자DB!$D$2:$L$294,3,0)</f>
        <v>1042792434</v>
      </c>
      <c r="H62" t="str">
        <f>VLOOKUP(F62,사업자DB!$D$2:$L$294,4,0)</f>
        <v>타이24(THAI 24)</v>
      </c>
      <c r="I62" t="str">
        <f>VLOOKUP(F62,사업자DB!$D$2:$L$294,5,0)</f>
        <v>CHANSAWANG KORAWAN</v>
      </c>
      <c r="J62" t="str">
        <f>VLOOKUP($F62,사업자DB!$D$2:$L$294,6,0)</f>
        <v>서울 중구 명동9길 33, 3층 타이24 (을지로2가)</v>
      </c>
      <c r="K62" t="str">
        <f>VLOOKUP($F62,사업자DB!$D$2:$L$294,7,0)</f>
        <v>음식</v>
      </c>
      <c r="L62" t="str">
        <f>VLOOKUP($F62,사업자DB!$D$2:$L$294,8,0)</f>
        <v>태국음식</v>
      </c>
      <c r="M62">
        <f>VLOOKUP($F62,사업자DB!$D$2:$L$294,9,0)</f>
        <v>0</v>
      </c>
    </row>
    <row r="63" spans="1:13" x14ac:dyDescent="0.3">
      <c r="A63" s="13" t="s">
        <v>1627</v>
      </c>
      <c r="B63" s="125">
        <v>72565</v>
      </c>
      <c r="C63" s="125">
        <v>7255</v>
      </c>
      <c r="D63" s="125">
        <v>157780</v>
      </c>
      <c r="E63" s="125">
        <v>237600</v>
      </c>
      <c r="F63">
        <f>VLOOKUP(A63,금액!M62:O1595,3,0)</f>
        <v>2290765374</v>
      </c>
      <c r="G63">
        <f>VLOOKUP(F63,사업자DB!$D$2:$L$294,3,0)</f>
        <v>1023307212</v>
      </c>
      <c r="H63" t="str">
        <f>VLOOKUP(F63,사업자DB!$D$2:$L$294,4,0)</f>
        <v>타이996</v>
      </c>
      <c r="I63" t="str">
        <f>VLOOKUP(F63,사업자DB!$D$2:$L$294,5,0)</f>
        <v>박도영</v>
      </c>
      <c r="J63" t="str">
        <f>VLOOKUP($F63,사업자DB!$D$2:$L$294,6,0)</f>
        <v>서울 강남구 봉은사로30길 73</v>
      </c>
      <c r="K63" t="str">
        <f>VLOOKUP($F63,사업자DB!$D$2:$L$294,7,0)</f>
        <v>음식점업</v>
      </c>
      <c r="L63" t="str">
        <f>VLOOKUP($F63,사업자DB!$D$2:$L$294,8,0)</f>
        <v>태국음식</v>
      </c>
      <c r="M63" t="str">
        <f>VLOOKUP($F63,사업자DB!$D$2:$L$294,9,0)</f>
        <v>Qkreud@gmail.com</v>
      </c>
    </row>
    <row r="64" spans="1:13" x14ac:dyDescent="0.3">
      <c r="A64" s="13" t="s">
        <v>1633</v>
      </c>
      <c r="B64" s="125">
        <v>624465</v>
      </c>
      <c r="C64" s="125">
        <v>62445</v>
      </c>
      <c r="D64" s="125">
        <v>132190</v>
      </c>
      <c r="E64" s="125">
        <v>819100</v>
      </c>
      <c r="F64">
        <f>VLOOKUP(A64,금액!M63:O1596,3,0)</f>
        <v>1136000727</v>
      </c>
      <c r="G64">
        <f>VLOOKUP(F64,사업자DB!$D$2:$L$294,3,0)</f>
        <v>1042866328</v>
      </c>
      <c r="H64" t="str">
        <f>VLOOKUP(F64,사업자DB!$D$2:$L$294,4,0)</f>
        <v>타이농카이</v>
      </c>
      <c r="I64" t="str">
        <f>VLOOKUP(F64,사업자DB!$D$2:$L$294,5,0)</f>
        <v>KHOKANKLANG KANLAYA</v>
      </c>
      <c r="J64" t="str">
        <f>VLOOKUP($F64,사업자DB!$D$2:$L$294,6,0)</f>
        <v>인천 서구 석남동 480-9 1층</v>
      </c>
      <c r="K64" t="str">
        <f>VLOOKUP($F64,사업자DB!$D$2:$L$294,7,0)</f>
        <v>음식점업, 서비스업</v>
      </c>
      <c r="L64" t="str">
        <f>VLOOKUP($F64,사업자DB!$D$2:$L$294,8,0)</f>
        <v>태국음식,기타이삿짐운반</v>
      </c>
      <c r="M64">
        <f>VLOOKUP($F64,사업자DB!$D$2:$L$294,9,0)</f>
        <v>0</v>
      </c>
    </row>
    <row r="65" spans="1:13" x14ac:dyDescent="0.3">
      <c r="A65" s="13" t="s">
        <v>1640</v>
      </c>
      <c r="B65" s="125">
        <v>16332938</v>
      </c>
      <c r="C65" s="125">
        <v>1633292</v>
      </c>
      <c r="D65" s="125">
        <v>2637470</v>
      </c>
      <c r="E65" s="125">
        <v>20603700</v>
      </c>
      <c r="F65">
        <f>VLOOKUP(A65,금액!M64:O1597,3,0)</f>
        <v>4814801006</v>
      </c>
      <c r="G65">
        <f>VLOOKUP(F65,사업자DB!$D$2:$L$294,3,0)</f>
        <v>1030015391</v>
      </c>
      <c r="H65" t="str">
        <f>VLOOKUP(F65,사업자DB!$D$2:$L$294,4,0)</f>
        <v>타이러브샵(Thailoveshop)</v>
      </c>
      <c r="I65" t="str">
        <f>VLOOKUP(F65,사업자DB!$D$2:$L$294,5,0)</f>
        <v>강태향</v>
      </c>
      <c r="J65" t="str">
        <f>VLOOKUP($F65,사업자DB!$D$2:$L$294,6,0)</f>
        <v>서울특별시 은평구 증산서길 107, 401호(증산동, 안당빌딩)</v>
      </c>
      <c r="K65" t="str">
        <f>VLOOKUP($F65,사업자DB!$D$2:$L$294,7,0)</f>
        <v xml:space="preserve">도매 및 소매업 </v>
      </c>
      <c r="L65" t="str">
        <f>VLOOKUP($F65,사업자DB!$D$2:$L$294,8,0)</f>
        <v>전자상거래 소매업</v>
      </c>
      <c r="M65" t="str">
        <f>VLOOKUP($F65,사업자DB!$D$2:$L$294,9,0)</f>
        <v>hyang3990@naver.com</v>
      </c>
    </row>
    <row r="66" spans="1:13" x14ac:dyDescent="0.3">
      <c r="A66" s="13" t="s">
        <v>1821</v>
      </c>
      <c r="B66" s="125">
        <v>69101</v>
      </c>
      <c r="C66" s="125">
        <v>6909</v>
      </c>
      <c r="D66" s="125">
        <v>238990</v>
      </c>
      <c r="E66" s="125">
        <v>315000</v>
      </c>
      <c r="F66">
        <f>VLOOKUP(A66,금액!M65:O1598,3,0)</f>
        <v>3511402179</v>
      </c>
      <c r="G66">
        <f>VLOOKUP(F66,사업자DB!$D$2:$L$294,3,0)</f>
        <v>1035584598</v>
      </c>
      <c r="H66" t="str">
        <f>VLOOKUP(F66,사업자DB!$D$2:$L$294,4,0)</f>
        <v>타이마트</v>
      </c>
      <c r="I66" t="str">
        <f>VLOOKUP(F66,사업자DB!$D$2:$L$294,5,0)</f>
        <v>김성훈</v>
      </c>
      <c r="J66" t="str">
        <f>VLOOKUP($F66,사업자DB!$D$2:$L$294,6,0)</f>
        <v>인천 부평구 백범로 524 1층 타이마트</v>
      </c>
      <c r="K66" t="str">
        <f>VLOOKUP($F66,사업자DB!$D$2:$L$294,7,0)</f>
        <v>소매업</v>
      </c>
      <c r="L66" t="str">
        <f>VLOOKUP($F66,사업자DB!$D$2:$L$294,8,0)</f>
        <v>슈퍼마켓</v>
      </c>
      <c r="M66">
        <f>VLOOKUP($F66,사업자DB!$D$2:$L$294,9,0)</f>
        <v>0</v>
      </c>
    </row>
    <row r="67" spans="1:13" x14ac:dyDescent="0.3">
      <c r="A67" s="13" t="s">
        <v>1768</v>
      </c>
      <c r="B67" s="125">
        <v>7132838</v>
      </c>
      <c r="C67" s="125">
        <v>713282</v>
      </c>
      <c r="D67" s="125">
        <v>2664180</v>
      </c>
      <c r="E67" s="125">
        <v>10510300</v>
      </c>
      <c r="F67">
        <f>VLOOKUP(A67,금액!M66:O1599,3,0)</f>
        <v>7730601619</v>
      </c>
      <c r="G67">
        <f>VLOOKUP(F67,사업자DB!$D$2:$L$294,3,0)</f>
        <v>1048351513</v>
      </c>
      <c r="H67" t="str">
        <f>VLOOKUP(F67,사업자DB!$D$2:$L$294,4,0)</f>
        <v>타이 우던 마트</v>
      </c>
      <c r="I67" t="str">
        <f>VLOOKUP(F67,사업자DB!$D$2:$L$294,5,0)</f>
        <v>KWUN APIYA</v>
      </c>
      <c r="J67" t="str">
        <f>VLOOKUP($F67,사업자DB!$D$2:$L$294,6,0)</f>
        <v>경남 김해시 진례면 진례로256번길 6</v>
      </c>
      <c r="K67" t="str">
        <f>VLOOKUP($F67,사업자DB!$D$2:$L$294,7,0)</f>
        <v>소매업</v>
      </c>
      <c r="L67" t="str">
        <f>VLOOKUP($F67,사업자DB!$D$2:$L$294,8,0)</f>
        <v>슈퍼</v>
      </c>
      <c r="M67" t="str">
        <f>VLOOKUP($F67,사업자DB!$D$2:$L$294,9,0)</f>
        <v>Purikuu077@gmail.com</v>
      </c>
    </row>
    <row r="68" spans="1:13" x14ac:dyDescent="0.3">
      <c r="A68" s="13" t="s">
        <v>1655</v>
      </c>
      <c r="B68" s="125">
        <v>224318</v>
      </c>
      <c r="C68" s="125">
        <v>22432</v>
      </c>
      <c r="D68" s="125">
        <v>0</v>
      </c>
      <c r="E68" s="125">
        <v>246750</v>
      </c>
      <c r="F68">
        <f>VLOOKUP(A68,금액!M67:O1600,3,0)</f>
        <v>1274143059</v>
      </c>
      <c r="G68">
        <f>VLOOKUP(F68,사업자DB!$D$2:$L$294,3,0)</f>
        <v>1038950557</v>
      </c>
      <c r="H68" t="str">
        <f>VLOOKUP(F68,사업자DB!$D$2:$L$294,4,0)</f>
        <v>타이타이</v>
      </c>
      <c r="I68" t="str">
        <f>VLOOKUP(F68,사업자DB!$D$2:$L$294,5,0)</f>
        <v>KAEWDEE PIYANAN</v>
      </c>
      <c r="J68" t="str">
        <f>VLOOKUP($F68,사업자DB!$D$2:$L$294,6,0)</f>
        <v>경북 김천시 양금로 211-1</v>
      </c>
      <c r="K68" t="str">
        <f>VLOOKUP($F68,사업자DB!$D$2:$L$294,7,0)</f>
        <v>소매업</v>
      </c>
      <c r="L68" t="str">
        <f>VLOOKUP($F68,사업자DB!$D$2:$L$294,8,0)</f>
        <v>마트</v>
      </c>
      <c r="M68">
        <f>VLOOKUP($F68,사업자DB!$D$2:$L$294,9,0)</f>
        <v>0</v>
      </c>
    </row>
    <row r="69" spans="1:13" x14ac:dyDescent="0.3">
      <c r="A69" s="13" t="s">
        <v>1759</v>
      </c>
      <c r="B69" s="125">
        <v>437273</v>
      </c>
      <c r="C69" s="125">
        <v>43727</v>
      </c>
      <c r="D69" s="125">
        <v>0</v>
      </c>
      <c r="E69" s="125">
        <v>481000</v>
      </c>
      <c r="F69">
        <f>VLOOKUP(A69,금액!M68:O1601,3,0)</f>
        <v>2213816325</v>
      </c>
      <c r="G69">
        <f>VLOOKUP(F69,사업자DB!$D$2:$L$294,3,0)</f>
        <v>1076776207</v>
      </c>
      <c r="H69" t="str">
        <f>VLOOKUP(F69,사업자DB!$D$2:$L$294,4,0)</f>
        <v>탄탄로직</v>
      </c>
      <c r="I69" t="str">
        <f>VLOOKUP(F69,사업자DB!$D$2:$L$294,5,0)</f>
        <v>강버들</v>
      </c>
      <c r="J69" t="str">
        <f>VLOOKUP($F69,사업자DB!$D$2:$L$294,6,0)</f>
        <v>서울특별시 강동구 동남로 858,102동 603호(상일동,고덕아르테스미소지움)</v>
      </c>
      <c r="K69" t="str">
        <f>VLOOKUP($F69,사업자DB!$D$2:$L$294,7,0)</f>
        <v>소매업</v>
      </c>
      <c r="L69" t="str">
        <f>VLOOKUP($F69,사업자DB!$D$2:$L$294,8,0)</f>
        <v>SNS마켓</v>
      </c>
      <c r="M69" t="str">
        <f>VLOOKUP($F69,사업자DB!$D$2:$L$294,9,0)</f>
        <v>golf8dan@naver.com</v>
      </c>
    </row>
    <row r="70" spans="1:13" x14ac:dyDescent="0.3">
      <c r="A70" s="13" t="s">
        <v>1830</v>
      </c>
      <c r="B70" s="125">
        <v>466364</v>
      </c>
      <c r="C70" s="125">
        <v>46636</v>
      </c>
      <c r="D70" s="125">
        <v>0</v>
      </c>
      <c r="E70" s="125">
        <v>513000</v>
      </c>
      <c r="F70">
        <f>VLOOKUP(A70,금액!M69:O1602,3,0)</f>
        <v>6500102061</v>
      </c>
      <c r="G70">
        <f>VLOOKUP(F70,사업자DB!$D$2:$L$294,3,0)</f>
        <v>1062263148</v>
      </c>
      <c r="H70" t="str">
        <f>VLOOKUP(F70,사업자DB!$D$2:$L$294,4,0)</f>
        <v>태국먹거리</v>
      </c>
      <c r="I70" t="str">
        <f>VLOOKUP(F70,사업자DB!$D$2:$L$294,5,0)</f>
        <v>KUNVASOP JARUPA</v>
      </c>
      <c r="J70" t="str">
        <f>VLOOKUP($F70,사업자DB!$D$2:$L$294,6,0)</f>
        <v>대구광역시 중구 중앙대로 406-18</v>
      </c>
      <c r="K70" t="str">
        <f>VLOOKUP($F70,사업자DB!$D$2:$L$294,7,0)</f>
        <v>음식점업</v>
      </c>
      <c r="L70" t="str">
        <f>VLOOKUP($F70,사업자DB!$D$2:$L$294,8,0)</f>
        <v>분식</v>
      </c>
      <c r="M70">
        <f>VLOOKUP($F70,사업자DB!$D$2:$L$294,9,0)</f>
        <v>0</v>
      </c>
    </row>
    <row r="71" spans="1:13" x14ac:dyDescent="0.3">
      <c r="A71" s="13" t="s">
        <v>1619</v>
      </c>
      <c r="B71" s="125">
        <v>555838</v>
      </c>
      <c r="C71" s="125">
        <v>55582</v>
      </c>
      <c r="D71" s="125">
        <v>2249380</v>
      </c>
      <c r="E71" s="125">
        <v>2860800</v>
      </c>
      <c r="F71">
        <f>VLOOKUP(A71,금액!M70:O1603,3,0)</f>
        <v>3786000611</v>
      </c>
      <c r="G71">
        <f>VLOOKUP(F71,사업자DB!$D$2:$L$294,3,0)</f>
        <v>1067761316</v>
      </c>
      <c r="H71" t="str">
        <f>VLOOKUP(F71,사업자DB!$D$2:$L$294,4,0)</f>
        <v>태국마트</v>
      </c>
      <c r="I71" t="str">
        <f>VLOOKUP(F71,사업자DB!$D$2:$L$294,5,0)</f>
        <v>XAMOUNTY DALY</v>
      </c>
      <c r="J71" t="str">
        <f>VLOOKUP($F71,사업자DB!$D$2:$L$294,6,0)</f>
        <v>경기도 김포시 대곶면 율생로 10, 103호</v>
      </c>
      <c r="K71" t="str">
        <f>VLOOKUP($F71,사업자DB!$D$2:$L$294,7,0)</f>
        <v>소매업</v>
      </c>
      <c r="L71" t="str">
        <f>VLOOKUP($F71,사업자DB!$D$2:$L$294,8,0)</f>
        <v>슈퍼</v>
      </c>
      <c r="M71" t="str">
        <f>VLOOKUP($F71,사업자DB!$D$2:$L$294,9,0)</f>
        <v>kimposin124@naver.com</v>
      </c>
    </row>
    <row r="72" spans="1:13" x14ac:dyDescent="0.3">
      <c r="A72" s="13" t="s">
        <v>1629</v>
      </c>
      <c r="B72" s="125">
        <v>334182</v>
      </c>
      <c r="C72" s="125">
        <v>33418</v>
      </c>
      <c r="D72" s="125">
        <v>0</v>
      </c>
      <c r="E72" s="125">
        <v>367600</v>
      </c>
      <c r="F72">
        <f>VLOOKUP(A72,금액!M71:O1604,3,0)</f>
        <v>6028602905</v>
      </c>
      <c r="G72">
        <f>VLOOKUP(F72,사업자DB!$D$2:$L$294,3,0)</f>
        <v>1071295248</v>
      </c>
      <c r="H72" t="str">
        <f>VLOOKUP(F72,사업자DB!$D$2:$L$294,4,0)</f>
        <v>파오퐁 주식회사</v>
      </c>
      <c r="I72" t="str">
        <f>VLOOKUP(F72,사업자DB!$D$2:$L$294,5,0)</f>
        <v>PHAOPHONG PASAKORN</v>
      </c>
      <c r="J72" t="str">
        <f>VLOOKUP($F72,사업자DB!$D$2:$L$294,6,0)</f>
        <v>충남 논산시 연무읍 연무로 160 105호</v>
      </c>
      <c r="K72" t="str">
        <f>VLOOKUP($F72,사업자DB!$D$2:$L$294,7,0)</f>
        <v>음식점업</v>
      </c>
      <c r="L72" t="str">
        <f>VLOOKUP($F72,사업자DB!$D$2:$L$294,8,0)</f>
        <v>음식점업</v>
      </c>
      <c r="M72">
        <f>VLOOKUP($F72,사업자DB!$D$2:$L$294,9,0)</f>
        <v>0</v>
      </c>
    </row>
    <row r="73" spans="1:13" x14ac:dyDescent="0.3">
      <c r="A73" s="13" t="s">
        <v>1839</v>
      </c>
      <c r="B73" s="125">
        <v>96364</v>
      </c>
      <c r="C73" s="125">
        <v>9636</v>
      </c>
      <c r="D73" s="125">
        <v>268500</v>
      </c>
      <c r="E73" s="125">
        <v>374500</v>
      </c>
      <c r="F73">
        <f>VLOOKUP(A73,금액!M72:O1605,3,0)</f>
        <v>4251202156</v>
      </c>
      <c r="G73">
        <f>VLOOKUP(F73,사업자DB!$D$2:$L$294,3,0)</f>
        <v>1097795589</v>
      </c>
      <c r="H73" t="str">
        <f>VLOOKUP(F73,사업자DB!$D$2:$L$294,4,0)</f>
        <v>풍산아시아마트(PUNGSAN ASIA MART</v>
      </c>
      <c r="I73" t="str">
        <f>VLOOKUP(F73,사업자DB!$D$2:$L$294,5,0)</f>
        <v>WONGSA NATCHALITA</v>
      </c>
      <c r="J73" t="str">
        <f>VLOOKUP($F73,사업자DB!$D$2:$L$294,6,0)</f>
        <v>경북 안동시 풍산읍 장터2길 2 1층</v>
      </c>
      <c r="K73" t="str">
        <f>VLOOKUP($F73,사업자DB!$D$2:$L$294,7,0)</f>
        <v>소매업</v>
      </c>
      <c r="L73" t="str">
        <f>VLOOKUP($F73,사업자DB!$D$2:$L$294,8,0)</f>
        <v>마트</v>
      </c>
      <c r="M73" t="str">
        <f>VLOOKUP($F73,사업자DB!$D$2:$L$294,9,0)</f>
        <v>natchalita4289@gmail.com</v>
      </c>
    </row>
    <row r="74" spans="1:13" x14ac:dyDescent="0.3">
      <c r="A74" s="13" t="s">
        <v>1565</v>
      </c>
      <c r="B74" s="125">
        <v>142556</v>
      </c>
      <c r="C74" s="125">
        <v>14254</v>
      </c>
      <c r="D74" s="125">
        <v>109490</v>
      </c>
      <c r="E74" s="125">
        <v>266300</v>
      </c>
      <c r="F74">
        <f>VLOOKUP(A74,금액!M73:O1606,3,0)</f>
        <v>3063441976</v>
      </c>
      <c r="G74">
        <f>VLOOKUP(F74,사업자DB!$D$2:$L$294,3,0)</f>
        <v>1031429920</v>
      </c>
      <c r="H74" t="str">
        <f>VLOOKUP(F74,사업자DB!$D$2:$L$294,4,0)</f>
        <v>프렌즈마트</v>
      </c>
      <c r="I74" t="str">
        <f>VLOOKUP(F74,사업자DB!$D$2:$L$294,5,0)</f>
        <v>조창만</v>
      </c>
      <c r="J74" t="str">
        <f>VLOOKUP($F74,사업자DB!$D$2:$L$294,6,0)</f>
        <v>전북 김제시 동서로 244-1</v>
      </c>
      <c r="K74" t="str">
        <f>VLOOKUP($F74,사업자DB!$D$2:$L$294,7,0)</f>
        <v>소매</v>
      </c>
      <c r="L74" t="str">
        <f>VLOOKUP($F74,사업자DB!$D$2:$L$294,8,0)</f>
        <v>슈퍼</v>
      </c>
      <c r="M74">
        <f>VLOOKUP($F74,사업자DB!$D$2:$L$294,9,0)</f>
        <v>0</v>
      </c>
    </row>
    <row r="75" spans="1:13" x14ac:dyDescent="0.3">
      <c r="A75" s="13" t="s">
        <v>1595</v>
      </c>
      <c r="B75" s="125">
        <v>585646</v>
      </c>
      <c r="C75" s="125">
        <v>58564</v>
      </c>
      <c r="D75" s="125">
        <v>209990</v>
      </c>
      <c r="E75" s="125">
        <v>854200</v>
      </c>
      <c r="F75">
        <f>VLOOKUP(A75,금액!M74:O1607,3,0)</f>
        <v>1061475335</v>
      </c>
      <c r="G75">
        <f>VLOOKUP(F75,사업자DB!$D$2:$L$294,3,0)</f>
        <v>1074004221</v>
      </c>
      <c r="H75" t="str">
        <f>VLOOKUP(F75,사업자DB!$D$2:$L$294,4,0)</f>
        <v>피셋</v>
      </c>
      <c r="I75" t="str">
        <f>VLOOKUP(F75,사업자DB!$D$2:$L$294,5,0)</f>
        <v>김봉경</v>
      </c>
      <c r="J75" t="str">
        <f>VLOOKUP($F75,사업자DB!$D$2:$L$294,6,0)</f>
        <v>부산광역시 부산진구 서진로 67번길 6 2층 A호</v>
      </c>
      <c r="K75" t="str">
        <f>VLOOKUP($F75,사업자DB!$D$2:$L$294,7,0)</f>
        <v>음식점업</v>
      </c>
      <c r="L75" t="str">
        <f>VLOOKUP($F75,사업자DB!$D$2:$L$294,8,0)</f>
        <v>기타 외국 음식점업</v>
      </c>
      <c r="M75">
        <f>VLOOKUP($F75,사업자DB!$D$2:$L$294,9,0)</f>
        <v>0</v>
      </c>
    </row>
    <row r="76" spans="1:13" x14ac:dyDescent="0.3">
      <c r="A76" s="13" t="s">
        <v>1763</v>
      </c>
      <c r="B76" s="125">
        <v>195636</v>
      </c>
      <c r="C76" s="125">
        <v>19564</v>
      </c>
      <c r="D76" s="125">
        <v>0</v>
      </c>
      <c r="E76" s="125">
        <v>215200</v>
      </c>
      <c r="F76">
        <f>VLOOKUP(A76,금액!M75:O1608,3,0)</f>
        <v>2035802535</v>
      </c>
      <c r="G76">
        <f>VLOOKUP(F76,사업자DB!$D$2:$L$294,3,0)</f>
        <v>1058335384</v>
      </c>
      <c r="H76" t="str">
        <f>VLOOKUP(F76,사업자DB!$D$2:$L$294,4,0)</f>
        <v>쿤야이태국식당 KHUN YAY THAI FOOD</v>
      </c>
      <c r="I76" t="str">
        <f>VLOOKUP(F76,사업자DB!$D$2:$L$294,5,0)</f>
        <v>OUN ARROM LAKKANA</v>
      </c>
      <c r="J76" t="str">
        <f>VLOOKUP($F76,사업자DB!$D$2:$L$294,6,0)</f>
        <v>경기도 평택시 세교상가3길 21, 1층(세교동)</v>
      </c>
      <c r="K76" t="str">
        <f>VLOOKUP($F76,사업자DB!$D$2:$L$294,7,0)</f>
        <v>음식점업</v>
      </c>
      <c r="L76" t="str">
        <f>VLOOKUP($F76,사업자DB!$D$2:$L$294,8,0)</f>
        <v>태국음식</v>
      </c>
      <c r="M76" t="str">
        <f>VLOOKUP($F76,사업자DB!$D$2:$L$294,9,0)</f>
        <v>Robbins.fin@gmail.com</v>
      </c>
    </row>
    <row r="77" spans="1:13" x14ac:dyDescent="0.3">
      <c r="A77" s="13" t="s">
        <v>1681</v>
      </c>
      <c r="B77" s="125">
        <v>266919</v>
      </c>
      <c r="C77" s="125">
        <v>26691</v>
      </c>
      <c r="D77" s="125">
        <v>464990</v>
      </c>
      <c r="E77" s="125">
        <v>758600</v>
      </c>
      <c r="F77">
        <f>VLOOKUP(A77,금액!M76:O1609,3,0)</f>
        <v>3303301155</v>
      </c>
      <c r="G77">
        <f>VLOOKUP(F77,사업자DB!$D$2:$L$294,3,0)</f>
        <v>1059539192</v>
      </c>
      <c r="H77" t="str">
        <f>VLOOKUP(F77,사업자DB!$D$2:$L$294,4,0)</f>
        <v>탐타이레스토랑</v>
      </c>
      <c r="I77" t="str">
        <f>VLOOKUP(F77,사업자DB!$D$2:$L$294,5,0)</f>
        <v>진성우</v>
      </c>
      <c r="J77" t="str">
        <f>VLOOKUP($F77,사업자DB!$D$2:$L$294,6,0)</f>
        <v>경기도 광주시 곤지암읍 곤지암로 72</v>
      </c>
      <c r="K77" t="str">
        <f>VLOOKUP($F77,사업자DB!$D$2:$L$294,7,0)</f>
        <v>음식</v>
      </c>
      <c r="L77" t="str">
        <f>VLOOKUP($F77,사업자DB!$D$2:$L$294,8,0)</f>
        <v>기타음식</v>
      </c>
      <c r="M77">
        <f>VLOOKUP($F77,사업자DB!$D$2:$L$294,9,0)</f>
        <v>0</v>
      </c>
    </row>
    <row r="78" spans="1:13" x14ac:dyDescent="0.3">
      <c r="A78" s="13" t="s">
        <v>1810</v>
      </c>
      <c r="B78" s="125">
        <v>1494635.5454545454</v>
      </c>
      <c r="C78" s="125">
        <v>149464.45454545453</v>
      </c>
      <c r="D78" s="125">
        <v>1834300</v>
      </c>
      <c r="E78" s="125">
        <v>3478400</v>
      </c>
      <c r="F78">
        <f>VLOOKUP(A78,금액!M77:O1610,3,0)</f>
        <v>3943200702</v>
      </c>
      <c r="G78">
        <f>VLOOKUP(F78,사업자DB!$D$2:$L$294,3,0)</f>
        <v>1033620653</v>
      </c>
      <c r="H78" t="str">
        <f>VLOOKUP(F78,사업자DB!$D$2:$L$294,4,0)</f>
        <v>호원코퍼레이션</v>
      </c>
      <c r="I78" t="str">
        <f>VLOOKUP(F78,사업자DB!$D$2:$L$294,5,0)</f>
        <v>김성숙</v>
      </c>
      <c r="J78" t="str">
        <f>VLOOKUP($F78,사업자DB!$D$2:$L$294,6,0)</f>
        <v>충청남도 홍성군 홍성읍 충서로 117번길 5,3층</v>
      </c>
      <c r="K78" t="str">
        <f>VLOOKUP($F78,사업자DB!$D$2:$L$294,7,0)</f>
        <v>건설업</v>
      </c>
      <c r="L78" t="str">
        <f>VLOOKUP($F78,사업자DB!$D$2:$L$294,8,0)</f>
        <v>건축공사</v>
      </c>
      <c r="M78">
        <f>VLOOKUP($F78,사업자DB!$D$2:$L$294,9,0)</f>
        <v>0</v>
      </c>
    </row>
    <row r="79" spans="1:13" x14ac:dyDescent="0.3">
      <c r="A79" s="13" t="s">
        <v>1541</v>
      </c>
      <c r="B79" s="125">
        <v>124364</v>
      </c>
      <c r="C79" s="125">
        <v>12436</v>
      </c>
      <c r="D79" s="125">
        <v>52000</v>
      </c>
      <c r="E79" s="125">
        <v>188800</v>
      </c>
      <c r="F79">
        <f>VLOOKUP(A79,금액!M78:O1611,3,0)</f>
        <v>1092706986</v>
      </c>
      <c r="G79">
        <f>VLOOKUP(F79,사업자DB!$D$2:$L$294,3,0)</f>
        <v>1052231451</v>
      </c>
      <c r="H79" t="str">
        <f>VLOOKUP(F79,사업자DB!$D$2:$L$294,4,0)</f>
        <v>한사타이</v>
      </c>
      <c r="I79" t="str">
        <f>VLOOKUP(F79,사업자DB!$D$2:$L$294,5,0)</f>
        <v>IM NATCHA</v>
      </c>
      <c r="J79" t="str">
        <f>VLOOKUP($F79,사업자DB!$D$2:$L$294,6,0)</f>
        <v>경기도 시흥시 중심상가3길 13,2층 정왕동</v>
      </c>
      <c r="K79" t="str">
        <f>VLOOKUP($F79,사업자DB!$D$2:$L$294,7,0)</f>
        <v>음식점업</v>
      </c>
      <c r="L79" t="str">
        <f>VLOOKUP($F79,사업자DB!$D$2:$L$294,8,0)</f>
        <v>기타음식</v>
      </c>
      <c r="M79" t="str">
        <f>VLOOKUP($F79,사업자DB!$D$2:$L$294,9,0)</f>
        <v>nathchaim1970@gmail.com</v>
      </c>
    </row>
    <row r="80" spans="1:13" x14ac:dyDescent="0.3">
      <c r="A80" s="13" t="s">
        <v>1546</v>
      </c>
      <c r="B80" s="125">
        <v>218646</v>
      </c>
      <c r="C80" s="125">
        <v>21864</v>
      </c>
      <c r="D80" s="125">
        <v>127990</v>
      </c>
      <c r="E80" s="125">
        <v>368500</v>
      </c>
      <c r="F80">
        <f>VLOOKUP(A80,금액!M79:O1612,3,0)</f>
        <v>8992600813</v>
      </c>
      <c r="G80">
        <f>VLOOKUP(F80,사업자DB!$D$2:$L$294,3,0)</f>
        <v>1094635113</v>
      </c>
      <c r="H80" t="str">
        <f>VLOOKUP(F80,사업자DB!$D$2:$L$294,4,0)</f>
        <v>지나마트</v>
      </c>
      <c r="I80" t="str">
        <f>VLOOKUP(F80,사업자DB!$D$2:$L$294,5,0)</f>
        <v>LEELAPATTANARAT PATCHAREE외 1명</v>
      </c>
      <c r="J80" t="str">
        <f>VLOOKUP($F80,사업자DB!$D$2:$L$294,6,0)</f>
        <v>충남 논산시 해월로 70 지나마트</v>
      </c>
      <c r="K80" t="str">
        <f>VLOOKUP($F80,사업자DB!$D$2:$L$294,7,0)</f>
        <v>소매업</v>
      </c>
      <c r="L80" t="str">
        <f>VLOOKUP($F80,사업자DB!$D$2:$L$294,8,0)</f>
        <v>기타 음식료품 위주 종합 소매업</v>
      </c>
      <c r="M80">
        <f>VLOOKUP($F80,사업자DB!$D$2:$L$294,9,0)</f>
        <v>0</v>
      </c>
    </row>
    <row r="81" spans="1:13" x14ac:dyDescent="0.3">
      <c r="A81" s="13" t="s">
        <v>1780</v>
      </c>
      <c r="B81" s="125">
        <v>3646</v>
      </c>
      <c r="C81" s="125">
        <v>364</v>
      </c>
      <c r="D81" s="125">
        <v>145990</v>
      </c>
      <c r="E81" s="125">
        <v>150000</v>
      </c>
      <c r="F81">
        <f>VLOOKUP(A81,금액!M80:O1613,3,0)</f>
        <v>8545800427</v>
      </c>
      <c r="G81">
        <f>VLOOKUP(F81,사업자DB!$D$2:$L$294,3,0)</f>
        <v>1059580820</v>
      </c>
      <c r="H81" t="str">
        <f>VLOOKUP(F81,사업자DB!$D$2:$L$294,4,0)</f>
        <v>카사롱(Kasalong)</v>
      </c>
      <c r="I81" t="str">
        <f>VLOOKUP(F81,사업자DB!$D$2:$L$294,5,0)</f>
        <v>유분형</v>
      </c>
      <c r="J81" t="str">
        <f>VLOOKUP($F81,사업자DB!$D$2:$L$294,6,0)</f>
        <v>서울특별시 관악구 문성로 215,1층 01호 건물전면 좌측 끝 점포 전부</v>
      </c>
      <c r="K81" t="str">
        <f>VLOOKUP($F81,사업자DB!$D$2:$L$294,7,0)</f>
        <v>음식점업</v>
      </c>
      <c r="L81" t="str">
        <f>VLOOKUP($F81,사업자DB!$D$2:$L$294,8,0)</f>
        <v>한식</v>
      </c>
      <c r="M81" t="str">
        <f>VLOOKUP($F81,사업자DB!$D$2:$L$294,9,0)</f>
        <v>kasalong@naver.com</v>
      </c>
    </row>
    <row r="82" spans="1:13" x14ac:dyDescent="0.3">
      <c r="A82" s="13" t="s">
        <v>1539</v>
      </c>
      <c r="B82" s="125">
        <v>2163155.2000000002</v>
      </c>
      <c r="C82" s="125">
        <v>216315.12000000002</v>
      </c>
      <c r="D82" s="125">
        <v>119480.06</v>
      </c>
      <c r="E82" s="125">
        <v>2498950.3800000004</v>
      </c>
      <c r="F82">
        <f>VLOOKUP(A82,금액!M81:O1614,3,0)</f>
        <v>2081669899</v>
      </c>
      <c r="G82">
        <f>VLOOKUP(F82,사업자DB!$D$2:$L$294,3,0)</f>
        <v>1029643033</v>
      </c>
      <c r="H82" t="str">
        <f>VLOOKUP(F82,사업자DB!$D$2:$L$294,4,0)</f>
        <v>싱하(SINGHA)</v>
      </c>
      <c r="I82" t="str">
        <f>VLOOKUP(F82,사업자DB!$D$2:$L$294,5,0)</f>
        <v>고석원</v>
      </c>
      <c r="J82" t="str">
        <f>VLOOKUP($F82,사업자DB!$D$2:$L$294,6,0)</f>
        <v>경기 김포시 김포한강9로 81 2층 201호.202호(구래동, 골든파크)</v>
      </c>
      <c r="K82" t="str">
        <f>VLOOKUP($F82,사업자DB!$D$2:$L$294,7,0)</f>
        <v>음식점업</v>
      </c>
      <c r="L82" t="str">
        <f>VLOOKUP($F82,사업자DB!$D$2:$L$294,8,0)</f>
        <v>한식</v>
      </c>
      <c r="M82">
        <f>VLOOKUP($F82,사업자DB!$D$2:$L$294,9,0)</f>
        <v>0</v>
      </c>
    </row>
    <row r="83" spans="1:13" x14ac:dyDescent="0.3">
      <c r="A83" s="13" t="s">
        <v>1838</v>
      </c>
      <c r="B83" s="125">
        <v>6130887</v>
      </c>
      <c r="C83" s="125">
        <v>613083</v>
      </c>
      <c r="D83" s="125">
        <v>3133930</v>
      </c>
      <c r="E83" s="125">
        <v>9877900</v>
      </c>
      <c r="F83">
        <f>VLOOKUP(A83,금액!M82:O1615,3,0)</f>
        <v>8903701276</v>
      </c>
      <c r="G83">
        <f>VLOOKUP(F83,사업자DB!$D$2:$L$294,3,0)</f>
        <v>1093293883</v>
      </c>
      <c r="H83" t="str">
        <f>VLOOKUP(F83,사업자DB!$D$2:$L$294,4,0)</f>
        <v>난 타이 마트(NAN THAI MART)</v>
      </c>
      <c r="I83" t="str">
        <f>VLOOKUP(F83,사업자DB!$D$2:$L$294,5,0)</f>
        <v>최승민</v>
      </c>
      <c r="J83" t="str">
        <f>VLOOKUP($F83,사업자DB!$D$2:$L$294,6,0)</f>
        <v>전라남도 해남군 화산면 해남화산로 1070-1</v>
      </c>
      <c r="K83" t="str">
        <f>VLOOKUP($F83,사업자DB!$D$2:$L$294,7,0)</f>
        <v>도매 및 소매업</v>
      </c>
      <c r="L83" t="str">
        <f>VLOOKUP($F83,사업자DB!$D$2:$L$294,8,0)</f>
        <v>소형 마트</v>
      </c>
      <c r="M83" t="str">
        <f>VLOOKUP($F83,사업자DB!$D$2:$L$294,9,0)</f>
        <v>kanyakonpingwong7@gmail.com</v>
      </c>
    </row>
    <row r="84" spans="1:13" x14ac:dyDescent="0.3">
      <c r="A84" s="13" t="s">
        <v>1556</v>
      </c>
      <c r="B84" s="125">
        <v>733565</v>
      </c>
      <c r="C84" s="125">
        <v>73355</v>
      </c>
      <c r="D84" s="125">
        <v>114780</v>
      </c>
      <c r="E84" s="125">
        <v>921700</v>
      </c>
      <c r="F84">
        <f>VLOOKUP(A84,금액!M83:O1616,3,0)</f>
        <v>4413201666</v>
      </c>
      <c r="G84">
        <f>VLOOKUP(F84,사업자DB!$D$2:$L$294,3,0)</f>
        <v>1058868884</v>
      </c>
      <c r="H84" t="str">
        <f>VLOOKUP(F84,사업자DB!$D$2:$L$294,4,0)</f>
        <v>낸나연샵(Nan 나연 Shop)</v>
      </c>
      <c r="I84" t="str">
        <f>VLOOKUP(F84,사업자DB!$D$2:$L$294,5,0)</f>
        <v>SAENNARAT NAPHAPHON</v>
      </c>
      <c r="J84" t="str">
        <f>VLOOKUP($F84,사업자DB!$D$2:$L$294,6,0)</f>
        <v>충청북도 청주시 상당구 상당로55번길 33, 1층(남문로2가)</v>
      </c>
      <c r="K84" t="str">
        <f>VLOOKUP($F84,사업자DB!$D$2:$L$294,7,0)</f>
        <v>음식점업</v>
      </c>
      <c r="L84" t="str">
        <f>VLOOKUP($F84,사업자DB!$D$2:$L$294,8,0)</f>
        <v>태국음식</v>
      </c>
      <c r="M84">
        <f>VLOOKUP($F84,사업자DB!$D$2:$L$294,9,0)</f>
        <v>0</v>
      </c>
    </row>
    <row r="85" spans="1:13" x14ac:dyDescent="0.3">
      <c r="A85" s="13" t="s">
        <v>1473</v>
      </c>
      <c r="B85" s="125">
        <v>7612546.5454545449</v>
      </c>
      <c r="C85" s="125">
        <v>761253.45454545459</v>
      </c>
      <c r="D85" s="125">
        <v>2368000</v>
      </c>
      <c r="E85" s="125">
        <v>10741800</v>
      </c>
      <c r="F85">
        <f>VLOOKUP(A85,금액!M84:O1617,3,0)</f>
        <v>3780102290</v>
      </c>
      <c r="G85">
        <f>VLOOKUP(F85,사업자DB!$D$2:$L$294,3,0)</f>
        <v>1073742031</v>
      </c>
      <c r="H85" t="str">
        <f>VLOOKUP(F85,사업자DB!$D$2:$L$294,4,0)</f>
        <v>냉천 아시아 마트</v>
      </c>
      <c r="I85" t="str">
        <f>VLOOKUP(F85,사업자DB!$D$2:$L$294,5,0)</f>
        <v>박상우</v>
      </c>
      <c r="J85" t="str">
        <f>VLOOKUP($F85,사업자DB!$D$2:$L$294,6,0)</f>
        <v>경상북도 경주시 외동읍 내외로 358 101호</v>
      </c>
      <c r="K85" t="str">
        <f>VLOOKUP($F85,사업자DB!$D$2:$L$294,7,0)</f>
        <v>소매업</v>
      </c>
      <c r="L85" t="str">
        <f>VLOOKUP($F85,사업자DB!$D$2:$L$294,8,0)</f>
        <v>마트</v>
      </c>
      <c r="M85">
        <f>VLOOKUP($F85,사업자DB!$D$2:$L$294,9,0)</f>
        <v>0</v>
      </c>
    </row>
    <row r="86" spans="1:13" x14ac:dyDescent="0.3">
      <c r="A86" s="13" t="s">
        <v>1795</v>
      </c>
      <c r="B86" s="125">
        <v>25474</v>
      </c>
      <c r="C86" s="125">
        <v>2546</v>
      </c>
      <c r="D86" s="125">
        <v>422980</v>
      </c>
      <c r="E86" s="125">
        <v>451000</v>
      </c>
      <c r="F86">
        <f>VLOOKUP(A86,금액!M85:O1618,3,0)</f>
        <v>3089405136</v>
      </c>
      <c r="G86">
        <f>VLOOKUP(F86,사업자DB!$D$2:$L$294,3,0)</f>
        <v>1073372918</v>
      </c>
      <c r="H86" t="str">
        <f>VLOOKUP(F86,사업자DB!$D$2:$L$294,4,0)</f>
        <v>행복한고기마을</v>
      </c>
      <c r="I86" t="str">
        <f>VLOOKUP(F86,사업자DB!$D$2:$L$294,5,0)</f>
        <v>지석훈</v>
      </c>
      <c r="J86" t="str">
        <f>VLOOKUP($F86,사업자DB!$D$2:$L$294,6,0)</f>
        <v>경기도 포천시 소홀읍 솔모루로 93-1</v>
      </c>
      <c r="K86" t="str">
        <f>VLOOKUP($F86,사업자DB!$D$2:$L$294,7,0)</f>
        <v>도매 및 소매업</v>
      </c>
      <c r="L86" t="str">
        <f>VLOOKUP($F86,사업자DB!$D$2:$L$294,8,0)</f>
        <v>식육판매업</v>
      </c>
      <c r="M86">
        <f>VLOOKUP($F86,사업자DB!$D$2:$L$294,9,0)</f>
        <v>0</v>
      </c>
    </row>
    <row r="87" spans="1:13" x14ac:dyDescent="0.3">
      <c r="A87" s="13" t="s">
        <v>1558</v>
      </c>
      <c r="B87" s="125">
        <v>1625182</v>
      </c>
      <c r="C87" s="125">
        <v>162518</v>
      </c>
      <c r="D87" s="125">
        <v>106000</v>
      </c>
      <c r="E87" s="125">
        <v>1893700</v>
      </c>
      <c r="F87">
        <f>VLOOKUP(A87,금액!M86:O1619,3,0)</f>
        <v>2805800738</v>
      </c>
      <c r="G87">
        <f>VLOOKUP(F87,사업자DB!$D$2:$L$294,3,0)</f>
        <v>1093897805</v>
      </c>
      <c r="H87" t="str">
        <f>VLOOKUP(F87,사업자DB!$D$2:$L$294,4,0)</f>
        <v>능두네</v>
      </c>
      <c r="I87" t="str">
        <f>VLOOKUP(F87,사업자DB!$D$2:$L$294,5,0)</f>
        <v>박정규</v>
      </c>
      <c r="J87" t="str">
        <f>VLOOKUP($F87,사업자DB!$D$2:$L$294,6,0)</f>
        <v>경기 고양시 덕양구 서오릉로 625 1층 104호(고양원흥줌시티)  (도내동)</v>
      </c>
      <c r="K87" t="str">
        <f>VLOOKUP($F87,사업자DB!$D$2:$L$294,7,0)</f>
        <v>숙박 및 음식점업</v>
      </c>
      <c r="L87" t="str">
        <f>VLOOKUP($F87,사업자DB!$D$2:$L$294,8,0)</f>
        <v>기타 외국식 음식점업</v>
      </c>
      <c r="M87" t="str">
        <f>VLOOKUP($F87,사업자DB!$D$2:$L$294,9,0)</f>
        <v>jkpark@bnsolution.kr</v>
      </c>
    </row>
    <row r="88" spans="1:13" x14ac:dyDescent="0.3">
      <c r="A88" s="13" t="s">
        <v>1761</v>
      </c>
      <c r="B88" s="125">
        <v>915464</v>
      </c>
      <c r="C88" s="125">
        <v>91546</v>
      </c>
      <c r="D88" s="125">
        <v>52990</v>
      </c>
      <c r="E88" s="125">
        <v>1060000</v>
      </c>
      <c r="F88">
        <f>VLOOKUP(A88,금액!M87:O1620,3,0)</f>
        <v>8306100663</v>
      </c>
      <c r="G88">
        <f>VLOOKUP(F88,사업자DB!$D$2:$L$294,3,0)</f>
        <v>1041738002</v>
      </c>
      <c r="H88" t="str">
        <f>VLOOKUP(F88,사업자DB!$D$2:$L$294,4,0)</f>
        <v>능두네 김포운양점</v>
      </c>
      <c r="I88" t="str">
        <f>VLOOKUP(F88,사업자DB!$D$2:$L$294,5,0)</f>
        <v>박혜리</v>
      </c>
      <c r="J88" t="str">
        <f>VLOOKUP($F88,사업자DB!$D$2:$L$294,6,0)</f>
        <v>경기 김포시 김포한강11로140번길 68 101호 한강해밀턴  (운양동)</v>
      </c>
      <c r="K88" t="str">
        <f>VLOOKUP($F88,사업자DB!$D$2:$L$294,7,0)</f>
        <v>음식점업</v>
      </c>
      <c r="L88" t="str">
        <f>VLOOKUP($F88,사업자DB!$D$2:$L$294,8,0)</f>
        <v>동남아음식</v>
      </c>
      <c r="M88">
        <f>VLOOKUP($F88,사업자DB!$D$2:$L$294,9,0)</f>
        <v>0</v>
      </c>
    </row>
    <row r="89" spans="1:13" x14ac:dyDescent="0.3">
      <c r="A89" s="13" t="s">
        <v>1658</v>
      </c>
      <c r="B89" s="125">
        <v>947652</v>
      </c>
      <c r="C89" s="125">
        <v>94758</v>
      </c>
      <c r="D89" s="125">
        <v>231540</v>
      </c>
      <c r="E89" s="125">
        <v>1273950</v>
      </c>
      <c r="F89">
        <f>VLOOKUP(A89,금액!M88:O1621,3,0)</f>
        <v>5500202491</v>
      </c>
      <c r="G89">
        <f>VLOOKUP(F89,사업자DB!$D$2:$L$294,3,0)</f>
        <v>1052275837</v>
      </c>
      <c r="H89" t="str">
        <f>VLOOKUP(F89,사업자DB!$D$2:$L$294,4,0)</f>
        <v>띵동마트</v>
      </c>
      <c r="I89" t="str">
        <f>VLOOKUP(F89,사업자DB!$D$2:$L$294,5,0)</f>
        <v>천은수</v>
      </c>
      <c r="J89" t="str">
        <f>VLOOKUP($F89,사업자DB!$D$2:$L$294,6,0)</f>
        <v>경기 연천군 전곡읍 청정로 2422-5</v>
      </c>
      <c r="K89" t="str">
        <f>VLOOKUP($F89,사업자DB!$D$2:$L$294,7,0)</f>
        <v>소매업</v>
      </c>
      <c r="L89" t="str">
        <f>VLOOKUP($F89,사업자DB!$D$2:$L$294,8,0)</f>
        <v>농산물,식료품,전자상거래 소매업</v>
      </c>
      <c r="M89" t="str">
        <f>VLOOKUP($F89,사업자DB!$D$2:$L$294,9,0)</f>
        <v>echen@newcom.seoul.kr</v>
      </c>
    </row>
    <row r="90" spans="1:13" x14ac:dyDescent="0.3">
      <c r="A90" s="13" t="s">
        <v>1543</v>
      </c>
      <c r="B90" s="125">
        <v>735364</v>
      </c>
      <c r="C90" s="125">
        <v>73536</v>
      </c>
      <c r="D90" s="125">
        <v>0</v>
      </c>
      <c r="E90" s="125">
        <v>808900</v>
      </c>
      <c r="F90">
        <f>VLOOKUP(A90,금액!M89:O1622,3,0)</f>
        <v>5581602338</v>
      </c>
      <c r="G90">
        <f>VLOOKUP(F90,사업자DB!$D$2:$L$294,3,0)</f>
        <v>1049952314</v>
      </c>
      <c r="H90" t="str">
        <f>VLOOKUP(F90,사업자DB!$D$2:$L$294,4,0)</f>
        <v>란나무까타부페 의정부</v>
      </c>
      <c r="I90" t="str">
        <f>VLOOKUP(F90,사업자DB!$D$2:$L$294,5,0)</f>
        <v>SITTHIWONG THIDARAT</v>
      </c>
      <c r="J90" t="str">
        <f>VLOOKUP($F90,사업자DB!$D$2:$L$294,6,0)</f>
        <v>경기도 의정부시 둔야로 17번길 20, 지상5층(의정부동)</v>
      </c>
      <c r="K90" t="str">
        <f>VLOOKUP($F90,사업자DB!$D$2:$L$294,7,0)</f>
        <v>음식점업</v>
      </c>
      <c r="L90" t="str">
        <f>VLOOKUP($F90,사업자DB!$D$2:$L$294,8,0)</f>
        <v>외국식 음식점업</v>
      </c>
      <c r="M90">
        <f>VLOOKUP($F90,사업자DB!$D$2:$L$294,9,0)</f>
        <v>0</v>
      </c>
    </row>
    <row r="91" spans="1:13" x14ac:dyDescent="0.3">
      <c r="A91" s="13" t="s">
        <v>1594</v>
      </c>
      <c r="B91" s="125">
        <v>317909</v>
      </c>
      <c r="C91" s="125">
        <v>31791</v>
      </c>
      <c r="D91" s="125">
        <v>85000</v>
      </c>
      <c r="E91" s="125">
        <v>434700</v>
      </c>
      <c r="F91">
        <f>VLOOKUP(A91,금액!M90:O1623,3,0)</f>
        <v>2031151666</v>
      </c>
      <c r="G91">
        <f>VLOOKUP(F91,사업자DB!$D$2:$L$294,3,0)</f>
        <v>23185666</v>
      </c>
      <c r="H91" t="str">
        <f>VLOOKUP(F91,사업자DB!$D$2:$L$294,4,0)</f>
        <v>바나나리프</v>
      </c>
      <c r="I91" t="str">
        <f>VLOOKUP(F91,사업자DB!$D$2:$L$294,5,0)</f>
        <v>PARTK CHATSUMAL</v>
      </c>
      <c r="J91" t="str">
        <f>VLOOKUP($F91,사업자DB!$D$2:$L$294,6,0)</f>
        <v>서울특별시 중구 소공로35, 1충 115</v>
      </c>
      <c r="K91" t="str">
        <f>VLOOKUP($F91,사업자DB!$D$2:$L$294,7,0)</f>
        <v>음식점업</v>
      </c>
      <c r="L91" t="str">
        <f>VLOOKUP($F91,사업자DB!$D$2:$L$294,8,0)</f>
        <v>외국음식</v>
      </c>
      <c r="M91" t="str">
        <f>VLOOKUP($F91,사업자DB!$D$2:$L$294,9,0)</f>
        <v>chatsumalp@hotmail.com</v>
      </c>
    </row>
    <row r="92" spans="1:13" x14ac:dyDescent="0.3">
      <c r="A92" s="13" t="s">
        <v>1788</v>
      </c>
      <c r="B92" s="125">
        <v>72738</v>
      </c>
      <c r="C92" s="125">
        <v>7272</v>
      </c>
      <c r="D92" s="125">
        <v>976990</v>
      </c>
      <c r="E92" s="125">
        <v>1057000</v>
      </c>
      <c r="F92">
        <f>VLOOKUP(A92,금액!M91:O1624,3,0)</f>
        <v>6021497313</v>
      </c>
      <c r="G92">
        <f>VLOOKUP(F92,사업자DB!$D$2:$L$294,3,0)</f>
        <v>1068848423</v>
      </c>
      <c r="H92" t="str">
        <f>VLOOKUP(F92,사업자DB!$D$2:$L$294,4,0)</f>
        <v>더트리치앙마이(The tree chiang mai)</v>
      </c>
      <c r="I92" t="str">
        <f>VLOOKUP(F92,사업자DB!$D$2:$L$294,5,0)</f>
        <v>박성민</v>
      </c>
      <c r="J92" t="str">
        <f>VLOOKUP($F92,사업자DB!$D$2:$L$294,6,0)</f>
        <v>강원특별자치도 평창군 대관령면 눈마을길 47, 1층 상가 the tree 치앙마이  (횡계리, 용평하이랜드오피스텔)</v>
      </c>
      <c r="K92" t="str">
        <f>VLOOKUP($F92,사업자DB!$D$2:$L$294,7,0)</f>
        <v>음식점업</v>
      </c>
      <c r="L92" t="str">
        <f>VLOOKUP($F92,사업자DB!$D$2:$L$294,8,0)</f>
        <v>한식 일반 음식점업</v>
      </c>
      <c r="M92">
        <f>VLOOKUP($F92,사업자DB!$D$2:$L$294,9,0)</f>
        <v>0</v>
      </c>
    </row>
    <row r="93" spans="1:13" x14ac:dyDescent="0.3">
      <c r="A93" s="13" t="s">
        <v>1536</v>
      </c>
      <c r="B93" s="125">
        <v>884182.3</v>
      </c>
      <c r="C93" s="125">
        <v>88418.23000000001</v>
      </c>
      <c r="D93" s="125">
        <v>305499.46999999997</v>
      </c>
      <c r="E93" s="125">
        <v>1278100</v>
      </c>
      <c r="F93">
        <f>VLOOKUP(A93,금액!M92:O1625,3,0)</f>
        <v>2838600555</v>
      </c>
      <c r="G93">
        <f>VLOOKUP(F93,사업자DB!$D$2:$L$294,3,0)</f>
        <v>1095970941</v>
      </c>
      <c r="H93" t="str">
        <f>VLOOKUP(F93,사업자DB!$D$2:$L$294,4,0)</f>
        <v>사랑마트 주식회사</v>
      </c>
      <c r="I93" t="str">
        <f>VLOOKUP(F93,사업자DB!$D$2:$L$294,5,0)</f>
        <v>THAPINNA NAMFON</v>
      </c>
      <c r="J93" t="str">
        <f>VLOOKUP($F93,사업자DB!$D$2:$L$294,6,0)</f>
        <v>경기도 김포시 통진읍 옹정로 31</v>
      </c>
      <c r="K93" t="str">
        <f>VLOOKUP($F93,사업자DB!$D$2:$L$294,7,0)</f>
        <v>도매 및 소매업 외</v>
      </c>
      <c r="L93" t="str">
        <f>VLOOKUP($F93,사업자DB!$D$2:$L$294,8,0)</f>
        <v>슈퍼마켓, 식육판매업 (외)</v>
      </c>
      <c r="M93" t="str">
        <f>VLOOKUP($F93,사업자DB!$D$2:$L$294,9,0)</f>
        <v>yygg9051@daum.net</v>
      </c>
    </row>
    <row r="94" spans="1:13" x14ac:dyDescent="0.3">
      <c r="A94" s="13" t="s">
        <v>1800</v>
      </c>
      <c r="B94" s="125">
        <v>356974</v>
      </c>
      <c r="C94" s="125">
        <v>35696</v>
      </c>
      <c r="D94" s="125">
        <v>71980</v>
      </c>
      <c r="E94" s="125">
        <v>464650</v>
      </c>
      <c r="F94">
        <f>VLOOKUP(A94,금액!M93:O1626,3,0)</f>
        <v>4228103040</v>
      </c>
      <c r="G94">
        <f>VLOOKUP(F94,사업자DB!$D$2:$L$294,3,0)</f>
        <v>1074054992</v>
      </c>
      <c r="H94" t="str">
        <f>VLOOKUP(F94,사업자DB!$D$2:$L$294,4,0)</f>
        <v>시롬타이 주식회사</v>
      </c>
      <c r="I94" t="str">
        <f>VLOOKUP(F94,사업자DB!$D$2:$L$294,5,0)</f>
        <v>WONGKHAM SURADECH</v>
      </c>
      <c r="J94" t="str">
        <f>VLOOKUP($F94,사업자DB!$D$2:$L$294,6,0)</f>
        <v>인천 서구 완정로 159 202호</v>
      </c>
      <c r="K94" t="str">
        <f>VLOOKUP($F94,사업자DB!$D$2:$L$294,7,0)</f>
        <v>음식점업</v>
      </c>
      <c r="L94" t="str">
        <f>VLOOKUP($F94,사업자DB!$D$2:$L$294,8,0)</f>
        <v>뷔페</v>
      </c>
      <c r="M94" t="str">
        <f>VLOOKUP($F94,사업자DB!$D$2:$L$294,9,0)</f>
        <v>suradechwonngkham531@gmail.com</v>
      </c>
    </row>
    <row r="95" spans="1:13" x14ac:dyDescent="0.3">
      <c r="A95" s="13" t="s">
        <v>1783</v>
      </c>
      <c r="B95" s="125">
        <v>1201464.3636363635</v>
      </c>
      <c r="C95" s="125">
        <v>120145.63636363637</v>
      </c>
      <c r="D95" s="125">
        <v>1201990</v>
      </c>
      <c r="E95" s="125">
        <v>2523600</v>
      </c>
      <c r="F95">
        <f>VLOOKUP(A95,금액!M94:O1627,3,0)</f>
        <v>8241901673</v>
      </c>
      <c r="G95">
        <f>VLOOKUP(F95,사업자DB!$D$2:$L$294,3,0)</f>
        <v>1073742031</v>
      </c>
      <c r="H95" t="str">
        <f>VLOOKUP(F95,사업자DB!$D$2:$L$294,4,0)</f>
        <v>아시아마트</v>
      </c>
      <c r="I95" t="str">
        <f>VLOOKUP(F95,사업자DB!$D$2:$L$294,5,0)</f>
        <v>박진희</v>
      </c>
      <c r="J95" t="str">
        <f>VLOOKUP($F95,사업자DB!$D$2:$L$294,6,0)</f>
        <v>경상북도 경주시 외동읍 우박길 49-2 1층</v>
      </c>
      <c r="K95" t="str">
        <f>VLOOKUP($F95,사업자DB!$D$2:$L$294,7,0)</f>
        <v>도매 및 소매업</v>
      </c>
      <c r="L95" t="str">
        <f>VLOOKUP($F95,사업자DB!$D$2:$L$294,8,0)</f>
        <v>슈퍼마켓</v>
      </c>
      <c r="M95" t="str">
        <f>VLOOKUP($F95,사업자DB!$D$2:$L$294,9,0)</f>
        <v xml:space="preserve">mymybjh226@naver.com </v>
      </c>
    </row>
    <row r="96" spans="1:13" x14ac:dyDescent="0.3">
      <c r="A96" s="13" t="s">
        <v>1762</v>
      </c>
      <c r="B96" s="125">
        <v>7292</v>
      </c>
      <c r="C96" s="125">
        <v>728</v>
      </c>
      <c r="D96" s="125">
        <v>81980</v>
      </c>
      <c r="E96" s="125">
        <v>90000</v>
      </c>
      <c r="F96">
        <f>VLOOKUP(A96,금액!M95:O1628,3,0)</f>
        <v>4760501332</v>
      </c>
      <c r="G96">
        <f>VLOOKUP(F96,사업자DB!$D$2:$L$294,3,0)</f>
        <v>1030821623</v>
      </c>
      <c r="H96" t="str">
        <f>VLOOKUP(F96,사업자DB!$D$2:$L$294,4,0)</f>
        <v>타이마트</v>
      </c>
      <c r="I96" t="str">
        <f>VLOOKUP(F96,사업자DB!$D$2:$L$294,5,0)</f>
        <v>이숙희</v>
      </c>
      <c r="J96" t="str">
        <f>VLOOKUP($F96,사업자DB!$D$2:$L$294,6,0)</f>
        <v>경북 영주시 번영로132번길 2(하망동)</v>
      </c>
      <c r="K96" t="str">
        <f>VLOOKUP($F96,사업자DB!$D$2:$L$294,7,0)</f>
        <v>소매업</v>
      </c>
      <c r="L96" t="str">
        <f>VLOOKUP($F96,사업자DB!$D$2:$L$294,8,0)</f>
        <v>잡화</v>
      </c>
      <c r="M96">
        <f>VLOOKUP($F96,사업자DB!$D$2:$L$294,9,0)</f>
        <v>0</v>
      </c>
    </row>
    <row r="97" spans="1:13" x14ac:dyDescent="0.3">
      <c r="A97" s="13" t="s">
        <v>1557</v>
      </c>
      <c r="B97" s="125">
        <v>1136883</v>
      </c>
      <c r="C97" s="125">
        <v>113687</v>
      </c>
      <c r="D97" s="125">
        <v>114980</v>
      </c>
      <c r="E97" s="125">
        <v>1365550</v>
      </c>
      <c r="F97">
        <f>VLOOKUP(A97,금액!M96:O1629,3,0)</f>
        <v>3686100775</v>
      </c>
      <c r="G97">
        <f>VLOOKUP(F97,사업자DB!$D$2:$L$294,3,0)</f>
        <v>1046864578</v>
      </c>
      <c r="H97" t="str">
        <f>VLOOKUP(F97,사업자DB!$D$2:$L$294,4,0)</f>
        <v>웰컴타이(평택고덕점)</v>
      </c>
      <c r="I97" t="str">
        <f>VLOOKUP(F97,사업자DB!$D$2:$L$294,5,0)</f>
        <v>JORMKUM RATTANA</v>
      </c>
      <c r="J97" t="str">
        <f>VLOOKUP($F97,사업자DB!$D$2:$L$294,6,0)</f>
        <v>경기도 평택시 고덕여염9길 37,1층 9호</v>
      </c>
      <c r="K97" t="str">
        <f>VLOOKUP($F97,사업자DB!$D$2:$L$294,7,0)</f>
        <v>음식점업</v>
      </c>
      <c r="L97" t="str">
        <f>VLOOKUP($F97,사업자DB!$D$2:$L$294,8,0)</f>
        <v>태국음식, 한식</v>
      </c>
      <c r="M97" t="str">
        <f>VLOOKUP($F97,사업자DB!$D$2:$L$294,9,0)</f>
        <v>rattana252525@naver.com</v>
      </c>
    </row>
    <row r="98" spans="1:13" x14ac:dyDescent="0.3">
      <c r="A98" s="13" t="s">
        <v>1833</v>
      </c>
      <c r="B98" s="125">
        <v>260455</v>
      </c>
      <c r="C98" s="125">
        <v>26045</v>
      </c>
      <c r="D98" s="125">
        <v>0</v>
      </c>
      <c r="E98" s="125">
        <v>286500</v>
      </c>
      <c r="F98">
        <f>VLOOKUP(A98,금액!M97:O1630,3,0)</f>
        <v>4088612892</v>
      </c>
      <c r="G98" t="e">
        <f>VLOOKUP(F98,사업자DB!$D$2:$L$294,3,0)</f>
        <v>#N/A</v>
      </c>
      <c r="H98" t="e">
        <f>VLOOKUP(F98,사업자DB!$D$2:$L$294,4,0)</f>
        <v>#N/A</v>
      </c>
      <c r="I98" t="e">
        <f>VLOOKUP(F98,사업자DB!$D$2:$L$294,5,0)</f>
        <v>#N/A</v>
      </c>
      <c r="J98" t="e">
        <f>VLOOKUP($F98,사업자DB!$D$2:$L$294,6,0)</f>
        <v>#N/A</v>
      </c>
      <c r="K98" t="e">
        <f>VLOOKUP($F98,사업자DB!$D$2:$L$294,7,0)</f>
        <v>#N/A</v>
      </c>
      <c r="L98" t="e">
        <f>VLOOKUP($F98,사업자DB!$D$2:$L$294,8,0)</f>
        <v>#N/A</v>
      </c>
      <c r="M98" t="e">
        <f>VLOOKUP($F98,사업자DB!$D$2:$L$294,9,0)</f>
        <v>#N/A</v>
      </c>
    </row>
    <row r="99" spans="1:13" x14ac:dyDescent="0.3">
      <c r="A99" s="13" t="s">
        <v>1475</v>
      </c>
      <c r="B99" s="125">
        <v>1055909</v>
      </c>
      <c r="C99" s="125">
        <v>105591</v>
      </c>
      <c r="D99" s="125">
        <v>207000</v>
      </c>
      <c r="E99" s="125">
        <v>1368500</v>
      </c>
      <c r="F99">
        <f>VLOOKUP(A99,금액!M98:O1631,3,0)</f>
        <v>5082251228</v>
      </c>
      <c r="G99" t="str">
        <f>VLOOKUP(F99,사업자DB!$D$2:$L$294,3,0)</f>
        <v>01093030580</v>
      </c>
      <c r="H99" t="str">
        <f>VLOOKUP(F99,사업자DB!$D$2:$L$294,4,0)</f>
        <v>진평아시아마트</v>
      </c>
      <c r="I99" t="str">
        <f>VLOOKUP(F99,사업자DB!$D$2:$L$294,5,0)</f>
        <v>김진환</v>
      </c>
      <c r="J99" t="str">
        <f>VLOOKUP($F99,사업자DB!$D$2:$L$294,6,0)</f>
        <v>경상북도 구미시 인동28길 41-4, 1층 102호</v>
      </c>
      <c r="K99" t="str">
        <f>VLOOKUP($F99,사업자DB!$D$2:$L$294,7,0)</f>
        <v>음식점업 및 소매업</v>
      </c>
      <c r="L99" t="str">
        <f>VLOOKUP($F99,사업자DB!$D$2:$L$294,8,0)</f>
        <v>태국음식점, 마트</v>
      </c>
      <c r="M99">
        <f>VLOOKUP($F99,사업자DB!$D$2:$L$294,9,0)</f>
        <v>0</v>
      </c>
    </row>
    <row r="100" spans="1:13" x14ac:dyDescent="0.3">
      <c r="A100" s="13" t="s">
        <v>1555</v>
      </c>
      <c r="B100" s="125">
        <v>387999</v>
      </c>
      <c r="C100" s="125">
        <v>38801</v>
      </c>
      <c r="D100" s="125">
        <v>0</v>
      </c>
      <c r="E100" s="125">
        <v>426800</v>
      </c>
      <c r="F100">
        <f>VLOOKUP(A100,금액!M99:O1632,3,0)</f>
        <v>1601601942</v>
      </c>
      <c r="G100">
        <f>VLOOKUP(F100,사업자DB!$D$2:$L$294,3,0)</f>
        <v>1030505763</v>
      </c>
      <c r="H100" t="str">
        <f>VLOOKUP(F100,사업자DB!$D$2:$L$294,4,0)</f>
        <v>케이 쏨차이</v>
      </c>
      <c r="I100" t="str">
        <f>VLOOKUP(F100,사업자DB!$D$2:$L$294,5,0)</f>
        <v>김연진</v>
      </c>
      <c r="J100" t="str">
        <f>VLOOKUP($F100,사업자DB!$D$2:$L$294,6,0)</f>
        <v>부산 기장군 정관읍 구연방곡로 91</v>
      </c>
      <c r="K100" t="str">
        <f>VLOOKUP($F100,사업자DB!$D$2:$L$294,7,0)</f>
        <v>음식</v>
      </c>
      <c r="L100" t="str">
        <f>VLOOKUP($F100,사업자DB!$D$2:$L$294,8,0)</f>
        <v>태국음식</v>
      </c>
      <c r="M100">
        <f>VLOOKUP($F100,사업자DB!$D$2:$L$294,9,0)</f>
        <v>0</v>
      </c>
    </row>
    <row r="101" spans="1:13" x14ac:dyDescent="0.3">
      <c r="A101" s="13" t="s">
        <v>1645</v>
      </c>
      <c r="B101" s="125">
        <v>1280010</v>
      </c>
      <c r="C101" s="125">
        <v>128000</v>
      </c>
      <c r="D101" s="125">
        <v>269990</v>
      </c>
      <c r="E101" s="125">
        <v>1678000</v>
      </c>
      <c r="F101">
        <f>VLOOKUP(A101,금액!M100:O1633,3,0)</f>
        <v>5373400598</v>
      </c>
      <c r="G101">
        <f>VLOOKUP(F101,사업자DB!$D$2:$L$294,3,0)</f>
        <v>1091246999</v>
      </c>
      <c r="H101" t="str">
        <f>VLOOKUP(F101,사업자DB!$D$2:$L$294,4,0)</f>
        <v>크루아제꿍</v>
      </c>
      <c r="I101" t="str">
        <f>VLOOKUP(F101,사업자DB!$D$2:$L$294,5,0)</f>
        <v>CHADEEKORN JIRAPORN</v>
      </c>
      <c r="J101" t="str">
        <f>VLOOKUP($F101,사업자DB!$D$2:$L$294,6,0)</f>
        <v>경기 화성시 팔탄면 삼천병마로 582 에이동 207,208호  (가재리, 진우아파트)</v>
      </c>
      <c r="K101" t="str">
        <f>VLOOKUP($F101,사업자DB!$D$2:$L$294,7,0)</f>
        <v>음식점업</v>
      </c>
      <c r="L101" t="str">
        <f>VLOOKUP($F101,사업자DB!$D$2:$L$294,8,0)</f>
        <v>태국음식점</v>
      </c>
      <c r="M101">
        <f>VLOOKUP($F101,사업자DB!$D$2:$L$294,9,0)</f>
        <v>0</v>
      </c>
    </row>
    <row r="102" spans="1:13" x14ac:dyDescent="0.3">
      <c r="A102" s="13" t="s">
        <v>1646</v>
      </c>
      <c r="B102" s="125">
        <v>57182</v>
      </c>
      <c r="C102" s="125">
        <v>5718</v>
      </c>
      <c r="D102" s="125">
        <v>5800</v>
      </c>
      <c r="E102" s="125">
        <v>68700</v>
      </c>
      <c r="F102">
        <f>VLOOKUP(A102,금액!M101:O1634,3,0)</f>
        <v>5990303207</v>
      </c>
      <c r="G102">
        <f>VLOOKUP(F102,사업자DB!$D$2:$L$294,3,0)</f>
        <v>1089098625</v>
      </c>
      <c r="H102" t="str">
        <f>VLOOKUP(F102,사업자DB!$D$2:$L$294,4,0)</f>
        <v>크루아타이깐엥</v>
      </c>
      <c r="I102" t="str">
        <f>VLOOKUP(F102,사업자DB!$D$2:$L$294,5,0)</f>
        <v>NALAD SAWITREE</v>
      </c>
      <c r="J102" t="str">
        <f>VLOOKUP($F102,사업자DB!$D$2:$L$294,6,0)</f>
        <v xml:space="preserve">전북 익산시 중앙로3길 53 크루아타이 (태국식당) </v>
      </c>
      <c r="K102" t="str">
        <f>VLOOKUP($F102,사업자DB!$D$2:$L$294,7,0)</f>
        <v>음식점업</v>
      </c>
      <c r="L102" t="str">
        <f>VLOOKUP($F102,사업자DB!$D$2:$L$294,8,0)</f>
        <v>서양음식</v>
      </c>
      <c r="M102">
        <f>VLOOKUP($F102,사업자DB!$D$2:$L$294,9,0)</f>
        <v>0</v>
      </c>
    </row>
    <row r="103" spans="1:13" x14ac:dyDescent="0.3">
      <c r="A103" s="13" t="s">
        <v>1545</v>
      </c>
      <c r="B103" s="125">
        <v>796091</v>
      </c>
      <c r="C103" s="125">
        <v>79609</v>
      </c>
      <c r="D103" s="125">
        <v>0</v>
      </c>
      <c r="E103" s="125">
        <v>875700</v>
      </c>
      <c r="F103">
        <f>VLOOKUP(A103,금액!M102:O1635,3,0)</f>
        <v>6392501741</v>
      </c>
      <c r="G103">
        <f>VLOOKUP(F103,사업자DB!$D$2:$L$294,3,0)</f>
        <v>1063501853</v>
      </c>
      <c r="H103" t="str">
        <f>VLOOKUP(F103,사업자DB!$D$2:$L$294,4,0)</f>
        <v>크루아타이깐엥</v>
      </c>
      <c r="I103" t="str">
        <f>VLOOKUP(F103,사업자DB!$D$2:$L$294,5,0)</f>
        <v>김기범</v>
      </c>
      <c r="J103" t="str">
        <f>VLOOKUP($F103,사업자DB!$D$2:$L$294,6,0)</f>
        <v>경남 양산시 연호10길 2 1층 크루아타이깐엥</v>
      </c>
      <c r="K103" t="str">
        <f>VLOOKUP($F103,사업자DB!$D$2:$L$294,7,0)</f>
        <v>음식</v>
      </c>
      <c r="L103" t="str">
        <f>VLOOKUP($F103,사업자DB!$D$2:$L$294,8,0)</f>
        <v>태국음식</v>
      </c>
      <c r="M103">
        <f>VLOOKUP($F103,사업자DB!$D$2:$L$294,9,0)</f>
        <v>0</v>
      </c>
    </row>
    <row r="104" spans="1:13" x14ac:dyDescent="0.3">
      <c r="A104" s="13" t="s">
        <v>1542</v>
      </c>
      <c r="B104" s="125">
        <v>678091</v>
      </c>
      <c r="C104" s="125">
        <v>67809</v>
      </c>
      <c r="D104" s="125">
        <v>0</v>
      </c>
      <c r="E104" s="125">
        <v>745900</v>
      </c>
      <c r="F104">
        <f>VLOOKUP(A104,금액!M103:O1636,3,0)</f>
        <v>6181179089</v>
      </c>
      <c r="G104">
        <f>VLOOKUP(F104,사업자DB!$D$2:$L$294,3,0)</f>
        <v>1071321853</v>
      </c>
      <c r="H104" t="str">
        <f>VLOOKUP(F104,사업자DB!$D$2:$L$294,4,0)</f>
        <v>크루아타이깐엥</v>
      </c>
      <c r="I104" t="str">
        <f>VLOOKUP(F104,사업자DB!$D$2:$L$294,5,0)</f>
        <v>장유진</v>
      </c>
      <c r="J104" t="str">
        <f>VLOOKUP($F104,사업자DB!$D$2:$L$294,6,0)</f>
        <v>울산광역시 북구 진장로 28, 1층(진장동)</v>
      </c>
      <c r="K104" t="str">
        <f>VLOOKUP($F104,사업자DB!$D$2:$L$294,7,0)</f>
        <v>음식점업</v>
      </c>
      <c r="L104" t="str">
        <f>VLOOKUP($F104,사업자DB!$D$2:$L$294,8,0)</f>
        <v>외국음식</v>
      </c>
      <c r="M104">
        <f>VLOOKUP($F104,사업자DB!$D$2:$L$294,9,0)</f>
        <v>0</v>
      </c>
    </row>
    <row r="105" spans="1:13" x14ac:dyDescent="0.3">
      <c r="A105" s="13" t="s">
        <v>1613</v>
      </c>
      <c r="B105" s="125">
        <v>191828</v>
      </c>
      <c r="C105" s="125">
        <v>19182</v>
      </c>
      <c r="D105" s="125">
        <v>974990</v>
      </c>
      <c r="E105" s="125">
        <v>1186000</v>
      </c>
      <c r="F105">
        <f>VLOOKUP(A105,금액!M104:O1637,3,0)</f>
        <v>1412501400</v>
      </c>
      <c r="G105">
        <f>VLOOKUP(F105,사업자DB!$D$2:$L$294,3,0)</f>
        <v>1074455236</v>
      </c>
      <c r="H105" t="str">
        <f>VLOOKUP(F105,사업자DB!$D$2:$L$294,4,0)</f>
        <v>킹푸드</v>
      </c>
      <c r="I105" t="str">
        <f>VLOOKUP(F105,사업자DB!$D$2:$L$294,5,0)</f>
        <v>김정환</v>
      </c>
      <c r="J105" t="str">
        <f>VLOOKUP($F105,사업자DB!$D$2:$L$294,6,0)</f>
        <v>서울 서초구 나루터로 66 지하 1층 킹무까타  (잠원동, 신사빌딩)</v>
      </c>
      <c r="K105" t="str">
        <f>VLOOKUP($F105,사업자DB!$D$2:$L$294,7,0)</f>
        <v>음식점</v>
      </c>
      <c r="L105" t="str">
        <f>VLOOKUP($F105,사업자DB!$D$2:$L$294,8,0)</f>
        <v>기타음식</v>
      </c>
      <c r="M105">
        <f>VLOOKUP($F105,사업자DB!$D$2:$L$294,9,0)</f>
        <v>0</v>
      </c>
    </row>
    <row r="106" spans="1:13" x14ac:dyDescent="0.3">
      <c r="A106" s="13" t="s">
        <v>1644</v>
      </c>
      <c r="B106" s="125">
        <v>280000</v>
      </c>
      <c r="C106" s="125">
        <v>28000</v>
      </c>
      <c r="D106" s="125">
        <v>0</v>
      </c>
      <c r="E106" s="125">
        <v>308000</v>
      </c>
      <c r="F106">
        <f>VLOOKUP(A106,금액!M105:O1638,3,0)</f>
        <v>6133262521</v>
      </c>
      <c r="G106">
        <f>VLOOKUP(F106,사업자DB!$D$2:$L$294,3,0)</f>
        <v>1039311042</v>
      </c>
      <c r="H106" t="str">
        <f>VLOOKUP(F106,사업자DB!$D$2:$L$294,4,0)</f>
        <v>타이피농</v>
      </c>
      <c r="I106" t="str">
        <f>VLOOKUP(F106,사업자DB!$D$2:$L$294,5,0)</f>
        <v>이유리</v>
      </c>
      <c r="J106" t="str">
        <f>VLOOKUP($F106,사업자DB!$D$2:$L$294,6,0)</f>
        <v>경상북도 구미시 상모로 29(상모로)</v>
      </c>
      <c r="K106" t="str">
        <f>VLOOKUP($F106,사업자DB!$D$2:$L$294,7,0)</f>
        <v>소매업</v>
      </c>
      <c r="L106" t="str">
        <f>VLOOKUP($F106,사업자DB!$D$2:$L$294,8,0)</f>
        <v>마트</v>
      </c>
      <c r="M106">
        <f>VLOOKUP($F106,사업자DB!$D$2:$L$294,9,0)</f>
        <v>0</v>
      </c>
    </row>
    <row r="107" spans="1:13" x14ac:dyDescent="0.3">
      <c r="A107" s="13" t="s">
        <v>1716</v>
      </c>
      <c r="B107" s="125">
        <v>589819</v>
      </c>
      <c r="C107" s="125">
        <v>58981</v>
      </c>
      <c r="D107" s="125">
        <v>0</v>
      </c>
      <c r="E107" s="125">
        <v>648800</v>
      </c>
      <c r="F107">
        <f>VLOOKUP(A107,금액!M106:O1639,3,0)</f>
        <v>1304146260</v>
      </c>
      <c r="G107">
        <f>VLOOKUP(F107,사업자DB!$D$2:$L$294,3,0)</f>
        <v>1071093477</v>
      </c>
      <c r="H107" t="str">
        <f>VLOOKUP(F107,사업자DB!$D$2:$L$294,4,0)</f>
        <v>태평</v>
      </c>
      <c r="I107" t="str">
        <f>VLOOKUP(F107,사업자DB!$D$2:$L$294,5,0)</f>
        <v>지창흠</v>
      </c>
      <c r="J107" t="str">
        <f>VLOOKUP($F107,사업자DB!$D$2:$L$294,6,0)</f>
        <v>경기 부천시 조마루로385번길 92 6층 612호  (원미동, 부천테크노밸리 U1 center)</v>
      </c>
      <c r="K107" t="str">
        <f>VLOOKUP($F107,사업자DB!$D$2:$L$294,7,0)</f>
        <v>도소매,도매 및 소매업</v>
      </c>
      <c r="L107" t="str">
        <f>VLOOKUP($F107,사업자DB!$D$2:$L$294,8,0)</f>
        <v>전자상거래,가공식품,식자재 (외)</v>
      </c>
      <c r="M107">
        <f>VLOOKUP($F107,사업자DB!$D$2:$L$294,9,0)</f>
        <v>0</v>
      </c>
    </row>
    <row r="108" spans="1:13" x14ac:dyDescent="0.3">
      <c r="A108" s="13" t="s">
        <v>1771</v>
      </c>
      <c r="B108" s="125">
        <v>14555</v>
      </c>
      <c r="C108" s="125">
        <v>1455</v>
      </c>
      <c r="D108" s="125">
        <v>167990</v>
      </c>
      <c r="E108" s="125">
        <v>184000</v>
      </c>
      <c r="F108">
        <f>VLOOKUP(A108,금액!M107:O1640,3,0)</f>
        <v>5868701557</v>
      </c>
      <c r="G108">
        <f>VLOOKUP(F108,사업자DB!$D$2:$L$294,3,0)</f>
        <v>1076414411</v>
      </c>
      <c r="H108" t="str">
        <f>VLOOKUP(F108,사업자DB!$D$2:$L$294,4,0)</f>
        <v>주식회사 티케이수끼왜관</v>
      </c>
      <c r="I108" t="str">
        <f>VLOOKUP(F108,사업자DB!$D$2:$L$294,5,0)</f>
        <v>콩카이차완나꼰</v>
      </c>
      <c r="J108" t="str">
        <f>VLOOKUP($F108,사업자DB!$D$2:$L$294,6,0)</f>
        <v>경북 칠곡군 왜관읍 시장1길 6 1층  (왜관리)</v>
      </c>
      <c r="K108" t="str">
        <f>VLOOKUP($F108,사업자DB!$D$2:$L$294,7,0)</f>
        <v>도매 및 소매업</v>
      </c>
      <c r="L108" t="str">
        <f>VLOOKUP($F108,사업자DB!$D$2:$L$294,8,0)</f>
        <v>슈퍼마켓</v>
      </c>
      <c r="M108">
        <f>VLOOKUP($F108,사업자DB!$D$2:$L$294,9,0)</f>
        <v>0</v>
      </c>
    </row>
    <row r="109" spans="1:13" x14ac:dyDescent="0.3">
      <c r="A109" s="13" t="s">
        <v>1808</v>
      </c>
      <c r="B109" s="125">
        <v>858135</v>
      </c>
      <c r="C109" s="125">
        <v>85815</v>
      </c>
      <c r="D109" s="125">
        <v>737100</v>
      </c>
      <c r="E109" s="125">
        <v>1681050</v>
      </c>
      <c r="F109">
        <f>VLOOKUP(A109,금액!M108:O1641,3,0)</f>
        <v>3943200702</v>
      </c>
      <c r="G109">
        <f>VLOOKUP(F109,사업자DB!$D$2:$L$294,3,0)</f>
        <v>1033620653</v>
      </c>
      <c r="H109" t="str">
        <f>VLOOKUP(F109,사업자DB!$D$2:$L$294,4,0)</f>
        <v>호원코퍼레이션</v>
      </c>
      <c r="I109" t="str">
        <f>VLOOKUP(F109,사업자DB!$D$2:$L$294,5,0)</f>
        <v>김성숙</v>
      </c>
      <c r="J109" t="str">
        <f>VLOOKUP($F109,사업자DB!$D$2:$L$294,6,0)</f>
        <v>충청남도 홍성군 홍성읍 충서로 117번길 5,3층</v>
      </c>
      <c r="K109" t="str">
        <f>VLOOKUP($F109,사업자DB!$D$2:$L$294,7,0)</f>
        <v>건설업</v>
      </c>
      <c r="L109" t="str">
        <f>VLOOKUP($F109,사업자DB!$D$2:$L$294,8,0)</f>
        <v>건축공사</v>
      </c>
      <c r="M109">
        <f>VLOOKUP($F109,사업자DB!$D$2:$L$294,9,0)</f>
        <v>0</v>
      </c>
    </row>
    <row r="110" spans="1:13" x14ac:dyDescent="0.3">
      <c r="A110" s="13" t="s">
        <v>1654</v>
      </c>
      <c r="B110" s="125">
        <v>86545</v>
      </c>
      <c r="C110" s="125">
        <v>8655</v>
      </c>
      <c r="D110" s="125">
        <v>0</v>
      </c>
      <c r="E110" s="125">
        <v>95200</v>
      </c>
      <c r="F110">
        <f>VLOOKUP(A110,금액!M109:O1642,3,0)</f>
        <v>5433400628</v>
      </c>
      <c r="G110">
        <f>VLOOKUP(F110,사업자DB!$D$2:$L$294,3,0)</f>
        <v>1093643354</v>
      </c>
      <c r="H110" t="str">
        <f>VLOOKUP(F110,사업자DB!$D$2:$L$294,4,0)</f>
        <v>히아웰</v>
      </c>
      <c r="I110" t="str">
        <f>VLOOKUP(F110,사업자DB!$D$2:$L$294,5,0)</f>
        <v>박성진</v>
      </c>
      <c r="J110" t="str">
        <f>VLOOKUP($F110,사업자DB!$D$2:$L$294,6,0)</f>
        <v>충북 음성군 금왕읍 무극로 281 2층</v>
      </c>
      <c r="K110" t="str">
        <f>VLOOKUP($F110,사업자DB!$D$2:$L$294,7,0)</f>
        <v>음식점업</v>
      </c>
      <c r="L110" t="str">
        <f>VLOOKUP($F110,사업자DB!$D$2:$L$294,8,0)</f>
        <v>태국음식</v>
      </c>
      <c r="M110" t="str">
        <f>VLOOKUP($F110,사업자DB!$D$2:$L$294,9,0)</f>
        <v>sungjin106-61@hanmail.net</v>
      </c>
    </row>
    <row r="111" spans="1:13" x14ac:dyDescent="0.3">
      <c r="A111" s="13" t="s">
        <v>1589</v>
      </c>
      <c r="B111" s="125">
        <v>49120</v>
      </c>
      <c r="C111" s="125">
        <v>4910</v>
      </c>
      <c r="D111" s="125">
        <v>132670</v>
      </c>
      <c r="E111" s="125">
        <v>186700</v>
      </c>
      <c r="F111">
        <f>VLOOKUP(A111,금액!M110:O1643,3,0)</f>
        <v>0</v>
      </c>
      <c r="G111" t="e">
        <f>VLOOKUP(F111,사업자DB!$D$2:$L$294,3,0)</f>
        <v>#N/A</v>
      </c>
      <c r="H111" t="e">
        <f>VLOOKUP(F111,사업자DB!$D$2:$L$294,4,0)</f>
        <v>#N/A</v>
      </c>
      <c r="I111" t="e">
        <f>VLOOKUP(F111,사업자DB!$D$2:$L$294,5,0)</f>
        <v>#N/A</v>
      </c>
      <c r="J111" t="e">
        <f>VLOOKUP($F111,사업자DB!$D$2:$L$294,6,0)</f>
        <v>#N/A</v>
      </c>
      <c r="K111" t="e">
        <f>VLOOKUP($F111,사업자DB!$D$2:$L$294,7,0)</f>
        <v>#N/A</v>
      </c>
      <c r="L111" t="e">
        <f>VLOOKUP($F111,사업자DB!$D$2:$L$294,8,0)</f>
        <v>#N/A</v>
      </c>
      <c r="M111" t="e">
        <f>VLOOKUP($F111,사업자DB!$D$2:$L$294,9,0)</f>
        <v>#N/A</v>
      </c>
    </row>
    <row r="112" spans="1:13" x14ac:dyDescent="0.3">
      <c r="A112" s="13" t="s">
        <v>1812</v>
      </c>
      <c r="B112" s="125">
        <v>293364</v>
      </c>
      <c r="C112" s="125">
        <v>29336</v>
      </c>
      <c r="D112" s="125">
        <v>0</v>
      </c>
      <c r="E112" s="125">
        <v>322700</v>
      </c>
      <c r="F112">
        <f>VLOOKUP(A112,금액!M111:O1644,3,0)</f>
        <v>0</v>
      </c>
      <c r="G112" t="e">
        <f>VLOOKUP(F112,사업자DB!$D$2:$L$294,3,0)</f>
        <v>#N/A</v>
      </c>
      <c r="H112" t="e">
        <f>VLOOKUP(F112,사업자DB!$D$2:$L$294,4,0)</f>
        <v>#N/A</v>
      </c>
      <c r="I112" t="e">
        <f>VLOOKUP(F112,사업자DB!$D$2:$L$294,5,0)</f>
        <v>#N/A</v>
      </c>
      <c r="J112" t="e">
        <f>VLOOKUP($F112,사업자DB!$D$2:$L$294,6,0)</f>
        <v>#N/A</v>
      </c>
      <c r="K112" t="e">
        <f>VLOOKUP($F112,사업자DB!$D$2:$L$294,7,0)</f>
        <v>#N/A</v>
      </c>
      <c r="L112" t="e">
        <f>VLOOKUP($F112,사업자DB!$D$2:$L$294,8,0)</f>
        <v>#N/A</v>
      </c>
      <c r="M112" t="e">
        <f>VLOOKUP($F112,사업자DB!$D$2:$L$294,9,0)</f>
        <v>#N/A</v>
      </c>
    </row>
    <row r="113" spans="1:13" x14ac:dyDescent="0.3">
      <c r="A113" s="13" t="s">
        <v>1786</v>
      </c>
      <c r="B113" s="125">
        <v>26828</v>
      </c>
      <c r="C113" s="125">
        <v>2682</v>
      </c>
      <c r="D113" s="125">
        <v>21090</v>
      </c>
      <c r="E113" s="125">
        <v>50600</v>
      </c>
      <c r="F113">
        <f>VLOOKUP(A113,금액!M112:O1645,3,0)</f>
        <v>0</v>
      </c>
      <c r="G113" t="e">
        <f>VLOOKUP(F113,사업자DB!$D$2:$L$294,3,0)</f>
        <v>#N/A</v>
      </c>
      <c r="H113" t="e">
        <f>VLOOKUP(F113,사업자DB!$D$2:$L$294,4,0)</f>
        <v>#N/A</v>
      </c>
      <c r="I113" t="e">
        <f>VLOOKUP(F113,사업자DB!$D$2:$L$294,5,0)</f>
        <v>#N/A</v>
      </c>
      <c r="J113" t="e">
        <f>VLOOKUP($F113,사업자DB!$D$2:$L$294,6,0)</f>
        <v>#N/A</v>
      </c>
      <c r="K113" t="e">
        <f>VLOOKUP($F113,사업자DB!$D$2:$L$294,7,0)</f>
        <v>#N/A</v>
      </c>
      <c r="L113" t="e">
        <f>VLOOKUP($F113,사업자DB!$D$2:$L$294,8,0)</f>
        <v>#N/A</v>
      </c>
      <c r="M113" t="e">
        <f>VLOOKUP($F113,사업자DB!$D$2:$L$294,9,0)</f>
        <v>#N/A</v>
      </c>
    </row>
    <row r="114" spans="1:13" x14ac:dyDescent="0.3">
      <c r="A114" s="13" t="s">
        <v>1544</v>
      </c>
      <c r="B114" s="125">
        <v>109091</v>
      </c>
      <c r="C114" s="125">
        <v>10909</v>
      </c>
      <c r="D114" s="125">
        <v>0</v>
      </c>
      <c r="E114" s="125">
        <v>120000</v>
      </c>
      <c r="F114">
        <f>VLOOKUP(A114,금액!M113:O1646,3,0)</f>
        <v>0</v>
      </c>
      <c r="G114" t="e">
        <f>VLOOKUP(F114,사업자DB!$D$2:$L$294,3,0)</f>
        <v>#N/A</v>
      </c>
      <c r="H114" t="e">
        <f>VLOOKUP(F114,사업자DB!$D$2:$L$294,4,0)</f>
        <v>#N/A</v>
      </c>
      <c r="I114" t="e">
        <f>VLOOKUP(F114,사업자DB!$D$2:$L$294,5,0)</f>
        <v>#N/A</v>
      </c>
      <c r="J114" t="e">
        <f>VLOOKUP($F114,사업자DB!$D$2:$L$294,6,0)</f>
        <v>#N/A</v>
      </c>
      <c r="K114" t="e">
        <f>VLOOKUP($F114,사업자DB!$D$2:$L$294,7,0)</f>
        <v>#N/A</v>
      </c>
      <c r="L114" t="e">
        <f>VLOOKUP($F114,사업자DB!$D$2:$L$294,8,0)</f>
        <v>#N/A</v>
      </c>
      <c r="M114" t="e">
        <f>VLOOKUP($F114,사업자DB!$D$2:$L$294,9,0)</f>
        <v>#N/A</v>
      </c>
    </row>
    <row r="115" spans="1:13" x14ac:dyDescent="0.3">
      <c r="A115" s="13" t="s">
        <v>1647</v>
      </c>
      <c r="B115" s="125">
        <v>129091</v>
      </c>
      <c r="C115" s="125">
        <v>12909</v>
      </c>
      <c r="D115" s="125">
        <v>0</v>
      </c>
      <c r="E115" s="125">
        <v>142000</v>
      </c>
      <c r="F115">
        <f>VLOOKUP(A115,금액!M114:O1647,3,0)</f>
        <v>0</v>
      </c>
      <c r="G115" t="e">
        <f>VLOOKUP(F115,사업자DB!$D$2:$L$294,3,0)</f>
        <v>#N/A</v>
      </c>
      <c r="H115" t="e">
        <f>VLOOKUP(F115,사업자DB!$D$2:$L$294,4,0)</f>
        <v>#N/A</v>
      </c>
      <c r="I115" t="e">
        <f>VLOOKUP(F115,사업자DB!$D$2:$L$294,5,0)</f>
        <v>#N/A</v>
      </c>
      <c r="J115" t="e">
        <f>VLOOKUP($F115,사업자DB!$D$2:$L$294,6,0)</f>
        <v>#N/A</v>
      </c>
      <c r="K115" t="e">
        <f>VLOOKUP($F115,사업자DB!$D$2:$L$294,7,0)</f>
        <v>#N/A</v>
      </c>
      <c r="L115" t="e">
        <f>VLOOKUP($F115,사업자DB!$D$2:$L$294,8,0)</f>
        <v>#N/A</v>
      </c>
      <c r="M115" t="e">
        <f>VLOOKUP($F115,사업자DB!$D$2:$L$294,9,0)</f>
        <v>#N/A</v>
      </c>
    </row>
    <row r="116" spans="1:13" x14ac:dyDescent="0.3">
      <c r="A116" s="13" t="s">
        <v>1807</v>
      </c>
      <c r="B116" s="125">
        <v>97818</v>
      </c>
      <c r="C116" s="125">
        <v>9782</v>
      </c>
      <c r="D116" s="125">
        <v>0</v>
      </c>
      <c r="E116" s="125">
        <v>107600</v>
      </c>
      <c r="F116">
        <f>VLOOKUP(A116,금액!M115:O1648,3,0)</f>
        <v>0</v>
      </c>
      <c r="G116" t="e">
        <f>VLOOKUP(F116,사업자DB!$D$2:$L$294,3,0)</f>
        <v>#N/A</v>
      </c>
      <c r="H116" t="e">
        <f>VLOOKUP(F116,사업자DB!$D$2:$L$294,4,0)</f>
        <v>#N/A</v>
      </c>
      <c r="I116" t="e">
        <f>VLOOKUP(F116,사업자DB!$D$2:$L$294,5,0)</f>
        <v>#N/A</v>
      </c>
      <c r="J116" t="e">
        <f>VLOOKUP($F116,사업자DB!$D$2:$L$294,6,0)</f>
        <v>#N/A</v>
      </c>
      <c r="K116" t="e">
        <f>VLOOKUP($F116,사업자DB!$D$2:$L$294,7,0)</f>
        <v>#N/A</v>
      </c>
      <c r="L116" t="e">
        <f>VLOOKUP($F116,사업자DB!$D$2:$L$294,8,0)</f>
        <v>#N/A</v>
      </c>
      <c r="M116" t="e">
        <f>VLOOKUP($F116,사업자DB!$D$2:$L$294,9,0)</f>
        <v>#N/A</v>
      </c>
    </row>
    <row r="117" spans="1:13" x14ac:dyDescent="0.3">
      <c r="A117" s="13" t="s">
        <v>1789</v>
      </c>
      <c r="B117" s="125">
        <v>500130</v>
      </c>
      <c r="C117" s="125">
        <v>50010</v>
      </c>
      <c r="D117" s="125">
        <v>196360</v>
      </c>
      <c r="E117" s="125">
        <v>746500</v>
      </c>
      <c r="F117">
        <f>VLOOKUP(A117,금액!M116:O1649,3,0)</f>
        <v>0</v>
      </c>
      <c r="G117" t="e">
        <f>VLOOKUP(F117,사업자DB!$D$2:$L$294,3,0)</f>
        <v>#N/A</v>
      </c>
      <c r="H117" t="e">
        <f>VLOOKUP(F117,사업자DB!$D$2:$L$294,4,0)</f>
        <v>#N/A</v>
      </c>
      <c r="I117" t="e">
        <f>VLOOKUP(F117,사업자DB!$D$2:$L$294,5,0)</f>
        <v>#N/A</v>
      </c>
      <c r="J117" t="e">
        <f>VLOOKUP($F117,사업자DB!$D$2:$L$294,6,0)</f>
        <v>#N/A</v>
      </c>
      <c r="K117" t="e">
        <f>VLOOKUP($F117,사업자DB!$D$2:$L$294,7,0)</f>
        <v>#N/A</v>
      </c>
      <c r="L117" t="e">
        <f>VLOOKUP($F117,사업자DB!$D$2:$L$294,8,0)</f>
        <v>#N/A</v>
      </c>
      <c r="M117" t="e">
        <f>VLOOKUP($F117,사업자DB!$D$2:$L$294,9,0)</f>
        <v>#N/A</v>
      </c>
    </row>
    <row r="118" spans="1:13" x14ac:dyDescent="0.3">
      <c r="A118" s="13" t="s">
        <v>1566</v>
      </c>
      <c r="B118" s="125">
        <v>20</v>
      </c>
      <c r="C118" s="125">
        <v>1</v>
      </c>
      <c r="D118" s="125">
        <v>-20</v>
      </c>
      <c r="E118" s="125">
        <v>1</v>
      </c>
      <c r="F118">
        <f>VLOOKUP(A118,금액!M117:O1650,3,0)</f>
        <v>0</v>
      </c>
      <c r="G118" t="e">
        <f>VLOOKUP(F118,사업자DB!$D$2:$L$294,3,0)</f>
        <v>#N/A</v>
      </c>
      <c r="H118" t="e">
        <f>VLOOKUP(F118,사업자DB!$D$2:$L$294,4,0)</f>
        <v>#N/A</v>
      </c>
      <c r="I118" t="e">
        <f>VLOOKUP(F118,사업자DB!$D$2:$L$294,5,0)</f>
        <v>#N/A</v>
      </c>
      <c r="J118" t="e">
        <f>VLOOKUP($F118,사업자DB!$D$2:$L$294,6,0)</f>
        <v>#N/A</v>
      </c>
      <c r="K118" t="e">
        <f>VLOOKUP($F118,사업자DB!$D$2:$L$294,7,0)</f>
        <v>#N/A</v>
      </c>
      <c r="L118" t="e">
        <f>VLOOKUP($F118,사업자DB!$D$2:$L$294,8,0)</f>
        <v>#N/A</v>
      </c>
      <c r="M118" t="e">
        <f>VLOOKUP($F118,사업자DB!$D$2:$L$294,9,0)</f>
        <v>#N/A</v>
      </c>
    </row>
    <row r="119" spans="1:13" x14ac:dyDescent="0.3">
      <c r="A119" s="13" t="s">
        <v>1790</v>
      </c>
      <c r="B119" s="125">
        <v>7273</v>
      </c>
      <c r="C119" s="125">
        <v>727</v>
      </c>
      <c r="D119" s="125">
        <v>276000</v>
      </c>
      <c r="E119" s="125">
        <v>284000</v>
      </c>
      <c r="F119">
        <f>VLOOKUP(A119,금액!M118:O1651,3,0)</f>
        <v>0</v>
      </c>
      <c r="G119" t="e">
        <f>VLOOKUP(F119,사업자DB!$D$2:$L$294,3,0)</f>
        <v>#N/A</v>
      </c>
      <c r="H119" t="e">
        <f>VLOOKUP(F119,사업자DB!$D$2:$L$294,4,0)</f>
        <v>#N/A</v>
      </c>
      <c r="I119" t="e">
        <f>VLOOKUP(F119,사업자DB!$D$2:$L$294,5,0)</f>
        <v>#N/A</v>
      </c>
      <c r="J119" t="e">
        <f>VLOOKUP($F119,사업자DB!$D$2:$L$294,6,0)</f>
        <v>#N/A</v>
      </c>
      <c r="K119" t="e">
        <f>VLOOKUP($F119,사업자DB!$D$2:$L$294,7,0)</f>
        <v>#N/A</v>
      </c>
      <c r="L119" t="e">
        <f>VLOOKUP($F119,사업자DB!$D$2:$L$294,8,0)</f>
        <v>#N/A</v>
      </c>
      <c r="M119" t="e">
        <f>VLOOKUP($F119,사업자DB!$D$2:$L$294,9,0)</f>
        <v>#N/A</v>
      </c>
    </row>
    <row r="120" spans="1:13" x14ac:dyDescent="0.3">
      <c r="A120" s="13" t="s">
        <v>1540</v>
      </c>
      <c r="B120" s="125">
        <v>6669091.1999999993</v>
      </c>
      <c r="C120" s="125">
        <v>666908.74</v>
      </c>
      <c r="D120" s="125">
        <v>1187200.0600000003</v>
      </c>
      <c r="E120" s="125">
        <v>8523200</v>
      </c>
      <c r="F120">
        <f>VLOOKUP(A120,금액!M119:O1652,3,0)</f>
        <v>0</v>
      </c>
      <c r="G120" t="e">
        <f>VLOOKUP(F120,사업자DB!$D$2:$L$294,3,0)</f>
        <v>#N/A</v>
      </c>
      <c r="H120" t="e">
        <f>VLOOKUP(F120,사업자DB!$D$2:$L$294,4,0)</f>
        <v>#N/A</v>
      </c>
      <c r="I120" t="e">
        <f>VLOOKUP(F120,사업자DB!$D$2:$L$294,5,0)</f>
        <v>#N/A</v>
      </c>
      <c r="J120" t="e">
        <f>VLOOKUP($F120,사업자DB!$D$2:$L$294,6,0)</f>
        <v>#N/A</v>
      </c>
      <c r="K120" t="e">
        <f>VLOOKUP($F120,사업자DB!$D$2:$L$294,7,0)</f>
        <v>#N/A</v>
      </c>
      <c r="L120" t="e">
        <f>VLOOKUP($F120,사업자DB!$D$2:$L$294,8,0)</f>
        <v>#N/A</v>
      </c>
      <c r="M120" t="e">
        <f>VLOOKUP($F120,사업자DB!$D$2:$L$294,9,0)</f>
        <v>#N/A</v>
      </c>
    </row>
    <row r="121" spans="1:13" x14ac:dyDescent="0.3">
      <c r="A121" s="13" t="s">
        <v>1666</v>
      </c>
      <c r="B121" s="125">
        <v>473636</v>
      </c>
      <c r="C121" s="125">
        <v>47364</v>
      </c>
      <c r="D121" s="125">
        <v>257000</v>
      </c>
      <c r="E121" s="125">
        <v>778000</v>
      </c>
      <c r="F121">
        <f>VLOOKUP(A121,금액!M120:O1653,3,0)</f>
        <v>0</v>
      </c>
      <c r="G121" t="e">
        <f>VLOOKUP(F121,사업자DB!$D$2:$L$294,3,0)</f>
        <v>#N/A</v>
      </c>
      <c r="H121" t="e">
        <f>VLOOKUP(F121,사업자DB!$D$2:$L$294,4,0)</f>
        <v>#N/A</v>
      </c>
      <c r="I121" t="e">
        <f>VLOOKUP(F121,사업자DB!$D$2:$L$294,5,0)</f>
        <v>#N/A</v>
      </c>
      <c r="J121" t="e">
        <f>VLOOKUP($F121,사업자DB!$D$2:$L$294,6,0)</f>
        <v>#N/A</v>
      </c>
      <c r="K121" t="e">
        <f>VLOOKUP($F121,사업자DB!$D$2:$L$294,7,0)</f>
        <v>#N/A</v>
      </c>
      <c r="L121" t="e">
        <f>VLOOKUP($F121,사업자DB!$D$2:$L$294,8,0)</f>
        <v>#N/A</v>
      </c>
      <c r="M121" t="e">
        <f>VLOOKUP($F121,사업자DB!$D$2:$L$294,9,0)</f>
        <v>#N/A</v>
      </c>
    </row>
    <row r="122" spans="1:13" x14ac:dyDescent="0.3">
      <c r="A122" s="13" t="s">
        <v>1708</v>
      </c>
      <c r="B122" s="125">
        <v>55364</v>
      </c>
      <c r="C122" s="125">
        <v>5536</v>
      </c>
      <c r="D122" s="125">
        <v>0</v>
      </c>
      <c r="E122" s="125">
        <v>60900</v>
      </c>
      <c r="F122">
        <f>VLOOKUP(A122,금액!M121:O1654,3,0)</f>
        <v>0</v>
      </c>
      <c r="G122" t="e">
        <f>VLOOKUP(F122,사업자DB!$D$2:$L$294,3,0)</f>
        <v>#N/A</v>
      </c>
      <c r="H122" t="e">
        <f>VLOOKUP(F122,사업자DB!$D$2:$L$294,4,0)</f>
        <v>#N/A</v>
      </c>
      <c r="I122" t="e">
        <f>VLOOKUP(F122,사업자DB!$D$2:$L$294,5,0)</f>
        <v>#N/A</v>
      </c>
      <c r="J122" t="e">
        <f>VLOOKUP($F122,사업자DB!$D$2:$L$294,6,0)</f>
        <v>#N/A</v>
      </c>
      <c r="K122" t="e">
        <f>VLOOKUP($F122,사업자DB!$D$2:$L$294,7,0)</f>
        <v>#N/A</v>
      </c>
      <c r="L122" t="e">
        <f>VLOOKUP($F122,사업자DB!$D$2:$L$294,8,0)</f>
        <v>#N/A</v>
      </c>
      <c r="M122" t="e">
        <f>VLOOKUP($F122,사업자DB!$D$2:$L$294,9,0)</f>
        <v>#N/A</v>
      </c>
    </row>
    <row r="123" spans="1:13" x14ac:dyDescent="0.3">
      <c r="A123" s="13" t="s">
        <v>1551</v>
      </c>
      <c r="B123" s="125">
        <v>65727</v>
      </c>
      <c r="C123" s="125">
        <v>6573</v>
      </c>
      <c r="D123" s="125">
        <v>15200</v>
      </c>
      <c r="E123" s="125">
        <v>87500</v>
      </c>
      <c r="F123">
        <f>VLOOKUP(A123,금액!M122:O1655,3,0)</f>
        <v>0</v>
      </c>
      <c r="G123" t="e">
        <f>VLOOKUP(F123,사업자DB!$D$2:$L$294,3,0)</f>
        <v>#N/A</v>
      </c>
      <c r="H123" t="e">
        <f>VLOOKUP(F123,사업자DB!$D$2:$L$294,4,0)</f>
        <v>#N/A</v>
      </c>
      <c r="I123" t="e">
        <f>VLOOKUP(F123,사업자DB!$D$2:$L$294,5,0)</f>
        <v>#N/A</v>
      </c>
      <c r="J123" t="e">
        <f>VLOOKUP($F123,사업자DB!$D$2:$L$294,6,0)</f>
        <v>#N/A</v>
      </c>
      <c r="K123" t="e">
        <f>VLOOKUP($F123,사업자DB!$D$2:$L$294,7,0)</f>
        <v>#N/A</v>
      </c>
      <c r="L123" t="e">
        <f>VLOOKUP($F123,사업자DB!$D$2:$L$294,8,0)</f>
        <v>#N/A</v>
      </c>
      <c r="M123" t="e">
        <f>VLOOKUP($F123,사업자DB!$D$2:$L$294,9,0)</f>
        <v>#N/A</v>
      </c>
    </row>
    <row r="124" spans="1:13" x14ac:dyDescent="0.3">
      <c r="A124" s="13" t="s">
        <v>1770</v>
      </c>
      <c r="B124" s="125">
        <v>1860364</v>
      </c>
      <c r="C124" s="125">
        <v>186036</v>
      </c>
      <c r="D124" s="125">
        <v>60000</v>
      </c>
      <c r="E124" s="125">
        <v>2106400</v>
      </c>
      <c r="F124">
        <f>VLOOKUP(A124,금액!M123:O1656,3,0)</f>
        <v>0</v>
      </c>
      <c r="G124" t="e">
        <f>VLOOKUP(F124,사업자DB!$D$2:$L$294,3,0)</f>
        <v>#N/A</v>
      </c>
      <c r="H124" t="e">
        <f>VLOOKUP(F124,사업자DB!$D$2:$L$294,4,0)</f>
        <v>#N/A</v>
      </c>
      <c r="I124" t="e">
        <f>VLOOKUP(F124,사업자DB!$D$2:$L$294,5,0)</f>
        <v>#N/A</v>
      </c>
      <c r="J124" t="e">
        <f>VLOOKUP($F124,사업자DB!$D$2:$L$294,6,0)</f>
        <v>#N/A</v>
      </c>
      <c r="K124" t="e">
        <f>VLOOKUP($F124,사업자DB!$D$2:$L$294,7,0)</f>
        <v>#N/A</v>
      </c>
      <c r="L124" t="e">
        <f>VLOOKUP($F124,사업자DB!$D$2:$L$294,8,0)</f>
        <v>#N/A</v>
      </c>
      <c r="M124" t="e">
        <f>VLOOKUP($F124,사업자DB!$D$2:$L$294,9,0)</f>
        <v>#N/A</v>
      </c>
    </row>
    <row r="125" spans="1:13" x14ac:dyDescent="0.3">
      <c r="A125" s="13" t="s">
        <v>1572</v>
      </c>
      <c r="B125" s="125">
        <v>191818</v>
      </c>
      <c r="C125" s="125">
        <v>19182</v>
      </c>
      <c r="D125" s="125">
        <v>0</v>
      </c>
      <c r="E125" s="125">
        <v>211000</v>
      </c>
      <c r="F125">
        <f>VLOOKUP(A125,금액!M124:O1657,3,0)</f>
        <v>0</v>
      </c>
      <c r="G125" t="e">
        <f>VLOOKUP(F125,사업자DB!$D$2:$L$294,3,0)</f>
        <v>#N/A</v>
      </c>
      <c r="H125" t="e">
        <f>VLOOKUP(F125,사업자DB!$D$2:$L$294,4,0)</f>
        <v>#N/A</v>
      </c>
      <c r="I125" t="e">
        <f>VLOOKUP(F125,사업자DB!$D$2:$L$294,5,0)</f>
        <v>#N/A</v>
      </c>
      <c r="J125" t="e">
        <f>VLOOKUP($F125,사업자DB!$D$2:$L$294,6,0)</f>
        <v>#N/A</v>
      </c>
      <c r="K125" t="e">
        <f>VLOOKUP($F125,사업자DB!$D$2:$L$294,7,0)</f>
        <v>#N/A</v>
      </c>
      <c r="L125" t="e">
        <f>VLOOKUP($F125,사업자DB!$D$2:$L$294,8,0)</f>
        <v>#N/A</v>
      </c>
      <c r="M125" t="e">
        <f>VLOOKUP($F125,사업자DB!$D$2:$L$294,9,0)</f>
        <v>#N/A</v>
      </c>
    </row>
    <row r="126" spans="1:13" x14ac:dyDescent="0.3">
      <c r="A126" s="13" t="s">
        <v>1715</v>
      </c>
      <c r="B126" s="125">
        <v>138419</v>
      </c>
      <c r="C126" s="125">
        <v>13841</v>
      </c>
      <c r="D126" s="125">
        <v>4890</v>
      </c>
      <c r="E126" s="125">
        <v>157150</v>
      </c>
      <c r="F126">
        <f>VLOOKUP(A126,금액!M125:O1658,3,0)</f>
        <v>0</v>
      </c>
      <c r="G126" t="e">
        <f>VLOOKUP(F126,사업자DB!$D$2:$L$294,3,0)</f>
        <v>#N/A</v>
      </c>
      <c r="H126" t="e">
        <f>VLOOKUP(F126,사업자DB!$D$2:$L$294,4,0)</f>
        <v>#N/A</v>
      </c>
      <c r="I126" t="e">
        <f>VLOOKUP(F126,사업자DB!$D$2:$L$294,5,0)</f>
        <v>#N/A</v>
      </c>
      <c r="J126" t="e">
        <f>VLOOKUP($F126,사업자DB!$D$2:$L$294,6,0)</f>
        <v>#N/A</v>
      </c>
      <c r="K126" t="e">
        <f>VLOOKUP($F126,사업자DB!$D$2:$L$294,7,0)</f>
        <v>#N/A</v>
      </c>
      <c r="L126" t="e">
        <f>VLOOKUP($F126,사업자DB!$D$2:$L$294,8,0)</f>
        <v>#N/A</v>
      </c>
      <c r="M126" t="e">
        <f>VLOOKUP($F126,사업자DB!$D$2:$L$294,9,0)</f>
        <v>#N/A</v>
      </c>
    </row>
    <row r="127" spans="1:13" x14ac:dyDescent="0.3">
      <c r="A127" s="13" t="s">
        <v>1598</v>
      </c>
      <c r="B127" s="125">
        <v>398585</v>
      </c>
      <c r="C127" s="125">
        <v>39855</v>
      </c>
      <c r="D127" s="125">
        <v>180360</v>
      </c>
      <c r="E127" s="125">
        <v>618800</v>
      </c>
      <c r="F127">
        <f>VLOOKUP(A127,금액!M126:O1659,3,0)</f>
        <v>0</v>
      </c>
      <c r="G127" t="e">
        <f>VLOOKUP(F127,사업자DB!$D$2:$L$294,3,0)</f>
        <v>#N/A</v>
      </c>
      <c r="H127" t="e">
        <f>VLOOKUP(F127,사업자DB!$D$2:$L$294,4,0)</f>
        <v>#N/A</v>
      </c>
      <c r="I127" t="e">
        <f>VLOOKUP(F127,사업자DB!$D$2:$L$294,5,0)</f>
        <v>#N/A</v>
      </c>
      <c r="J127" t="e">
        <f>VLOOKUP($F127,사업자DB!$D$2:$L$294,6,0)</f>
        <v>#N/A</v>
      </c>
      <c r="K127" t="e">
        <f>VLOOKUP($F127,사업자DB!$D$2:$L$294,7,0)</f>
        <v>#N/A</v>
      </c>
      <c r="L127" t="e">
        <f>VLOOKUP($F127,사업자DB!$D$2:$L$294,8,0)</f>
        <v>#N/A</v>
      </c>
      <c r="M127" t="e">
        <f>VLOOKUP($F127,사업자DB!$D$2:$L$294,9,0)</f>
        <v>#N/A</v>
      </c>
    </row>
    <row r="128" spans="1:13" x14ac:dyDescent="0.3">
      <c r="A128" s="13" t="s">
        <v>1649</v>
      </c>
      <c r="B128" s="125">
        <v>43737</v>
      </c>
      <c r="C128" s="125">
        <v>4373</v>
      </c>
      <c r="D128" s="125">
        <v>21190</v>
      </c>
      <c r="E128" s="125">
        <v>69300</v>
      </c>
      <c r="F128">
        <f>VLOOKUP(A128,금액!M127:O1660,3,0)</f>
        <v>0</v>
      </c>
      <c r="G128" t="e">
        <f>VLOOKUP(F128,사업자DB!$D$2:$L$294,3,0)</f>
        <v>#N/A</v>
      </c>
      <c r="H128" t="e">
        <f>VLOOKUP(F128,사업자DB!$D$2:$L$294,4,0)</f>
        <v>#N/A</v>
      </c>
      <c r="I128" t="e">
        <f>VLOOKUP(F128,사업자DB!$D$2:$L$294,5,0)</f>
        <v>#N/A</v>
      </c>
      <c r="J128" t="e">
        <f>VLOOKUP($F128,사업자DB!$D$2:$L$294,6,0)</f>
        <v>#N/A</v>
      </c>
      <c r="K128" t="e">
        <f>VLOOKUP($F128,사업자DB!$D$2:$L$294,7,0)</f>
        <v>#N/A</v>
      </c>
      <c r="L128" t="e">
        <f>VLOOKUP($F128,사업자DB!$D$2:$L$294,8,0)</f>
        <v>#N/A</v>
      </c>
      <c r="M128" t="e">
        <f>VLOOKUP($F128,사업자DB!$D$2:$L$294,9,0)</f>
        <v>#N/A</v>
      </c>
    </row>
    <row r="129" spans="1:13" x14ac:dyDescent="0.3">
      <c r="A129" s="13" t="s">
        <v>1734</v>
      </c>
      <c r="B129" s="125">
        <v>9273</v>
      </c>
      <c r="C129" s="125">
        <v>927</v>
      </c>
      <c r="D129" s="125">
        <v>48400</v>
      </c>
      <c r="E129" s="125">
        <v>58600</v>
      </c>
      <c r="F129">
        <f>VLOOKUP(A129,금액!M128:O1661,3,0)</f>
        <v>0</v>
      </c>
      <c r="G129" t="e">
        <f>VLOOKUP(F129,사업자DB!$D$2:$L$294,3,0)</f>
        <v>#N/A</v>
      </c>
      <c r="H129" t="e">
        <f>VLOOKUP(F129,사업자DB!$D$2:$L$294,4,0)</f>
        <v>#N/A</v>
      </c>
      <c r="I129" t="e">
        <f>VLOOKUP(F129,사업자DB!$D$2:$L$294,5,0)</f>
        <v>#N/A</v>
      </c>
      <c r="J129" t="e">
        <f>VLOOKUP($F129,사업자DB!$D$2:$L$294,6,0)</f>
        <v>#N/A</v>
      </c>
      <c r="K129" t="e">
        <f>VLOOKUP($F129,사업자DB!$D$2:$L$294,7,0)</f>
        <v>#N/A</v>
      </c>
      <c r="L129" t="e">
        <f>VLOOKUP($F129,사업자DB!$D$2:$L$294,8,0)</f>
        <v>#N/A</v>
      </c>
      <c r="M129" t="e">
        <f>VLOOKUP($F129,사업자DB!$D$2:$L$294,9,0)</f>
        <v>#N/A</v>
      </c>
    </row>
    <row r="130" spans="1:13" x14ac:dyDescent="0.3">
      <c r="A130" s="13" t="s">
        <v>1745</v>
      </c>
      <c r="B130" s="125">
        <v>349182</v>
      </c>
      <c r="C130" s="125">
        <v>34918</v>
      </c>
      <c r="D130" s="125">
        <v>297100</v>
      </c>
      <c r="E130" s="125">
        <v>681200</v>
      </c>
      <c r="F130">
        <f>VLOOKUP(A130,금액!M129:O1662,3,0)</f>
        <v>0</v>
      </c>
      <c r="G130" t="e">
        <f>VLOOKUP(F130,사업자DB!$D$2:$L$294,3,0)</f>
        <v>#N/A</v>
      </c>
      <c r="H130" t="e">
        <f>VLOOKUP(F130,사업자DB!$D$2:$L$294,4,0)</f>
        <v>#N/A</v>
      </c>
      <c r="I130" t="e">
        <f>VLOOKUP(F130,사업자DB!$D$2:$L$294,5,0)</f>
        <v>#N/A</v>
      </c>
      <c r="J130" t="e">
        <f>VLOOKUP($F130,사업자DB!$D$2:$L$294,6,0)</f>
        <v>#N/A</v>
      </c>
      <c r="K130" t="e">
        <f>VLOOKUP($F130,사업자DB!$D$2:$L$294,7,0)</f>
        <v>#N/A</v>
      </c>
      <c r="L130" t="e">
        <f>VLOOKUP($F130,사업자DB!$D$2:$L$294,8,0)</f>
        <v>#N/A</v>
      </c>
      <c r="M130" t="e">
        <f>VLOOKUP($F130,사업자DB!$D$2:$L$294,9,0)</f>
        <v>#N/A</v>
      </c>
    </row>
    <row r="131" spans="1:13" x14ac:dyDescent="0.3">
      <c r="A131" s="13" t="s">
        <v>1748</v>
      </c>
      <c r="B131" s="125">
        <v>10636</v>
      </c>
      <c r="C131" s="125">
        <v>1064</v>
      </c>
      <c r="D131" s="125">
        <v>0</v>
      </c>
      <c r="E131" s="125">
        <v>11700</v>
      </c>
      <c r="F131" t="e">
        <f>VLOOKUP(A131,금액!M130:O1663,3,0)</f>
        <v>#N/A</v>
      </c>
      <c r="G131" t="e">
        <f>VLOOKUP(F131,사업자DB!$D$2:$L$294,3,0)</f>
        <v>#N/A</v>
      </c>
      <c r="H131" t="e">
        <f>VLOOKUP(F131,사업자DB!$D$2:$L$294,4,0)</f>
        <v>#N/A</v>
      </c>
      <c r="I131" t="e">
        <f>VLOOKUP(F131,사업자DB!$D$2:$L$294,5,0)</f>
        <v>#N/A</v>
      </c>
      <c r="J131" t="e">
        <f>VLOOKUP($F131,사업자DB!$D$2:$L$294,6,0)</f>
        <v>#N/A</v>
      </c>
      <c r="K131" t="e">
        <f>VLOOKUP($F131,사업자DB!$D$2:$L$294,7,0)</f>
        <v>#N/A</v>
      </c>
      <c r="L131" t="e">
        <f>VLOOKUP($F131,사업자DB!$D$2:$L$294,8,0)</f>
        <v>#N/A</v>
      </c>
      <c r="M131" t="e">
        <f>VLOOKUP($F131,사업자DB!$D$2:$L$294,9,0)</f>
        <v>#N/A</v>
      </c>
    </row>
    <row r="132" spans="1:13" x14ac:dyDescent="0.3">
      <c r="A132" s="13" t="s">
        <v>1809</v>
      </c>
      <c r="B132" s="125">
        <v>90182</v>
      </c>
      <c r="C132" s="125">
        <v>9018</v>
      </c>
      <c r="D132" s="125">
        <v>0</v>
      </c>
      <c r="E132" s="125">
        <v>99200</v>
      </c>
      <c r="F132">
        <f>VLOOKUP(A132,금액!M131:O1664,3,0)</f>
        <v>0</v>
      </c>
      <c r="G132" t="e">
        <f>VLOOKUP(F132,사업자DB!$D$2:$L$294,3,0)</f>
        <v>#N/A</v>
      </c>
      <c r="H132" t="e">
        <f>VLOOKUP(F132,사업자DB!$D$2:$L$294,4,0)</f>
        <v>#N/A</v>
      </c>
      <c r="I132" t="e">
        <f>VLOOKUP(F132,사업자DB!$D$2:$L$294,5,0)</f>
        <v>#N/A</v>
      </c>
      <c r="J132" t="e">
        <f>VLOOKUP($F132,사업자DB!$D$2:$L$294,6,0)</f>
        <v>#N/A</v>
      </c>
      <c r="K132" t="e">
        <f>VLOOKUP($F132,사업자DB!$D$2:$L$294,7,0)</f>
        <v>#N/A</v>
      </c>
      <c r="L132" t="e">
        <f>VLOOKUP($F132,사업자DB!$D$2:$L$294,8,0)</f>
        <v>#N/A</v>
      </c>
      <c r="M132" t="e">
        <f>VLOOKUP($F132,사업자DB!$D$2:$L$294,9,0)</f>
        <v>#N/A</v>
      </c>
    </row>
    <row r="133" spans="1:13" x14ac:dyDescent="0.3">
      <c r="A133" s="13" t="s">
        <v>1834</v>
      </c>
      <c r="B133" s="125">
        <v>498176</v>
      </c>
      <c r="C133" s="125">
        <v>49814</v>
      </c>
      <c r="D133" s="125">
        <v>154860</v>
      </c>
      <c r="E133" s="125">
        <v>702850</v>
      </c>
      <c r="F133">
        <f>VLOOKUP(A133,금액!M132:O1665,3,0)</f>
        <v>0</v>
      </c>
      <c r="G133" t="e">
        <f>VLOOKUP(F133,사업자DB!$D$2:$L$294,3,0)</f>
        <v>#N/A</v>
      </c>
      <c r="H133" t="e">
        <f>VLOOKUP(F133,사업자DB!$D$2:$L$294,4,0)</f>
        <v>#N/A</v>
      </c>
      <c r="I133" t="e">
        <f>VLOOKUP(F133,사업자DB!$D$2:$L$294,5,0)</f>
        <v>#N/A</v>
      </c>
      <c r="J133" t="e">
        <f>VLOOKUP($F133,사업자DB!$D$2:$L$294,6,0)</f>
        <v>#N/A</v>
      </c>
      <c r="K133" t="e">
        <f>VLOOKUP($F133,사업자DB!$D$2:$L$294,7,0)</f>
        <v>#N/A</v>
      </c>
      <c r="L133" t="e">
        <f>VLOOKUP($F133,사업자DB!$D$2:$L$294,8,0)</f>
        <v>#N/A</v>
      </c>
      <c r="M133" t="e">
        <f>VLOOKUP($F133,사업자DB!$D$2:$L$294,9,0)</f>
        <v>#N/A</v>
      </c>
    </row>
    <row r="134" spans="1:13" x14ac:dyDescent="0.3">
      <c r="A134" s="13" t="s">
        <v>1700</v>
      </c>
      <c r="B134" s="125">
        <v>1444926</v>
      </c>
      <c r="C134" s="125">
        <v>144484</v>
      </c>
      <c r="D134" s="125">
        <v>4944090</v>
      </c>
      <c r="E134" s="125">
        <v>6533500</v>
      </c>
      <c r="F134">
        <f>VLOOKUP(A134,금액!M133:O1666,3,0)</f>
        <v>0</v>
      </c>
      <c r="G134" t="e">
        <f>VLOOKUP(F134,사업자DB!$D$2:$L$294,3,0)</f>
        <v>#N/A</v>
      </c>
      <c r="H134" t="e">
        <f>VLOOKUP(F134,사업자DB!$D$2:$L$294,4,0)</f>
        <v>#N/A</v>
      </c>
      <c r="I134" t="e">
        <f>VLOOKUP(F134,사업자DB!$D$2:$L$294,5,0)</f>
        <v>#N/A</v>
      </c>
      <c r="J134" t="e">
        <f>VLOOKUP($F134,사업자DB!$D$2:$L$294,6,0)</f>
        <v>#N/A</v>
      </c>
      <c r="K134" t="e">
        <f>VLOOKUP($F134,사업자DB!$D$2:$L$294,7,0)</f>
        <v>#N/A</v>
      </c>
      <c r="L134" t="e">
        <f>VLOOKUP($F134,사업자DB!$D$2:$L$294,8,0)</f>
        <v>#N/A</v>
      </c>
      <c r="M134" t="e">
        <f>VLOOKUP($F134,사업자DB!$D$2:$L$294,9,0)</f>
        <v>#N/A</v>
      </c>
    </row>
    <row r="135" spans="1:13" x14ac:dyDescent="0.3">
      <c r="A135" s="13" t="s">
        <v>1659</v>
      </c>
      <c r="B135" s="125">
        <v>60828</v>
      </c>
      <c r="C135" s="125">
        <v>6082</v>
      </c>
      <c r="D135" s="125">
        <v>387790</v>
      </c>
      <c r="E135" s="125">
        <v>454700</v>
      </c>
      <c r="F135">
        <f>VLOOKUP(A135,금액!M134:O1667,3,0)</f>
        <v>0</v>
      </c>
      <c r="G135" t="e">
        <f>VLOOKUP(F135,사업자DB!$D$2:$L$294,3,0)</f>
        <v>#N/A</v>
      </c>
      <c r="H135" t="e">
        <f>VLOOKUP(F135,사업자DB!$D$2:$L$294,4,0)</f>
        <v>#N/A</v>
      </c>
      <c r="I135" t="e">
        <f>VLOOKUP(F135,사업자DB!$D$2:$L$294,5,0)</f>
        <v>#N/A</v>
      </c>
      <c r="J135" t="e">
        <f>VLOOKUP($F135,사업자DB!$D$2:$L$294,6,0)</f>
        <v>#N/A</v>
      </c>
      <c r="K135" t="e">
        <f>VLOOKUP($F135,사업자DB!$D$2:$L$294,7,0)</f>
        <v>#N/A</v>
      </c>
      <c r="L135" t="e">
        <f>VLOOKUP($F135,사업자DB!$D$2:$L$294,8,0)</f>
        <v>#N/A</v>
      </c>
      <c r="M135" t="e">
        <f>VLOOKUP($F135,사업자DB!$D$2:$L$294,9,0)</f>
        <v>#N/A</v>
      </c>
    </row>
    <row r="136" spans="1:13" x14ac:dyDescent="0.3">
      <c r="A136" s="13" t="s">
        <v>1680</v>
      </c>
      <c r="B136" s="125">
        <v>534964</v>
      </c>
      <c r="C136" s="125">
        <v>53496</v>
      </c>
      <c r="D136" s="125">
        <v>23190</v>
      </c>
      <c r="E136" s="125">
        <v>611650</v>
      </c>
      <c r="F136">
        <f>VLOOKUP(A136,금액!M135:O1668,3,0)</f>
        <v>0</v>
      </c>
      <c r="G136" t="e">
        <f>VLOOKUP(F136,사업자DB!$D$2:$L$294,3,0)</f>
        <v>#N/A</v>
      </c>
      <c r="H136" t="e">
        <f>VLOOKUP(F136,사업자DB!$D$2:$L$294,4,0)</f>
        <v>#N/A</v>
      </c>
      <c r="I136" t="e">
        <f>VLOOKUP(F136,사업자DB!$D$2:$L$294,5,0)</f>
        <v>#N/A</v>
      </c>
      <c r="J136" t="e">
        <f>VLOOKUP($F136,사업자DB!$D$2:$L$294,6,0)</f>
        <v>#N/A</v>
      </c>
      <c r="K136" t="e">
        <f>VLOOKUP($F136,사업자DB!$D$2:$L$294,7,0)</f>
        <v>#N/A</v>
      </c>
      <c r="L136" t="e">
        <f>VLOOKUP($F136,사업자DB!$D$2:$L$294,8,0)</f>
        <v>#N/A</v>
      </c>
      <c r="M136" t="e">
        <f>VLOOKUP($F136,사업자DB!$D$2:$L$294,9,0)</f>
        <v>#N/A</v>
      </c>
    </row>
    <row r="137" spans="1:13" x14ac:dyDescent="0.3">
      <c r="A137" s="13" t="s">
        <v>1580</v>
      </c>
      <c r="B137" s="125">
        <v>3000967.6363636362</v>
      </c>
      <c r="C137" s="125">
        <v>300072.36363636365</v>
      </c>
      <c r="D137" s="125">
        <v>781360</v>
      </c>
      <c r="E137" s="125">
        <v>4082400</v>
      </c>
      <c r="F137">
        <f>VLOOKUP(A137,금액!M136:O1669,3,0)</f>
        <v>0</v>
      </c>
      <c r="G137" t="e">
        <f>VLOOKUP(F137,사업자DB!$D$2:$L$294,3,0)</f>
        <v>#N/A</v>
      </c>
      <c r="H137" t="e">
        <f>VLOOKUP(F137,사업자DB!$D$2:$L$294,4,0)</f>
        <v>#N/A</v>
      </c>
      <c r="I137" t="e">
        <f>VLOOKUP(F137,사업자DB!$D$2:$L$294,5,0)</f>
        <v>#N/A</v>
      </c>
      <c r="J137" t="e">
        <f>VLOOKUP($F137,사업자DB!$D$2:$L$294,6,0)</f>
        <v>#N/A</v>
      </c>
      <c r="K137" t="e">
        <f>VLOOKUP($F137,사업자DB!$D$2:$L$294,7,0)</f>
        <v>#N/A</v>
      </c>
      <c r="L137" t="e">
        <f>VLOOKUP($F137,사업자DB!$D$2:$L$294,8,0)</f>
        <v>#N/A</v>
      </c>
      <c r="M137" t="e">
        <f>VLOOKUP($F137,사업자DB!$D$2:$L$294,9,0)</f>
        <v>#N/A</v>
      </c>
    </row>
    <row r="138" spans="1:13" x14ac:dyDescent="0.3">
      <c r="A138" s="13" t="s">
        <v>1820</v>
      </c>
      <c r="B138" s="125">
        <v>48919</v>
      </c>
      <c r="C138" s="125">
        <v>4891</v>
      </c>
      <c r="D138" s="125">
        <v>4690</v>
      </c>
      <c r="E138" s="125">
        <v>58500</v>
      </c>
      <c r="F138">
        <f>VLOOKUP(A138,금액!M137:O1670,3,0)</f>
        <v>0</v>
      </c>
      <c r="G138" t="e">
        <f>VLOOKUP(F138,사업자DB!$D$2:$L$294,3,0)</f>
        <v>#N/A</v>
      </c>
      <c r="H138" t="e">
        <f>VLOOKUP(F138,사업자DB!$D$2:$L$294,4,0)</f>
        <v>#N/A</v>
      </c>
      <c r="I138" t="e">
        <f>VLOOKUP(F138,사업자DB!$D$2:$L$294,5,0)</f>
        <v>#N/A</v>
      </c>
      <c r="J138" t="e">
        <f>VLOOKUP($F138,사업자DB!$D$2:$L$294,6,0)</f>
        <v>#N/A</v>
      </c>
      <c r="K138" t="e">
        <f>VLOOKUP($F138,사업자DB!$D$2:$L$294,7,0)</f>
        <v>#N/A</v>
      </c>
      <c r="L138" t="e">
        <f>VLOOKUP($F138,사업자DB!$D$2:$L$294,8,0)</f>
        <v>#N/A</v>
      </c>
      <c r="M138" t="e">
        <f>VLOOKUP($F138,사업자DB!$D$2:$L$294,9,0)</f>
        <v>#N/A</v>
      </c>
    </row>
    <row r="139" spans="1:13" x14ac:dyDescent="0.3">
      <c r="A139" s="13" t="s">
        <v>1679</v>
      </c>
      <c r="B139" s="125">
        <v>4142980</v>
      </c>
      <c r="C139" s="125">
        <v>414260</v>
      </c>
      <c r="D139" s="125">
        <v>1420010</v>
      </c>
      <c r="E139" s="125">
        <v>5977250</v>
      </c>
      <c r="F139">
        <f>VLOOKUP(A139,금액!M138:O1671,3,0)</f>
        <v>0</v>
      </c>
      <c r="G139" t="e">
        <f>VLOOKUP(F139,사업자DB!$D$2:$L$294,3,0)</f>
        <v>#N/A</v>
      </c>
      <c r="H139" t="e">
        <f>VLOOKUP(F139,사업자DB!$D$2:$L$294,4,0)</f>
        <v>#N/A</v>
      </c>
      <c r="I139" t="e">
        <f>VLOOKUP(F139,사업자DB!$D$2:$L$294,5,0)</f>
        <v>#N/A</v>
      </c>
      <c r="J139" t="e">
        <f>VLOOKUP($F139,사업자DB!$D$2:$L$294,6,0)</f>
        <v>#N/A</v>
      </c>
      <c r="K139" t="e">
        <f>VLOOKUP($F139,사업자DB!$D$2:$L$294,7,0)</f>
        <v>#N/A</v>
      </c>
      <c r="L139" t="e">
        <f>VLOOKUP($F139,사업자DB!$D$2:$L$294,8,0)</f>
        <v>#N/A</v>
      </c>
      <c r="M139" t="e">
        <f>VLOOKUP($F139,사업자DB!$D$2:$L$294,9,0)</f>
        <v>#N/A</v>
      </c>
    </row>
    <row r="140" spans="1:13" x14ac:dyDescent="0.3">
      <c r="A140" s="13" t="s">
        <v>1767</v>
      </c>
      <c r="B140" s="125">
        <v>262273</v>
      </c>
      <c r="C140" s="125">
        <v>26227</v>
      </c>
      <c r="D140" s="125">
        <v>75600</v>
      </c>
      <c r="E140" s="125">
        <v>364100</v>
      </c>
      <c r="F140">
        <f>VLOOKUP(A140,금액!M139:O1672,3,0)</f>
        <v>0</v>
      </c>
      <c r="G140" t="e">
        <f>VLOOKUP(F140,사업자DB!$D$2:$L$294,3,0)</f>
        <v>#N/A</v>
      </c>
      <c r="H140" t="e">
        <f>VLOOKUP(F140,사업자DB!$D$2:$L$294,4,0)</f>
        <v>#N/A</v>
      </c>
      <c r="I140" t="e">
        <f>VLOOKUP(F140,사업자DB!$D$2:$L$294,5,0)</f>
        <v>#N/A</v>
      </c>
      <c r="J140" t="e">
        <f>VLOOKUP($F140,사업자DB!$D$2:$L$294,6,0)</f>
        <v>#N/A</v>
      </c>
      <c r="K140" t="e">
        <f>VLOOKUP($F140,사업자DB!$D$2:$L$294,7,0)</f>
        <v>#N/A</v>
      </c>
      <c r="L140" t="e">
        <f>VLOOKUP($F140,사업자DB!$D$2:$L$294,8,0)</f>
        <v>#N/A</v>
      </c>
      <c r="M140" t="e">
        <f>VLOOKUP($F140,사업자DB!$D$2:$L$294,9,0)</f>
        <v>#N/A</v>
      </c>
    </row>
    <row r="141" spans="1:13" x14ac:dyDescent="0.3">
      <c r="A141" s="13" t="s">
        <v>1791</v>
      </c>
      <c r="B141" s="125">
        <v>16055</v>
      </c>
      <c r="C141" s="125">
        <v>1605</v>
      </c>
      <c r="D141" s="125">
        <v>27590</v>
      </c>
      <c r="E141" s="125">
        <v>45250</v>
      </c>
      <c r="F141">
        <f>VLOOKUP(A141,금액!M140:O1673,3,0)</f>
        <v>0</v>
      </c>
      <c r="G141" t="e">
        <f>VLOOKUP(F141,사업자DB!$D$2:$L$294,3,0)</f>
        <v>#N/A</v>
      </c>
      <c r="H141" t="e">
        <f>VLOOKUP(F141,사업자DB!$D$2:$L$294,4,0)</f>
        <v>#N/A</v>
      </c>
      <c r="I141" t="e">
        <f>VLOOKUP(F141,사업자DB!$D$2:$L$294,5,0)</f>
        <v>#N/A</v>
      </c>
      <c r="J141" t="e">
        <f>VLOOKUP($F141,사업자DB!$D$2:$L$294,6,0)</f>
        <v>#N/A</v>
      </c>
      <c r="K141" t="e">
        <f>VLOOKUP($F141,사업자DB!$D$2:$L$294,7,0)</f>
        <v>#N/A</v>
      </c>
      <c r="L141" t="e">
        <f>VLOOKUP($F141,사업자DB!$D$2:$L$294,8,0)</f>
        <v>#N/A</v>
      </c>
      <c r="M141" t="e">
        <f>VLOOKUP($F141,사업자DB!$D$2:$L$294,9,0)</f>
        <v>#N/A</v>
      </c>
    </row>
    <row r="142" spans="1:13" x14ac:dyDescent="0.3">
      <c r="A142" s="13" t="s">
        <v>1567</v>
      </c>
      <c r="B142" s="125">
        <v>18555</v>
      </c>
      <c r="C142" s="125">
        <v>1855</v>
      </c>
      <c r="D142" s="125">
        <v>23990</v>
      </c>
      <c r="E142" s="125">
        <v>44400</v>
      </c>
      <c r="F142">
        <f>VLOOKUP(A142,금액!M141:O1674,3,0)</f>
        <v>0</v>
      </c>
      <c r="G142" t="e">
        <f>VLOOKUP(F142,사업자DB!$D$2:$L$294,3,0)</f>
        <v>#N/A</v>
      </c>
      <c r="H142" t="e">
        <f>VLOOKUP(F142,사업자DB!$D$2:$L$294,4,0)</f>
        <v>#N/A</v>
      </c>
      <c r="I142" t="e">
        <f>VLOOKUP(F142,사업자DB!$D$2:$L$294,5,0)</f>
        <v>#N/A</v>
      </c>
      <c r="J142" t="e">
        <f>VLOOKUP($F142,사업자DB!$D$2:$L$294,6,0)</f>
        <v>#N/A</v>
      </c>
      <c r="K142" t="e">
        <f>VLOOKUP($F142,사업자DB!$D$2:$L$294,7,0)</f>
        <v>#N/A</v>
      </c>
      <c r="L142" t="e">
        <f>VLOOKUP($F142,사업자DB!$D$2:$L$294,8,0)</f>
        <v>#N/A</v>
      </c>
      <c r="M142" t="e">
        <f>VLOOKUP($F142,사업자DB!$D$2:$L$294,9,0)</f>
        <v>#N/A</v>
      </c>
    </row>
    <row r="143" spans="1:13" x14ac:dyDescent="0.3">
      <c r="A143" s="13" t="s">
        <v>1596</v>
      </c>
      <c r="B143" s="125">
        <v>619292</v>
      </c>
      <c r="C143" s="125">
        <v>61928</v>
      </c>
      <c r="D143" s="125">
        <v>587980</v>
      </c>
      <c r="E143" s="125">
        <v>1269200</v>
      </c>
      <c r="F143">
        <f>VLOOKUP(A143,금액!M142:O1675,3,0)</f>
        <v>0</v>
      </c>
      <c r="G143" t="e">
        <f>VLOOKUP(F143,사업자DB!$D$2:$L$294,3,0)</f>
        <v>#N/A</v>
      </c>
      <c r="H143" t="e">
        <f>VLOOKUP(F143,사업자DB!$D$2:$L$294,4,0)</f>
        <v>#N/A</v>
      </c>
      <c r="I143" t="e">
        <f>VLOOKUP(F143,사업자DB!$D$2:$L$294,5,0)</f>
        <v>#N/A</v>
      </c>
      <c r="J143" t="e">
        <f>VLOOKUP($F143,사업자DB!$D$2:$L$294,6,0)</f>
        <v>#N/A</v>
      </c>
      <c r="K143" t="e">
        <f>VLOOKUP($F143,사업자DB!$D$2:$L$294,7,0)</f>
        <v>#N/A</v>
      </c>
      <c r="L143" t="e">
        <f>VLOOKUP($F143,사업자DB!$D$2:$L$294,8,0)</f>
        <v>#N/A</v>
      </c>
      <c r="M143" t="e">
        <f>VLOOKUP($F143,사업자DB!$D$2:$L$294,9,0)</f>
        <v>#N/A</v>
      </c>
    </row>
    <row r="144" spans="1:13" x14ac:dyDescent="0.3">
      <c r="A144" s="13" t="s">
        <v>1803</v>
      </c>
      <c r="B144" s="125">
        <v>18955</v>
      </c>
      <c r="C144" s="125">
        <v>1895</v>
      </c>
      <c r="D144" s="125">
        <v>5000</v>
      </c>
      <c r="E144" s="125">
        <v>25850</v>
      </c>
      <c r="F144">
        <f>VLOOKUP(A144,금액!M143:O1676,3,0)</f>
        <v>0</v>
      </c>
      <c r="G144" t="e">
        <f>VLOOKUP(F144,사업자DB!$D$2:$L$294,3,0)</f>
        <v>#N/A</v>
      </c>
      <c r="H144" t="e">
        <f>VLOOKUP(F144,사업자DB!$D$2:$L$294,4,0)</f>
        <v>#N/A</v>
      </c>
      <c r="I144" t="e">
        <f>VLOOKUP(F144,사업자DB!$D$2:$L$294,5,0)</f>
        <v>#N/A</v>
      </c>
      <c r="J144" t="e">
        <f>VLOOKUP($F144,사업자DB!$D$2:$L$294,6,0)</f>
        <v>#N/A</v>
      </c>
      <c r="K144" t="e">
        <f>VLOOKUP($F144,사업자DB!$D$2:$L$294,7,0)</f>
        <v>#N/A</v>
      </c>
      <c r="L144" t="e">
        <f>VLOOKUP($F144,사업자DB!$D$2:$L$294,8,0)</f>
        <v>#N/A</v>
      </c>
      <c r="M144" t="e">
        <f>VLOOKUP($F144,사업자DB!$D$2:$L$294,9,0)</f>
        <v>#N/A</v>
      </c>
    </row>
    <row r="145" spans="1:13" x14ac:dyDescent="0.3">
      <c r="A145" s="13" t="s">
        <v>1829</v>
      </c>
      <c r="B145" s="125">
        <v>42919</v>
      </c>
      <c r="C145" s="125">
        <v>4291</v>
      </c>
      <c r="D145" s="125">
        <v>5390</v>
      </c>
      <c r="E145" s="125">
        <v>52600</v>
      </c>
      <c r="F145">
        <f>VLOOKUP(A145,금액!M144:O1677,3,0)</f>
        <v>0</v>
      </c>
      <c r="G145" t="e">
        <f>VLOOKUP(F145,사업자DB!$D$2:$L$294,3,0)</f>
        <v>#N/A</v>
      </c>
      <c r="H145" t="e">
        <f>VLOOKUP(F145,사업자DB!$D$2:$L$294,4,0)</f>
        <v>#N/A</v>
      </c>
      <c r="I145" t="e">
        <f>VLOOKUP(F145,사업자DB!$D$2:$L$294,5,0)</f>
        <v>#N/A</v>
      </c>
      <c r="J145" t="e">
        <f>VLOOKUP($F145,사업자DB!$D$2:$L$294,6,0)</f>
        <v>#N/A</v>
      </c>
      <c r="K145" t="e">
        <f>VLOOKUP($F145,사업자DB!$D$2:$L$294,7,0)</f>
        <v>#N/A</v>
      </c>
      <c r="L145" t="e">
        <f>VLOOKUP($F145,사업자DB!$D$2:$L$294,8,0)</f>
        <v>#N/A</v>
      </c>
      <c r="M145" t="e">
        <f>VLOOKUP($F145,사업자DB!$D$2:$L$294,9,0)</f>
        <v>#N/A</v>
      </c>
    </row>
    <row r="146" spans="1:13" x14ac:dyDescent="0.3">
      <c r="A146" s="13" t="s">
        <v>1805</v>
      </c>
      <c r="B146" s="125">
        <v>135419</v>
      </c>
      <c r="C146" s="125">
        <v>13541</v>
      </c>
      <c r="D146" s="125">
        <v>64740</v>
      </c>
      <c r="E146" s="125">
        <v>213700</v>
      </c>
      <c r="F146">
        <f>VLOOKUP(A146,금액!M145:O1678,3,0)</f>
        <v>0</v>
      </c>
      <c r="G146" t="e">
        <f>VLOOKUP(F146,사업자DB!$D$2:$L$294,3,0)</f>
        <v>#N/A</v>
      </c>
      <c r="H146" t="e">
        <f>VLOOKUP(F146,사업자DB!$D$2:$L$294,4,0)</f>
        <v>#N/A</v>
      </c>
      <c r="I146" t="e">
        <f>VLOOKUP(F146,사업자DB!$D$2:$L$294,5,0)</f>
        <v>#N/A</v>
      </c>
      <c r="J146" t="e">
        <f>VLOOKUP($F146,사업자DB!$D$2:$L$294,6,0)</f>
        <v>#N/A</v>
      </c>
      <c r="K146" t="e">
        <f>VLOOKUP($F146,사업자DB!$D$2:$L$294,7,0)</f>
        <v>#N/A</v>
      </c>
      <c r="L146" t="e">
        <f>VLOOKUP($F146,사업자DB!$D$2:$L$294,8,0)</f>
        <v>#N/A</v>
      </c>
      <c r="M146" t="e">
        <f>VLOOKUP($F146,사업자DB!$D$2:$L$294,9,0)</f>
        <v>#N/A</v>
      </c>
    </row>
    <row r="147" spans="1:13" x14ac:dyDescent="0.3">
      <c r="A147" s="13" t="s">
        <v>1713</v>
      </c>
      <c r="B147" s="125">
        <v>181090</v>
      </c>
      <c r="C147" s="125">
        <v>18110</v>
      </c>
      <c r="D147" s="125">
        <v>0</v>
      </c>
      <c r="E147" s="125">
        <v>199200</v>
      </c>
      <c r="F147">
        <f>VLOOKUP(A147,금액!M146:O1679,3,0)</f>
        <v>0</v>
      </c>
      <c r="G147" t="e">
        <f>VLOOKUP(F147,사업자DB!$D$2:$L$294,3,0)</f>
        <v>#N/A</v>
      </c>
      <c r="H147" t="e">
        <f>VLOOKUP(F147,사업자DB!$D$2:$L$294,4,0)</f>
        <v>#N/A</v>
      </c>
      <c r="I147" t="e">
        <f>VLOOKUP(F147,사업자DB!$D$2:$L$294,5,0)</f>
        <v>#N/A</v>
      </c>
      <c r="J147" t="e">
        <f>VLOOKUP($F147,사업자DB!$D$2:$L$294,6,0)</f>
        <v>#N/A</v>
      </c>
      <c r="K147" t="e">
        <f>VLOOKUP($F147,사업자DB!$D$2:$L$294,7,0)</f>
        <v>#N/A</v>
      </c>
      <c r="L147" t="e">
        <f>VLOOKUP($F147,사업자DB!$D$2:$L$294,8,0)</f>
        <v>#N/A</v>
      </c>
      <c r="M147" t="e">
        <f>VLOOKUP($F147,사업자DB!$D$2:$L$294,9,0)</f>
        <v>#N/A</v>
      </c>
    </row>
    <row r="148" spans="1:13" x14ac:dyDescent="0.3">
      <c r="A148" s="13" t="s">
        <v>1775</v>
      </c>
      <c r="B148" s="125">
        <v>87273</v>
      </c>
      <c r="C148" s="125">
        <v>8727</v>
      </c>
      <c r="D148" s="125">
        <v>65600</v>
      </c>
      <c r="E148" s="125">
        <v>161600</v>
      </c>
      <c r="F148">
        <f>VLOOKUP(A148,금액!M147:O1680,3,0)</f>
        <v>0</v>
      </c>
      <c r="G148" t="e">
        <f>VLOOKUP(F148,사업자DB!$D$2:$L$294,3,0)</f>
        <v>#N/A</v>
      </c>
      <c r="H148" t="e">
        <f>VLOOKUP(F148,사업자DB!$D$2:$L$294,4,0)</f>
        <v>#N/A</v>
      </c>
      <c r="I148" t="e">
        <f>VLOOKUP(F148,사업자DB!$D$2:$L$294,5,0)</f>
        <v>#N/A</v>
      </c>
      <c r="J148" t="e">
        <f>VLOOKUP($F148,사업자DB!$D$2:$L$294,6,0)</f>
        <v>#N/A</v>
      </c>
      <c r="K148" t="e">
        <f>VLOOKUP($F148,사업자DB!$D$2:$L$294,7,0)</f>
        <v>#N/A</v>
      </c>
      <c r="L148" t="e">
        <f>VLOOKUP($F148,사업자DB!$D$2:$L$294,8,0)</f>
        <v>#N/A</v>
      </c>
      <c r="M148" t="e">
        <f>VLOOKUP($F148,사업자DB!$D$2:$L$294,9,0)</f>
        <v>#N/A</v>
      </c>
    </row>
    <row r="149" spans="1:13" x14ac:dyDescent="0.3">
      <c r="A149" s="13" t="s">
        <v>1702</v>
      </c>
      <c r="B149" s="125">
        <v>742848</v>
      </c>
      <c r="C149" s="125">
        <v>74282</v>
      </c>
      <c r="D149" s="125">
        <v>404670</v>
      </c>
      <c r="E149" s="125">
        <v>1221800</v>
      </c>
      <c r="F149">
        <f>VLOOKUP(A149,금액!M148:O1681,3,0)</f>
        <v>0</v>
      </c>
      <c r="G149" t="e">
        <f>VLOOKUP(F149,사업자DB!$D$2:$L$294,3,0)</f>
        <v>#N/A</v>
      </c>
      <c r="H149" t="e">
        <f>VLOOKUP(F149,사업자DB!$D$2:$L$294,4,0)</f>
        <v>#N/A</v>
      </c>
      <c r="I149" t="e">
        <f>VLOOKUP(F149,사업자DB!$D$2:$L$294,5,0)</f>
        <v>#N/A</v>
      </c>
      <c r="J149" t="e">
        <f>VLOOKUP($F149,사업자DB!$D$2:$L$294,6,0)</f>
        <v>#N/A</v>
      </c>
      <c r="K149" t="e">
        <f>VLOOKUP($F149,사업자DB!$D$2:$L$294,7,0)</f>
        <v>#N/A</v>
      </c>
      <c r="L149" t="e">
        <f>VLOOKUP($F149,사업자DB!$D$2:$L$294,8,0)</f>
        <v>#N/A</v>
      </c>
      <c r="M149" t="e">
        <f>VLOOKUP($F149,사업자DB!$D$2:$L$294,9,0)</f>
        <v>#N/A</v>
      </c>
    </row>
    <row r="150" spans="1:13" x14ac:dyDescent="0.3">
      <c r="A150" s="13" t="s">
        <v>1705</v>
      </c>
      <c r="B150" s="125">
        <v>404874</v>
      </c>
      <c r="C150" s="125">
        <v>40486</v>
      </c>
      <c r="D150" s="125">
        <v>36090</v>
      </c>
      <c r="E150" s="125">
        <v>481450</v>
      </c>
      <c r="F150">
        <f>VLOOKUP(A150,금액!M149:O1682,3,0)</f>
        <v>0</v>
      </c>
      <c r="G150" t="e">
        <f>VLOOKUP(F150,사업자DB!$D$2:$L$294,3,0)</f>
        <v>#N/A</v>
      </c>
      <c r="H150" t="e">
        <f>VLOOKUP(F150,사업자DB!$D$2:$L$294,4,0)</f>
        <v>#N/A</v>
      </c>
      <c r="I150" t="e">
        <f>VLOOKUP(F150,사업자DB!$D$2:$L$294,5,0)</f>
        <v>#N/A</v>
      </c>
      <c r="J150" t="e">
        <f>VLOOKUP($F150,사업자DB!$D$2:$L$294,6,0)</f>
        <v>#N/A</v>
      </c>
      <c r="K150" t="e">
        <f>VLOOKUP($F150,사업자DB!$D$2:$L$294,7,0)</f>
        <v>#N/A</v>
      </c>
      <c r="L150" t="e">
        <f>VLOOKUP($F150,사업자DB!$D$2:$L$294,8,0)</f>
        <v>#N/A</v>
      </c>
      <c r="M150" t="e">
        <f>VLOOKUP($F150,사업자DB!$D$2:$L$294,9,0)</f>
        <v>#N/A</v>
      </c>
    </row>
    <row r="151" spans="1:13" x14ac:dyDescent="0.3">
      <c r="A151" s="13" t="s">
        <v>1758</v>
      </c>
      <c r="B151" s="125">
        <v>192919</v>
      </c>
      <c r="C151" s="125">
        <v>19291</v>
      </c>
      <c r="D151" s="125">
        <v>90490</v>
      </c>
      <c r="E151" s="125">
        <v>302700</v>
      </c>
      <c r="F151">
        <f>VLOOKUP(A151,금액!M150:O1683,3,0)</f>
        <v>0</v>
      </c>
      <c r="G151" t="e">
        <f>VLOOKUP(F151,사업자DB!$D$2:$L$294,3,0)</f>
        <v>#N/A</v>
      </c>
      <c r="H151" t="e">
        <f>VLOOKUP(F151,사업자DB!$D$2:$L$294,4,0)</f>
        <v>#N/A</v>
      </c>
      <c r="I151" t="e">
        <f>VLOOKUP(F151,사업자DB!$D$2:$L$294,5,0)</f>
        <v>#N/A</v>
      </c>
      <c r="J151" t="e">
        <f>VLOOKUP($F151,사업자DB!$D$2:$L$294,6,0)</f>
        <v>#N/A</v>
      </c>
      <c r="K151" t="e">
        <f>VLOOKUP($F151,사업자DB!$D$2:$L$294,7,0)</f>
        <v>#N/A</v>
      </c>
      <c r="L151" t="e">
        <f>VLOOKUP($F151,사업자DB!$D$2:$L$294,8,0)</f>
        <v>#N/A</v>
      </c>
      <c r="M151" t="e">
        <f>VLOOKUP($F151,사업자DB!$D$2:$L$294,9,0)</f>
        <v>#N/A</v>
      </c>
    </row>
    <row r="152" spans="1:13" x14ac:dyDescent="0.3">
      <c r="A152" s="13" t="s">
        <v>1634</v>
      </c>
      <c r="B152" s="125">
        <v>290646</v>
      </c>
      <c r="C152" s="125">
        <v>29064</v>
      </c>
      <c r="D152" s="125">
        <v>40990</v>
      </c>
      <c r="E152" s="125">
        <v>360700</v>
      </c>
      <c r="F152">
        <f>VLOOKUP(A152,금액!M151:O1684,3,0)</f>
        <v>0</v>
      </c>
      <c r="G152" t="e">
        <f>VLOOKUP(F152,사업자DB!$D$2:$L$294,3,0)</f>
        <v>#N/A</v>
      </c>
      <c r="H152" t="e">
        <f>VLOOKUP(F152,사업자DB!$D$2:$L$294,4,0)</f>
        <v>#N/A</v>
      </c>
      <c r="I152" t="e">
        <f>VLOOKUP(F152,사업자DB!$D$2:$L$294,5,0)</f>
        <v>#N/A</v>
      </c>
      <c r="J152" t="e">
        <f>VLOOKUP($F152,사업자DB!$D$2:$L$294,6,0)</f>
        <v>#N/A</v>
      </c>
      <c r="K152" t="e">
        <f>VLOOKUP($F152,사업자DB!$D$2:$L$294,7,0)</f>
        <v>#N/A</v>
      </c>
      <c r="L152" t="e">
        <f>VLOOKUP($F152,사업자DB!$D$2:$L$294,8,0)</f>
        <v>#N/A</v>
      </c>
      <c r="M152" t="e">
        <f>VLOOKUP($F152,사업자DB!$D$2:$L$294,9,0)</f>
        <v>#N/A</v>
      </c>
    </row>
    <row r="153" spans="1:13" x14ac:dyDescent="0.3">
      <c r="A153" s="13" t="s">
        <v>1583</v>
      </c>
      <c r="B153" s="125">
        <v>1187753</v>
      </c>
      <c r="C153" s="125">
        <v>118757</v>
      </c>
      <c r="D153" s="125">
        <v>1457590</v>
      </c>
      <c r="E153" s="125">
        <v>2764100</v>
      </c>
      <c r="F153">
        <f>VLOOKUP(A153,금액!M152:O1685,3,0)</f>
        <v>0</v>
      </c>
      <c r="G153" t="e">
        <f>VLOOKUP(F153,사업자DB!$D$2:$L$294,3,0)</f>
        <v>#N/A</v>
      </c>
      <c r="H153" t="e">
        <f>VLOOKUP(F153,사업자DB!$D$2:$L$294,4,0)</f>
        <v>#N/A</v>
      </c>
      <c r="I153" t="e">
        <f>VLOOKUP(F153,사업자DB!$D$2:$L$294,5,0)</f>
        <v>#N/A</v>
      </c>
      <c r="J153" t="e">
        <f>VLOOKUP($F153,사업자DB!$D$2:$L$294,6,0)</f>
        <v>#N/A</v>
      </c>
      <c r="K153" t="e">
        <f>VLOOKUP($F153,사업자DB!$D$2:$L$294,7,0)</f>
        <v>#N/A</v>
      </c>
      <c r="L153" t="e">
        <f>VLOOKUP($F153,사업자DB!$D$2:$L$294,8,0)</f>
        <v>#N/A</v>
      </c>
      <c r="M153" t="e">
        <f>VLOOKUP($F153,사업자DB!$D$2:$L$294,9,0)</f>
        <v>#N/A</v>
      </c>
    </row>
    <row r="154" spans="1:13" x14ac:dyDescent="0.3">
      <c r="A154" s="13" t="s">
        <v>1665</v>
      </c>
      <c r="B154" s="125">
        <v>252413</v>
      </c>
      <c r="C154" s="125">
        <v>25237</v>
      </c>
      <c r="D154" s="125">
        <v>443350</v>
      </c>
      <c r="E154" s="125">
        <v>721000</v>
      </c>
      <c r="F154">
        <f>VLOOKUP(A154,금액!M153:O1686,3,0)</f>
        <v>0</v>
      </c>
      <c r="G154" t="e">
        <f>VLOOKUP(F154,사업자DB!$D$2:$L$294,3,0)</f>
        <v>#N/A</v>
      </c>
      <c r="H154" t="e">
        <f>VLOOKUP(F154,사업자DB!$D$2:$L$294,4,0)</f>
        <v>#N/A</v>
      </c>
      <c r="I154" t="e">
        <f>VLOOKUP(F154,사업자DB!$D$2:$L$294,5,0)</f>
        <v>#N/A</v>
      </c>
      <c r="J154" t="e">
        <f>VLOOKUP($F154,사업자DB!$D$2:$L$294,6,0)</f>
        <v>#N/A</v>
      </c>
      <c r="K154" t="e">
        <f>VLOOKUP($F154,사업자DB!$D$2:$L$294,7,0)</f>
        <v>#N/A</v>
      </c>
      <c r="L154" t="e">
        <f>VLOOKUP($F154,사업자DB!$D$2:$L$294,8,0)</f>
        <v>#N/A</v>
      </c>
      <c r="M154" t="e">
        <f>VLOOKUP($F154,사업자DB!$D$2:$L$294,9,0)</f>
        <v>#N/A</v>
      </c>
    </row>
    <row r="155" spans="1:13" x14ac:dyDescent="0.3">
      <c r="A155" s="13" t="s">
        <v>1726</v>
      </c>
      <c r="B155" s="125">
        <v>56182</v>
      </c>
      <c r="C155" s="125">
        <v>5618</v>
      </c>
      <c r="D155" s="125">
        <v>18000</v>
      </c>
      <c r="E155" s="125">
        <v>79800</v>
      </c>
      <c r="F155">
        <f>VLOOKUP(A155,금액!M154:O1687,3,0)</f>
        <v>0</v>
      </c>
      <c r="G155" t="e">
        <f>VLOOKUP(F155,사업자DB!$D$2:$L$294,3,0)</f>
        <v>#N/A</v>
      </c>
      <c r="H155" t="e">
        <f>VLOOKUP(F155,사업자DB!$D$2:$L$294,4,0)</f>
        <v>#N/A</v>
      </c>
      <c r="I155" t="e">
        <f>VLOOKUP(F155,사업자DB!$D$2:$L$294,5,0)</f>
        <v>#N/A</v>
      </c>
      <c r="J155" t="e">
        <f>VLOOKUP($F155,사업자DB!$D$2:$L$294,6,0)</f>
        <v>#N/A</v>
      </c>
      <c r="K155" t="e">
        <f>VLOOKUP($F155,사업자DB!$D$2:$L$294,7,0)</f>
        <v>#N/A</v>
      </c>
      <c r="L155" t="e">
        <f>VLOOKUP($F155,사업자DB!$D$2:$L$294,8,0)</f>
        <v>#N/A</v>
      </c>
      <c r="M155" t="e">
        <f>VLOOKUP($F155,사업자DB!$D$2:$L$294,9,0)</f>
        <v>#N/A</v>
      </c>
    </row>
    <row r="156" spans="1:13" x14ac:dyDescent="0.3">
      <c r="A156" s="13" t="s">
        <v>1743</v>
      </c>
      <c r="B156" s="125">
        <v>225091</v>
      </c>
      <c r="C156" s="125">
        <v>22509</v>
      </c>
      <c r="D156" s="125">
        <v>0</v>
      </c>
      <c r="E156" s="125">
        <v>247600</v>
      </c>
      <c r="F156">
        <f>VLOOKUP(A156,금액!M155:O1688,3,0)</f>
        <v>0</v>
      </c>
      <c r="G156" t="e">
        <f>VLOOKUP(F156,사업자DB!$D$2:$L$294,3,0)</f>
        <v>#N/A</v>
      </c>
      <c r="H156" t="e">
        <f>VLOOKUP(F156,사업자DB!$D$2:$L$294,4,0)</f>
        <v>#N/A</v>
      </c>
      <c r="I156" t="e">
        <f>VLOOKUP(F156,사업자DB!$D$2:$L$294,5,0)</f>
        <v>#N/A</v>
      </c>
      <c r="J156" t="e">
        <f>VLOOKUP($F156,사업자DB!$D$2:$L$294,6,0)</f>
        <v>#N/A</v>
      </c>
      <c r="K156" t="e">
        <f>VLOOKUP($F156,사업자DB!$D$2:$L$294,7,0)</f>
        <v>#N/A</v>
      </c>
      <c r="L156" t="e">
        <f>VLOOKUP($F156,사업자DB!$D$2:$L$294,8,0)</f>
        <v>#N/A</v>
      </c>
      <c r="M156" t="e">
        <f>VLOOKUP($F156,사업자DB!$D$2:$L$294,9,0)</f>
        <v>#N/A</v>
      </c>
    </row>
    <row r="157" spans="1:13" x14ac:dyDescent="0.3">
      <c r="A157" s="13" t="s">
        <v>1575</v>
      </c>
      <c r="B157" s="125">
        <v>133919</v>
      </c>
      <c r="C157" s="125">
        <v>13391</v>
      </c>
      <c r="D157" s="125">
        <v>99990</v>
      </c>
      <c r="E157" s="125">
        <v>247300</v>
      </c>
      <c r="F157">
        <f>VLOOKUP(A157,금액!M156:O1689,3,0)</f>
        <v>0</v>
      </c>
      <c r="G157" t="e">
        <f>VLOOKUP(F157,사업자DB!$D$2:$L$294,3,0)</f>
        <v>#N/A</v>
      </c>
      <c r="H157" t="e">
        <f>VLOOKUP(F157,사업자DB!$D$2:$L$294,4,0)</f>
        <v>#N/A</v>
      </c>
      <c r="I157" t="e">
        <f>VLOOKUP(F157,사업자DB!$D$2:$L$294,5,0)</f>
        <v>#N/A</v>
      </c>
      <c r="J157" t="e">
        <f>VLOOKUP($F157,사업자DB!$D$2:$L$294,6,0)</f>
        <v>#N/A</v>
      </c>
      <c r="K157" t="e">
        <f>VLOOKUP($F157,사업자DB!$D$2:$L$294,7,0)</f>
        <v>#N/A</v>
      </c>
      <c r="L157" t="e">
        <f>VLOOKUP($F157,사업자DB!$D$2:$L$294,8,0)</f>
        <v>#N/A</v>
      </c>
      <c r="M157" t="e">
        <f>VLOOKUP($F157,사업자DB!$D$2:$L$294,9,0)</f>
        <v>#N/A</v>
      </c>
    </row>
    <row r="158" spans="1:13" x14ac:dyDescent="0.3">
      <c r="A158" s="13" t="s">
        <v>1641</v>
      </c>
      <c r="B158" s="125">
        <v>111101</v>
      </c>
      <c r="C158" s="125">
        <v>11109</v>
      </c>
      <c r="D158" s="125">
        <v>60390</v>
      </c>
      <c r="E158" s="125">
        <v>182600</v>
      </c>
      <c r="F158">
        <f>VLOOKUP(A158,금액!M157:O1690,3,0)</f>
        <v>0</v>
      </c>
      <c r="G158" t="e">
        <f>VLOOKUP(F158,사업자DB!$D$2:$L$294,3,0)</f>
        <v>#N/A</v>
      </c>
      <c r="H158" t="e">
        <f>VLOOKUP(F158,사업자DB!$D$2:$L$294,4,0)</f>
        <v>#N/A</v>
      </c>
      <c r="I158" t="e">
        <f>VLOOKUP(F158,사업자DB!$D$2:$L$294,5,0)</f>
        <v>#N/A</v>
      </c>
      <c r="J158" t="e">
        <f>VLOOKUP($F158,사업자DB!$D$2:$L$294,6,0)</f>
        <v>#N/A</v>
      </c>
      <c r="K158" t="e">
        <f>VLOOKUP($F158,사업자DB!$D$2:$L$294,7,0)</f>
        <v>#N/A</v>
      </c>
      <c r="L158" t="e">
        <f>VLOOKUP($F158,사업자DB!$D$2:$L$294,8,0)</f>
        <v>#N/A</v>
      </c>
      <c r="M158" t="e">
        <f>VLOOKUP($F158,사업자DB!$D$2:$L$294,9,0)</f>
        <v>#N/A</v>
      </c>
    </row>
    <row r="159" spans="1:13" x14ac:dyDescent="0.3">
      <c r="A159" s="13" t="s">
        <v>1561</v>
      </c>
      <c r="B159" s="125">
        <v>78545</v>
      </c>
      <c r="C159" s="125">
        <v>7855</v>
      </c>
      <c r="D159" s="125">
        <v>0</v>
      </c>
      <c r="E159" s="125">
        <v>86400</v>
      </c>
      <c r="F159">
        <f>VLOOKUP(A159,금액!M158:O1691,3,0)</f>
        <v>0</v>
      </c>
      <c r="G159" t="e">
        <f>VLOOKUP(F159,사업자DB!$D$2:$L$294,3,0)</f>
        <v>#N/A</v>
      </c>
      <c r="H159" t="e">
        <f>VLOOKUP(F159,사업자DB!$D$2:$L$294,4,0)</f>
        <v>#N/A</v>
      </c>
      <c r="I159" t="e">
        <f>VLOOKUP(F159,사업자DB!$D$2:$L$294,5,0)</f>
        <v>#N/A</v>
      </c>
      <c r="J159" t="e">
        <f>VLOOKUP($F159,사업자DB!$D$2:$L$294,6,0)</f>
        <v>#N/A</v>
      </c>
      <c r="K159" t="e">
        <f>VLOOKUP($F159,사업자DB!$D$2:$L$294,7,0)</f>
        <v>#N/A</v>
      </c>
      <c r="L159" t="e">
        <f>VLOOKUP($F159,사업자DB!$D$2:$L$294,8,0)</f>
        <v>#N/A</v>
      </c>
      <c r="M159" t="e">
        <f>VLOOKUP($F159,사업자DB!$D$2:$L$294,9,0)</f>
        <v>#N/A</v>
      </c>
    </row>
    <row r="160" spans="1:13" x14ac:dyDescent="0.3">
      <c r="A160" s="13" t="s">
        <v>1781</v>
      </c>
      <c r="B160" s="125">
        <v>190500</v>
      </c>
      <c r="C160" s="125">
        <v>19050</v>
      </c>
      <c r="D160" s="125">
        <v>79300</v>
      </c>
      <c r="E160" s="125">
        <v>288850</v>
      </c>
      <c r="F160">
        <f>VLOOKUP(A160,금액!M159:O1692,3,0)</f>
        <v>0</v>
      </c>
      <c r="G160" t="e">
        <f>VLOOKUP(F160,사업자DB!$D$2:$L$294,3,0)</f>
        <v>#N/A</v>
      </c>
      <c r="H160" t="e">
        <f>VLOOKUP(F160,사업자DB!$D$2:$L$294,4,0)</f>
        <v>#N/A</v>
      </c>
      <c r="I160" t="e">
        <f>VLOOKUP(F160,사업자DB!$D$2:$L$294,5,0)</f>
        <v>#N/A</v>
      </c>
      <c r="J160" t="e">
        <f>VLOOKUP($F160,사업자DB!$D$2:$L$294,6,0)</f>
        <v>#N/A</v>
      </c>
      <c r="K160" t="e">
        <f>VLOOKUP($F160,사업자DB!$D$2:$L$294,7,0)</f>
        <v>#N/A</v>
      </c>
      <c r="L160" t="e">
        <f>VLOOKUP($F160,사업자DB!$D$2:$L$294,8,0)</f>
        <v>#N/A</v>
      </c>
      <c r="M160" t="e">
        <f>VLOOKUP($F160,사업자DB!$D$2:$L$294,9,0)</f>
        <v>#N/A</v>
      </c>
    </row>
    <row r="161" spans="1:13" x14ac:dyDescent="0.3">
      <c r="A161" s="13" t="s">
        <v>1579</v>
      </c>
      <c r="B161" s="125">
        <v>7402879.3636363642</v>
      </c>
      <c r="C161" s="125">
        <v>740220.63636363635</v>
      </c>
      <c r="D161" s="125">
        <v>3452250</v>
      </c>
      <c r="E161" s="125">
        <v>11595350</v>
      </c>
      <c r="F161">
        <f>VLOOKUP(A161,금액!M160:O1693,3,0)</f>
        <v>0</v>
      </c>
      <c r="G161" t="e">
        <f>VLOOKUP(F161,사업자DB!$D$2:$L$294,3,0)</f>
        <v>#N/A</v>
      </c>
      <c r="H161" t="e">
        <f>VLOOKUP(F161,사업자DB!$D$2:$L$294,4,0)</f>
        <v>#N/A</v>
      </c>
      <c r="I161" t="e">
        <f>VLOOKUP(F161,사업자DB!$D$2:$L$294,5,0)</f>
        <v>#N/A</v>
      </c>
      <c r="J161" t="e">
        <f>VLOOKUP($F161,사업자DB!$D$2:$L$294,6,0)</f>
        <v>#N/A</v>
      </c>
      <c r="K161" t="e">
        <f>VLOOKUP($F161,사업자DB!$D$2:$L$294,7,0)</f>
        <v>#N/A</v>
      </c>
      <c r="L161" t="e">
        <f>VLOOKUP($F161,사업자DB!$D$2:$L$294,8,0)</f>
        <v>#N/A</v>
      </c>
      <c r="M161" t="e">
        <f>VLOOKUP($F161,사업자DB!$D$2:$L$294,9,0)</f>
        <v>#N/A</v>
      </c>
    </row>
    <row r="162" spans="1:13" x14ac:dyDescent="0.3">
      <c r="A162" s="13" t="s">
        <v>1562</v>
      </c>
      <c r="B162" s="125">
        <v>30909</v>
      </c>
      <c r="C162" s="125">
        <v>3091</v>
      </c>
      <c r="D162" s="125">
        <v>0</v>
      </c>
      <c r="E162" s="125">
        <v>34000</v>
      </c>
      <c r="F162">
        <f>VLOOKUP(A162,금액!M161:O1694,3,0)</f>
        <v>0</v>
      </c>
      <c r="G162" t="e">
        <f>VLOOKUP(F162,사업자DB!$D$2:$L$294,3,0)</f>
        <v>#N/A</v>
      </c>
      <c r="H162" t="e">
        <f>VLOOKUP(F162,사업자DB!$D$2:$L$294,4,0)</f>
        <v>#N/A</v>
      </c>
      <c r="I162" t="e">
        <f>VLOOKUP(F162,사업자DB!$D$2:$L$294,5,0)</f>
        <v>#N/A</v>
      </c>
      <c r="J162" t="e">
        <f>VLOOKUP($F162,사업자DB!$D$2:$L$294,6,0)</f>
        <v>#N/A</v>
      </c>
      <c r="K162" t="e">
        <f>VLOOKUP($F162,사업자DB!$D$2:$L$294,7,0)</f>
        <v>#N/A</v>
      </c>
      <c r="L162" t="e">
        <f>VLOOKUP($F162,사업자DB!$D$2:$L$294,8,0)</f>
        <v>#N/A</v>
      </c>
      <c r="M162" t="e">
        <f>VLOOKUP($F162,사업자DB!$D$2:$L$294,9,0)</f>
        <v>#N/A</v>
      </c>
    </row>
    <row r="163" spans="1:13" x14ac:dyDescent="0.3">
      <c r="A163" s="13" t="s">
        <v>1827</v>
      </c>
      <c r="B163" s="125">
        <v>40682</v>
      </c>
      <c r="C163" s="125">
        <v>4068</v>
      </c>
      <c r="D163" s="125">
        <v>6450</v>
      </c>
      <c r="E163" s="125">
        <v>51200</v>
      </c>
      <c r="F163">
        <f>VLOOKUP(A163,금액!M162:O1695,3,0)</f>
        <v>0</v>
      </c>
      <c r="G163" t="e">
        <f>VLOOKUP(F163,사업자DB!$D$2:$L$294,3,0)</f>
        <v>#N/A</v>
      </c>
      <c r="H163" t="e">
        <f>VLOOKUP(F163,사업자DB!$D$2:$L$294,4,0)</f>
        <v>#N/A</v>
      </c>
      <c r="I163" t="e">
        <f>VLOOKUP(F163,사업자DB!$D$2:$L$294,5,0)</f>
        <v>#N/A</v>
      </c>
      <c r="J163" t="e">
        <f>VLOOKUP($F163,사업자DB!$D$2:$L$294,6,0)</f>
        <v>#N/A</v>
      </c>
      <c r="K163" t="e">
        <f>VLOOKUP($F163,사업자DB!$D$2:$L$294,7,0)</f>
        <v>#N/A</v>
      </c>
      <c r="L163" t="e">
        <f>VLOOKUP($F163,사업자DB!$D$2:$L$294,8,0)</f>
        <v>#N/A</v>
      </c>
      <c r="M163" t="e">
        <f>VLOOKUP($F163,사업자DB!$D$2:$L$294,9,0)</f>
        <v>#N/A</v>
      </c>
    </row>
    <row r="164" spans="1:13" x14ac:dyDescent="0.3">
      <c r="A164" s="13" t="s">
        <v>1797</v>
      </c>
      <c r="B164" s="125">
        <v>71919</v>
      </c>
      <c r="C164" s="125">
        <v>7191</v>
      </c>
      <c r="D164" s="125">
        <v>13090</v>
      </c>
      <c r="E164" s="125">
        <v>92200</v>
      </c>
      <c r="F164">
        <f>VLOOKUP(A164,금액!M163:O1696,3,0)</f>
        <v>0</v>
      </c>
      <c r="G164" t="e">
        <f>VLOOKUP(F164,사업자DB!$D$2:$L$294,3,0)</f>
        <v>#N/A</v>
      </c>
      <c r="H164" t="e">
        <f>VLOOKUP(F164,사업자DB!$D$2:$L$294,4,0)</f>
        <v>#N/A</v>
      </c>
      <c r="I164" t="e">
        <f>VLOOKUP(F164,사업자DB!$D$2:$L$294,5,0)</f>
        <v>#N/A</v>
      </c>
      <c r="J164" t="e">
        <f>VLOOKUP($F164,사업자DB!$D$2:$L$294,6,0)</f>
        <v>#N/A</v>
      </c>
      <c r="K164" t="e">
        <f>VLOOKUP($F164,사업자DB!$D$2:$L$294,7,0)</f>
        <v>#N/A</v>
      </c>
      <c r="L164" t="e">
        <f>VLOOKUP($F164,사업자DB!$D$2:$L$294,8,0)</f>
        <v>#N/A</v>
      </c>
      <c r="M164" t="e">
        <f>VLOOKUP($F164,사업자DB!$D$2:$L$294,9,0)</f>
        <v>#N/A</v>
      </c>
    </row>
    <row r="165" spans="1:13" x14ac:dyDescent="0.3">
      <c r="A165" s="13" t="s">
        <v>1636</v>
      </c>
      <c r="B165" s="125">
        <v>545636</v>
      </c>
      <c r="C165" s="125">
        <v>54564</v>
      </c>
      <c r="D165" s="125">
        <v>101500</v>
      </c>
      <c r="E165" s="125">
        <v>701700</v>
      </c>
      <c r="F165">
        <f>VLOOKUP(A165,금액!M164:O1697,3,0)</f>
        <v>0</v>
      </c>
      <c r="G165" t="e">
        <f>VLOOKUP(F165,사업자DB!$D$2:$L$294,3,0)</f>
        <v>#N/A</v>
      </c>
      <c r="H165" t="e">
        <f>VLOOKUP(F165,사업자DB!$D$2:$L$294,4,0)</f>
        <v>#N/A</v>
      </c>
      <c r="I165" t="e">
        <f>VLOOKUP(F165,사업자DB!$D$2:$L$294,5,0)</f>
        <v>#N/A</v>
      </c>
      <c r="J165" t="e">
        <f>VLOOKUP($F165,사업자DB!$D$2:$L$294,6,0)</f>
        <v>#N/A</v>
      </c>
      <c r="K165" t="e">
        <f>VLOOKUP($F165,사업자DB!$D$2:$L$294,7,0)</f>
        <v>#N/A</v>
      </c>
      <c r="L165" t="e">
        <f>VLOOKUP($F165,사업자DB!$D$2:$L$294,8,0)</f>
        <v>#N/A</v>
      </c>
      <c r="M165" t="e">
        <f>VLOOKUP($F165,사업자DB!$D$2:$L$294,9,0)</f>
        <v>#N/A</v>
      </c>
    </row>
    <row r="166" spans="1:13" x14ac:dyDescent="0.3">
      <c r="A166" s="13" t="s">
        <v>1840</v>
      </c>
      <c r="B166" s="125">
        <v>4938079</v>
      </c>
      <c r="C166" s="125">
        <v>493771</v>
      </c>
      <c r="D166" s="125">
        <v>1616100</v>
      </c>
      <c r="E166" s="125">
        <v>7047950</v>
      </c>
      <c r="F166">
        <f>VLOOKUP(A166,금액!M165:O1698,3,0)</f>
        <v>0</v>
      </c>
      <c r="G166" t="e">
        <f>VLOOKUP(F166,사업자DB!$D$2:$L$294,3,0)</f>
        <v>#N/A</v>
      </c>
      <c r="H166" t="e">
        <f>VLOOKUP(F166,사업자DB!$D$2:$L$294,4,0)</f>
        <v>#N/A</v>
      </c>
      <c r="I166" t="e">
        <f>VLOOKUP(F166,사업자DB!$D$2:$L$294,5,0)</f>
        <v>#N/A</v>
      </c>
      <c r="J166" t="e">
        <f>VLOOKUP($F166,사업자DB!$D$2:$L$294,6,0)</f>
        <v>#N/A</v>
      </c>
      <c r="K166" t="e">
        <f>VLOOKUP($F166,사업자DB!$D$2:$L$294,7,0)</f>
        <v>#N/A</v>
      </c>
      <c r="L166" t="e">
        <f>VLOOKUP($F166,사업자DB!$D$2:$L$294,8,0)</f>
        <v>#N/A</v>
      </c>
      <c r="M166" t="e">
        <f>VLOOKUP($F166,사업자DB!$D$2:$L$294,9,0)</f>
        <v>#N/A</v>
      </c>
    </row>
    <row r="167" spans="1:13" x14ac:dyDescent="0.3">
      <c r="A167" s="13" t="s">
        <v>1643</v>
      </c>
      <c r="B167" s="125">
        <v>111273</v>
      </c>
      <c r="C167" s="125">
        <v>11127</v>
      </c>
      <c r="D167" s="125">
        <v>34900</v>
      </c>
      <c r="E167" s="125">
        <v>157300</v>
      </c>
      <c r="F167">
        <f>VLOOKUP(A167,금액!M166:O1699,3,0)</f>
        <v>0</v>
      </c>
      <c r="G167" t="e">
        <f>VLOOKUP(F167,사업자DB!$D$2:$L$294,3,0)</f>
        <v>#N/A</v>
      </c>
      <c r="H167" t="e">
        <f>VLOOKUP(F167,사업자DB!$D$2:$L$294,4,0)</f>
        <v>#N/A</v>
      </c>
      <c r="I167" t="e">
        <f>VLOOKUP(F167,사업자DB!$D$2:$L$294,5,0)</f>
        <v>#N/A</v>
      </c>
      <c r="J167" t="e">
        <f>VLOOKUP($F167,사업자DB!$D$2:$L$294,6,0)</f>
        <v>#N/A</v>
      </c>
      <c r="K167" t="e">
        <f>VLOOKUP($F167,사업자DB!$D$2:$L$294,7,0)</f>
        <v>#N/A</v>
      </c>
      <c r="L167" t="e">
        <f>VLOOKUP($F167,사업자DB!$D$2:$L$294,8,0)</f>
        <v>#N/A</v>
      </c>
      <c r="M167" t="e">
        <f>VLOOKUP($F167,사업자DB!$D$2:$L$294,9,0)</f>
        <v>#N/A</v>
      </c>
    </row>
    <row r="168" spans="1:13" x14ac:dyDescent="0.3">
      <c r="A168" s="13" t="s">
        <v>1777</v>
      </c>
      <c r="B168" s="125">
        <v>153428.72727272726</v>
      </c>
      <c r="C168" s="125">
        <v>15341.272727272728</v>
      </c>
      <c r="D168" s="125">
        <v>225080</v>
      </c>
      <c r="E168" s="125">
        <v>393850</v>
      </c>
      <c r="F168">
        <f>VLOOKUP(A168,금액!M167:O1700,3,0)</f>
        <v>0</v>
      </c>
      <c r="G168" t="e">
        <f>VLOOKUP(F168,사업자DB!$D$2:$L$294,3,0)</f>
        <v>#N/A</v>
      </c>
      <c r="H168" t="e">
        <f>VLOOKUP(F168,사업자DB!$D$2:$L$294,4,0)</f>
        <v>#N/A</v>
      </c>
      <c r="I168" t="e">
        <f>VLOOKUP(F168,사업자DB!$D$2:$L$294,5,0)</f>
        <v>#N/A</v>
      </c>
      <c r="J168" t="e">
        <f>VLOOKUP($F168,사업자DB!$D$2:$L$294,6,0)</f>
        <v>#N/A</v>
      </c>
      <c r="K168" t="e">
        <f>VLOOKUP($F168,사업자DB!$D$2:$L$294,7,0)</f>
        <v>#N/A</v>
      </c>
      <c r="L168" t="e">
        <f>VLOOKUP($F168,사업자DB!$D$2:$L$294,8,0)</f>
        <v>#N/A</v>
      </c>
      <c r="M168" t="e">
        <f>VLOOKUP($F168,사업자DB!$D$2:$L$294,9,0)</f>
        <v>#N/A</v>
      </c>
    </row>
    <row r="169" spans="1:13" x14ac:dyDescent="0.3">
      <c r="A169" s="13" t="s">
        <v>1547</v>
      </c>
      <c r="B169" s="125">
        <v>45010</v>
      </c>
      <c r="C169" s="125">
        <v>4500</v>
      </c>
      <c r="D169" s="125">
        <v>34390</v>
      </c>
      <c r="E169" s="125">
        <v>83900</v>
      </c>
      <c r="F169">
        <f>VLOOKUP(A169,금액!M168:O1701,3,0)</f>
        <v>0</v>
      </c>
      <c r="G169" t="e">
        <f>VLOOKUP(F169,사업자DB!$D$2:$L$294,3,0)</f>
        <v>#N/A</v>
      </c>
      <c r="H169" t="e">
        <f>VLOOKUP(F169,사업자DB!$D$2:$L$294,4,0)</f>
        <v>#N/A</v>
      </c>
      <c r="I169" t="e">
        <f>VLOOKUP(F169,사업자DB!$D$2:$L$294,5,0)</f>
        <v>#N/A</v>
      </c>
      <c r="J169" t="e">
        <f>VLOOKUP($F169,사업자DB!$D$2:$L$294,6,0)</f>
        <v>#N/A</v>
      </c>
      <c r="K169" t="e">
        <f>VLOOKUP($F169,사업자DB!$D$2:$L$294,7,0)</f>
        <v>#N/A</v>
      </c>
      <c r="L169" t="e">
        <f>VLOOKUP($F169,사업자DB!$D$2:$L$294,8,0)</f>
        <v>#N/A</v>
      </c>
      <c r="M169" t="e">
        <f>VLOOKUP($F169,사업자DB!$D$2:$L$294,9,0)</f>
        <v>#N/A</v>
      </c>
    </row>
    <row r="170" spans="1:13" x14ac:dyDescent="0.3">
      <c r="A170" s="13" t="s">
        <v>1806</v>
      </c>
      <c r="B170" s="125">
        <v>43146</v>
      </c>
      <c r="C170" s="125">
        <v>4314</v>
      </c>
      <c r="D170" s="125">
        <v>4990</v>
      </c>
      <c r="E170" s="125">
        <v>52450</v>
      </c>
      <c r="F170">
        <f>VLOOKUP(A170,금액!M169:O1702,3,0)</f>
        <v>0</v>
      </c>
      <c r="G170" t="e">
        <f>VLOOKUP(F170,사업자DB!$D$2:$L$294,3,0)</f>
        <v>#N/A</v>
      </c>
      <c r="H170" t="e">
        <f>VLOOKUP(F170,사업자DB!$D$2:$L$294,4,0)</f>
        <v>#N/A</v>
      </c>
      <c r="I170" t="e">
        <f>VLOOKUP(F170,사업자DB!$D$2:$L$294,5,0)</f>
        <v>#N/A</v>
      </c>
      <c r="J170" t="e">
        <f>VLOOKUP($F170,사업자DB!$D$2:$L$294,6,0)</f>
        <v>#N/A</v>
      </c>
      <c r="K170" t="e">
        <f>VLOOKUP($F170,사업자DB!$D$2:$L$294,7,0)</f>
        <v>#N/A</v>
      </c>
      <c r="L170" t="e">
        <f>VLOOKUP($F170,사업자DB!$D$2:$L$294,8,0)</f>
        <v>#N/A</v>
      </c>
      <c r="M170" t="e">
        <f>VLOOKUP($F170,사업자DB!$D$2:$L$294,9,0)</f>
        <v>#N/A</v>
      </c>
    </row>
    <row r="171" spans="1:13" x14ac:dyDescent="0.3">
      <c r="A171" s="13" t="s">
        <v>1760</v>
      </c>
      <c r="B171" s="125">
        <v>87383</v>
      </c>
      <c r="C171" s="125">
        <v>8737</v>
      </c>
      <c r="D171" s="125">
        <v>72480</v>
      </c>
      <c r="E171" s="125">
        <v>168600</v>
      </c>
      <c r="F171">
        <f>VLOOKUP(A171,금액!M170:O1703,3,0)</f>
        <v>0</v>
      </c>
      <c r="G171" t="e">
        <f>VLOOKUP(F171,사업자DB!$D$2:$L$294,3,0)</f>
        <v>#N/A</v>
      </c>
      <c r="H171" t="e">
        <f>VLOOKUP(F171,사업자DB!$D$2:$L$294,4,0)</f>
        <v>#N/A</v>
      </c>
      <c r="I171" t="e">
        <f>VLOOKUP(F171,사업자DB!$D$2:$L$294,5,0)</f>
        <v>#N/A</v>
      </c>
      <c r="J171" t="e">
        <f>VLOOKUP($F171,사업자DB!$D$2:$L$294,6,0)</f>
        <v>#N/A</v>
      </c>
      <c r="K171" t="e">
        <f>VLOOKUP($F171,사업자DB!$D$2:$L$294,7,0)</f>
        <v>#N/A</v>
      </c>
      <c r="L171" t="e">
        <f>VLOOKUP($F171,사업자DB!$D$2:$L$294,8,0)</f>
        <v>#N/A</v>
      </c>
      <c r="M171" t="e">
        <f>VLOOKUP($F171,사업자DB!$D$2:$L$294,9,0)</f>
        <v>#N/A</v>
      </c>
    </row>
    <row r="172" spans="1:13" x14ac:dyDescent="0.3">
      <c r="A172" s="13" t="s">
        <v>1637</v>
      </c>
      <c r="B172" s="125">
        <v>92727</v>
      </c>
      <c r="C172" s="125">
        <v>9273</v>
      </c>
      <c r="D172" s="125">
        <v>0</v>
      </c>
      <c r="E172" s="125">
        <v>102000</v>
      </c>
      <c r="F172">
        <f>VLOOKUP(A172,금액!M171:O1704,3,0)</f>
        <v>0</v>
      </c>
      <c r="G172" t="e">
        <f>VLOOKUP(F172,사업자DB!$D$2:$L$294,3,0)</f>
        <v>#N/A</v>
      </c>
      <c r="H172" t="e">
        <f>VLOOKUP(F172,사업자DB!$D$2:$L$294,4,0)</f>
        <v>#N/A</v>
      </c>
      <c r="I172" t="e">
        <f>VLOOKUP(F172,사업자DB!$D$2:$L$294,5,0)</f>
        <v>#N/A</v>
      </c>
      <c r="J172" t="e">
        <f>VLOOKUP($F172,사업자DB!$D$2:$L$294,6,0)</f>
        <v>#N/A</v>
      </c>
      <c r="K172" t="e">
        <f>VLOOKUP($F172,사업자DB!$D$2:$L$294,7,0)</f>
        <v>#N/A</v>
      </c>
      <c r="L172" t="e">
        <f>VLOOKUP($F172,사업자DB!$D$2:$L$294,8,0)</f>
        <v>#N/A</v>
      </c>
      <c r="M172" t="e">
        <f>VLOOKUP($F172,사업자DB!$D$2:$L$294,9,0)</f>
        <v>#N/A</v>
      </c>
    </row>
    <row r="173" spans="1:13" x14ac:dyDescent="0.3">
      <c r="A173" s="13" t="s">
        <v>1798</v>
      </c>
      <c r="B173" s="125">
        <v>65555</v>
      </c>
      <c r="C173" s="125">
        <v>6555</v>
      </c>
      <c r="D173" s="125">
        <v>5790</v>
      </c>
      <c r="E173" s="125">
        <v>77900</v>
      </c>
      <c r="F173">
        <f>VLOOKUP(A173,금액!M172:O1705,3,0)</f>
        <v>0</v>
      </c>
      <c r="G173" t="e">
        <f>VLOOKUP(F173,사업자DB!$D$2:$L$294,3,0)</f>
        <v>#N/A</v>
      </c>
      <c r="H173" t="e">
        <f>VLOOKUP(F173,사업자DB!$D$2:$L$294,4,0)</f>
        <v>#N/A</v>
      </c>
      <c r="I173" t="e">
        <f>VLOOKUP(F173,사업자DB!$D$2:$L$294,5,0)</f>
        <v>#N/A</v>
      </c>
      <c r="J173" t="e">
        <f>VLOOKUP($F173,사업자DB!$D$2:$L$294,6,0)</f>
        <v>#N/A</v>
      </c>
      <c r="K173" t="e">
        <f>VLOOKUP($F173,사업자DB!$D$2:$L$294,7,0)</f>
        <v>#N/A</v>
      </c>
      <c r="L173" t="e">
        <f>VLOOKUP($F173,사업자DB!$D$2:$L$294,8,0)</f>
        <v>#N/A</v>
      </c>
      <c r="M173" t="e">
        <f>VLOOKUP($F173,사업자DB!$D$2:$L$294,9,0)</f>
        <v>#N/A</v>
      </c>
    </row>
    <row r="174" spans="1:13" x14ac:dyDescent="0.3">
      <c r="A174" s="13" t="s">
        <v>1631</v>
      </c>
      <c r="B174" s="125">
        <v>106374</v>
      </c>
      <c r="C174" s="125">
        <v>10636</v>
      </c>
      <c r="D174" s="125">
        <v>51790</v>
      </c>
      <c r="E174" s="125">
        <v>168800</v>
      </c>
      <c r="F174">
        <f>VLOOKUP(A174,금액!M173:O1706,3,0)</f>
        <v>0</v>
      </c>
      <c r="G174" t="e">
        <f>VLOOKUP(F174,사업자DB!$D$2:$L$294,3,0)</f>
        <v>#N/A</v>
      </c>
      <c r="H174" t="e">
        <f>VLOOKUP(F174,사업자DB!$D$2:$L$294,4,0)</f>
        <v>#N/A</v>
      </c>
      <c r="I174" t="e">
        <f>VLOOKUP(F174,사업자DB!$D$2:$L$294,5,0)</f>
        <v>#N/A</v>
      </c>
      <c r="J174" t="e">
        <f>VLOOKUP($F174,사업자DB!$D$2:$L$294,6,0)</f>
        <v>#N/A</v>
      </c>
      <c r="K174" t="e">
        <f>VLOOKUP($F174,사업자DB!$D$2:$L$294,7,0)</f>
        <v>#N/A</v>
      </c>
      <c r="L174" t="e">
        <f>VLOOKUP($F174,사업자DB!$D$2:$L$294,8,0)</f>
        <v>#N/A</v>
      </c>
      <c r="M174" t="e">
        <f>VLOOKUP($F174,사업자DB!$D$2:$L$294,9,0)</f>
        <v>#N/A</v>
      </c>
    </row>
    <row r="175" spans="1:13" x14ac:dyDescent="0.3">
      <c r="A175" s="13" t="s">
        <v>1563</v>
      </c>
      <c r="B175" s="125">
        <v>141818</v>
      </c>
      <c r="C175" s="125">
        <v>14182</v>
      </c>
      <c r="D175" s="125">
        <v>0</v>
      </c>
      <c r="E175" s="125">
        <v>156000</v>
      </c>
      <c r="F175">
        <f>VLOOKUP(A175,금액!M174:O1707,3,0)</f>
        <v>0</v>
      </c>
      <c r="G175" t="e">
        <f>VLOOKUP(F175,사업자DB!$D$2:$L$294,3,0)</f>
        <v>#N/A</v>
      </c>
      <c r="H175" t="e">
        <f>VLOOKUP(F175,사업자DB!$D$2:$L$294,4,0)</f>
        <v>#N/A</v>
      </c>
      <c r="I175" t="e">
        <f>VLOOKUP(F175,사업자DB!$D$2:$L$294,5,0)</f>
        <v>#N/A</v>
      </c>
      <c r="J175" t="e">
        <f>VLOOKUP($F175,사업자DB!$D$2:$L$294,6,0)</f>
        <v>#N/A</v>
      </c>
      <c r="K175" t="e">
        <f>VLOOKUP($F175,사업자DB!$D$2:$L$294,7,0)</f>
        <v>#N/A</v>
      </c>
      <c r="L175" t="e">
        <f>VLOOKUP($F175,사업자DB!$D$2:$L$294,8,0)</f>
        <v>#N/A</v>
      </c>
      <c r="M175" t="e">
        <f>VLOOKUP($F175,사업자DB!$D$2:$L$294,9,0)</f>
        <v>#N/A</v>
      </c>
    </row>
    <row r="176" spans="1:13" x14ac:dyDescent="0.3">
      <c r="A176" s="13" t="s">
        <v>1652</v>
      </c>
      <c r="B176" s="125">
        <v>440646</v>
      </c>
      <c r="C176" s="125">
        <v>44064</v>
      </c>
      <c r="D176" s="125">
        <v>165390</v>
      </c>
      <c r="E176" s="125">
        <v>650100</v>
      </c>
      <c r="F176">
        <f>VLOOKUP(A176,금액!M175:O1708,3,0)</f>
        <v>0</v>
      </c>
      <c r="G176" t="e">
        <f>VLOOKUP(F176,사업자DB!$D$2:$L$294,3,0)</f>
        <v>#N/A</v>
      </c>
      <c r="H176" t="e">
        <f>VLOOKUP(F176,사업자DB!$D$2:$L$294,4,0)</f>
        <v>#N/A</v>
      </c>
      <c r="I176" t="e">
        <f>VLOOKUP(F176,사업자DB!$D$2:$L$294,5,0)</f>
        <v>#N/A</v>
      </c>
      <c r="J176" t="e">
        <f>VLOOKUP($F176,사업자DB!$D$2:$L$294,6,0)</f>
        <v>#N/A</v>
      </c>
      <c r="K176" t="e">
        <f>VLOOKUP($F176,사업자DB!$D$2:$L$294,7,0)</f>
        <v>#N/A</v>
      </c>
      <c r="L176" t="e">
        <f>VLOOKUP($F176,사업자DB!$D$2:$L$294,8,0)</f>
        <v>#N/A</v>
      </c>
      <c r="M176" t="e">
        <f>VLOOKUP($F176,사업자DB!$D$2:$L$294,9,0)</f>
        <v>#N/A</v>
      </c>
    </row>
    <row r="177" spans="1:13" x14ac:dyDescent="0.3">
      <c r="A177" s="13" t="s">
        <v>1817</v>
      </c>
      <c r="B177" s="125">
        <v>48591</v>
      </c>
      <c r="C177" s="125">
        <v>4859</v>
      </c>
      <c r="D177" s="125">
        <v>11800</v>
      </c>
      <c r="E177" s="125">
        <v>65250</v>
      </c>
      <c r="F177">
        <f>VLOOKUP(A177,금액!M176:O1709,3,0)</f>
        <v>0</v>
      </c>
      <c r="G177" t="e">
        <f>VLOOKUP(F177,사업자DB!$D$2:$L$294,3,0)</f>
        <v>#N/A</v>
      </c>
      <c r="H177" t="e">
        <f>VLOOKUP(F177,사업자DB!$D$2:$L$294,4,0)</f>
        <v>#N/A</v>
      </c>
      <c r="I177" t="e">
        <f>VLOOKUP(F177,사업자DB!$D$2:$L$294,5,0)</f>
        <v>#N/A</v>
      </c>
      <c r="J177" t="e">
        <f>VLOOKUP($F177,사업자DB!$D$2:$L$294,6,0)</f>
        <v>#N/A</v>
      </c>
      <c r="K177" t="e">
        <f>VLOOKUP($F177,사업자DB!$D$2:$L$294,7,0)</f>
        <v>#N/A</v>
      </c>
      <c r="L177" t="e">
        <f>VLOOKUP($F177,사업자DB!$D$2:$L$294,8,0)</f>
        <v>#N/A</v>
      </c>
      <c r="M177" t="e">
        <f>VLOOKUP($F177,사업자DB!$D$2:$L$294,9,0)</f>
        <v>#N/A</v>
      </c>
    </row>
    <row r="178" spans="1:13" x14ac:dyDescent="0.3">
      <c r="A178" s="13" t="s">
        <v>1548</v>
      </c>
      <c r="B178" s="125">
        <v>78273</v>
      </c>
      <c r="C178" s="125">
        <v>7827</v>
      </c>
      <c r="D178" s="125">
        <v>18000</v>
      </c>
      <c r="E178" s="125">
        <v>104100</v>
      </c>
      <c r="F178">
        <f>VLOOKUP(A178,금액!M177:O1710,3,0)</f>
        <v>0</v>
      </c>
      <c r="G178" t="e">
        <f>VLOOKUP(F178,사업자DB!$D$2:$L$294,3,0)</f>
        <v>#N/A</v>
      </c>
      <c r="H178" t="e">
        <f>VLOOKUP(F178,사업자DB!$D$2:$L$294,4,0)</f>
        <v>#N/A</v>
      </c>
      <c r="I178" t="e">
        <f>VLOOKUP(F178,사업자DB!$D$2:$L$294,5,0)</f>
        <v>#N/A</v>
      </c>
      <c r="J178" t="e">
        <f>VLOOKUP($F178,사업자DB!$D$2:$L$294,6,0)</f>
        <v>#N/A</v>
      </c>
      <c r="K178" t="e">
        <f>VLOOKUP($F178,사업자DB!$D$2:$L$294,7,0)</f>
        <v>#N/A</v>
      </c>
      <c r="L178" t="e">
        <f>VLOOKUP($F178,사업자DB!$D$2:$L$294,8,0)</f>
        <v>#N/A</v>
      </c>
      <c r="M178" t="e">
        <f>VLOOKUP($F178,사업자DB!$D$2:$L$294,9,0)</f>
        <v>#N/A</v>
      </c>
    </row>
    <row r="179" spans="1:13" x14ac:dyDescent="0.3">
      <c r="A179" s="13" t="s">
        <v>1673</v>
      </c>
      <c r="B179" s="125">
        <v>17545</v>
      </c>
      <c r="C179" s="125">
        <v>1755</v>
      </c>
      <c r="D179" s="125">
        <v>0</v>
      </c>
      <c r="E179" s="125">
        <v>19300</v>
      </c>
      <c r="F179" t="e">
        <f>VLOOKUP(A179,금액!M178:O1711,3,0)</f>
        <v>#N/A</v>
      </c>
      <c r="G179" t="e">
        <f>VLOOKUP(F179,사업자DB!$D$2:$L$294,3,0)</f>
        <v>#N/A</v>
      </c>
      <c r="H179" t="e">
        <f>VLOOKUP(F179,사업자DB!$D$2:$L$294,4,0)</f>
        <v>#N/A</v>
      </c>
      <c r="I179" t="e">
        <f>VLOOKUP(F179,사업자DB!$D$2:$L$294,5,0)</f>
        <v>#N/A</v>
      </c>
      <c r="J179" t="e">
        <f>VLOOKUP($F179,사업자DB!$D$2:$L$294,6,0)</f>
        <v>#N/A</v>
      </c>
      <c r="K179" t="e">
        <f>VLOOKUP($F179,사업자DB!$D$2:$L$294,7,0)</f>
        <v>#N/A</v>
      </c>
      <c r="L179" t="e">
        <f>VLOOKUP($F179,사업자DB!$D$2:$L$294,8,0)</f>
        <v>#N/A</v>
      </c>
      <c r="M179" t="e">
        <f>VLOOKUP($F179,사업자DB!$D$2:$L$294,9,0)</f>
        <v>#N/A</v>
      </c>
    </row>
    <row r="180" spans="1:13" x14ac:dyDescent="0.3">
      <c r="A180" s="13" t="s">
        <v>1581</v>
      </c>
      <c r="B180" s="125">
        <v>18182</v>
      </c>
      <c r="C180" s="125">
        <v>1818</v>
      </c>
      <c r="D180" s="125">
        <v>13900</v>
      </c>
      <c r="E180" s="125">
        <v>33900</v>
      </c>
      <c r="F180">
        <f>VLOOKUP(A180,금액!M179:O1712,3,0)</f>
        <v>0</v>
      </c>
      <c r="G180" t="e">
        <f>VLOOKUP(F180,사업자DB!$D$2:$L$294,3,0)</f>
        <v>#N/A</v>
      </c>
      <c r="H180" t="e">
        <f>VLOOKUP(F180,사업자DB!$D$2:$L$294,4,0)</f>
        <v>#N/A</v>
      </c>
      <c r="I180" t="e">
        <f>VLOOKUP(F180,사업자DB!$D$2:$L$294,5,0)</f>
        <v>#N/A</v>
      </c>
      <c r="J180" t="e">
        <f>VLOOKUP($F180,사업자DB!$D$2:$L$294,6,0)</f>
        <v>#N/A</v>
      </c>
      <c r="K180" t="e">
        <f>VLOOKUP($F180,사업자DB!$D$2:$L$294,7,0)</f>
        <v>#N/A</v>
      </c>
      <c r="L180" t="e">
        <f>VLOOKUP($F180,사업자DB!$D$2:$L$294,8,0)</f>
        <v>#N/A</v>
      </c>
      <c r="M180" t="e">
        <f>VLOOKUP($F180,사업자DB!$D$2:$L$294,9,0)</f>
        <v>#N/A</v>
      </c>
    </row>
    <row r="181" spans="1:13" x14ac:dyDescent="0.3">
      <c r="A181" s="13" t="s">
        <v>1597</v>
      </c>
      <c r="B181" s="125">
        <v>766385</v>
      </c>
      <c r="C181" s="125">
        <v>76635</v>
      </c>
      <c r="D181" s="125">
        <v>48380</v>
      </c>
      <c r="E181" s="125">
        <v>891400</v>
      </c>
      <c r="F181">
        <f>VLOOKUP(A181,금액!M180:O1713,3,0)</f>
        <v>0</v>
      </c>
      <c r="G181" t="e">
        <f>VLOOKUP(F181,사업자DB!$D$2:$L$294,3,0)</f>
        <v>#N/A</v>
      </c>
      <c r="H181" t="e">
        <f>VLOOKUP(F181,사업자DB!$D$2:$L$294,4,0)</f>
        <v>#N/A</v>
      </c>
      <c r="I181" t="e">
        <f>VLOOKUP(F181,사업자DB!$D$2:$L$294,5,0)</f>
        <v>#N/A</v>
      </c>
      <c r="J181" t="e">
        <f>VLOOKUP($F181,사업자DB!$D$2:$L$294,6,0)</f>
        <v>#N/A</v>
      </c>
      <c r="K181" t="e">
        <f>VLOOKUP($F181,사업자DB!$D$2:$L$294,7,0)</f>
        <v>#N/A</v>
      </c>
      <c r="L181" t="e">
        <f>VLOOKUP($F181,사업자DB!$D$2:$L$294,8,0)</f>
        <v>#N/A</v>
      </c>
      <c r="M181" t="e">
        <f>VLOOKUP($F181,사업자DB!$D$2:$L$294,9,0)</f>
        <v>#N/A</v>
      </c>
    </row>
    <row r="182" spans="1:13" x14ac:dyDescent="0.3">
      <c r="A182" s="13" t="s">
        <v>1689</v>
      </c>
      <c r="B182" s="125">
        <v>86919</v>
      </c>
      <c r="C182" s="125">
        <v>8691</v>
      </c>
      <c r="D182" s="125">
        <v>20890</v>
      </c>
      <c r="E182" s="125">
        <v>116500</v>
      </c>
      <c r="F182">
        <f>VLOOKUP(A182,금액!M181:O1714,3,0)</f>
        <v>0</v>
      </c>
      <c r="G182" t="e">
        <f>VLOOKUP(F182,사업자DB!$D$2:$L$294,3,0)</f>
        <v>#N/A</v>
      </c>
      <c r="H182" t="e">
        <f>VLOOKUP(F182,사업자DB!$D$2:$L$294,4,0)</f>
        <v>#N/A</v>
      </c>
      <c r="I182" t="e">
        <f>VLOOKUP(F182,사업자DB!$D$2:$L$294,5,0)</f>
        <v>#N/A</v>
      </c>
      <c r="J182" t="e">
        <f>VLOOKUP($F182,사업자DB!$D$2:$L$294,6,0)</f>
        <v>#N/A</v>
      </c>
      <c r="K182" t="e">
        <f>VLOOKUP($F182,사업자DB!$D$2:$L$294,7,0)</f>
        <v>#N/A</v>
      </c>
      <c r="L182" t="e">
        <f>VLOOKUP($F182,사업자DB!$D$2:$L$294,8,0)</f>
        <v>#N/A</v>
      </c>
      <c r="M182" t="e">
        <f>VLOOKUP($F182,사업자DB!$D$2:$L$294,9,0)</f>
        <v>#N/A</v>
      </c>
    </row>
    <row r="183" spans="1:13" x14ac:dyDescent="0.3">
      <c r="A183" s="13" t="s">
        <v>1731</v>
      </c>
      <c r="B183" s="125">
        <v>181646</v>
      </c>
      <c r="C183" s="125">
        <v>18164</v>
      </c>
      <c r="D183" s="125">
        <v>24990</v>
      </c>
      <c r="E183" s="125">
        <v>224800</v>
      </c>
      <c r="F183">
        <f>VLOOKUP(A183,금액!M182:O1715,3,0)</f>
        <v>0</v>
      </c>
      <c r="G183" t="e">
        <f>VLOOKUP(F183,사업자DB!$D$2:$L$294,3,0)</f>
        <v>#N/A</v>
      </c>
      <c r="H183" t="e">
        <f>VLOOKUP(F183,사업자DB!$D$2:$L$294,4,0)</f>
        <v>#N/A</v>
      </c>
      <c r="I183" t="e">
        <f>VLOOKUP(F183,사업자DB!$D$2:$L$294,5,0)</f>
        <v>#N/A</v>
      </c>
      <c r="J183" t="e">
        <f>VLOOKUP($F183,사업자DB!$D$2:$L$294,6,0)</f>
        <v>#N/A</v>
      </c>
      <c r="K183" t="e">
        <f>VLOOKUP($F183,사업자DB!$D$2:$L$294,7,0)</f>
        <v>#N/A</v>
      </c>
      <c r="L183" t="e">
        <f>VLOOKUP($F183,사업자DB!$D$2:$L$294,8,0)</f>
        <v>#N/A</v>
      </c>
      <c r="M183" t="e">
        <f>VLOOKUP($F183,사업자DB!$D$2:$L$294,9,0)</f>
        <v>#N/A</v>
      </c>
    </row>
    <row r="184" spans="1:13" x14ac:dyDescent="0.3">
      <c r="A184" s="13" t="s">
        <v>1552</v>
      </c>
      <c r="B184" s="125">
        <v>7000</v>
      </c>
      <c r="C184" s="125">
        <v>700</v>
      </c>
      <c r="D184" s="125">
        <v>0</v>
      </c>
      <c r="E184" s="125">
        <v>7700</v>
      </c>
      <c r="F184" t="e">
        <f>VLOOKUP(A184,금액!M183:O1716,3,0)</f>
        <v>#N/A</v>
      </c>
      <c r="G184" t="e">
        <f>VLOOKUP(F184,사업자DB!$D$2:$L$294,3,0)</f>
        <v>#N/A</v>
      </c>
      <c r="H184" t="e">
        <f>VLOOKUP(F184,사업자DB!$D$2:$L$294,4,0)</f>
        <v>#N/A</v>
      </c>
      <c r="I184" t="e">
        <f>VLOOKUP(F184,사업자DB!$D$2:$L$294,5,0)</f>
        <v>#N/A</v>
      </c>
      <c r="J184" t="e">
        <f>VLOOKUP($F184,사업자DB!$D$2:$L$294,6,0)</f>
        <v>#N/A</v>
      </c>
      <c r="K184" t="e">
        <f>VLOOKUP($F184,사업자DB!$D$2:$L$294,7,0)</f>
        <v>#N/A</v>
      </c>
      <c r="L184" t="e">
        <f>VLOOKUP($F184,사업자DB!$D$2:$L$294,8,0)</f>
        <v>#N/A</v>
      </c>
      <c r="M184" t="e">
        <f>VLOOKUP($F184,사업자DB!$D$2:$L$294,9,0)</f>
        <v>#N/A</v>
      </c>
    </row>
    <row r="185" spans="1:13" x14ac:dyDescent="0.3">
      <c r="A185" s="13" t="s">
        <v>1549</v>
      </c>
      <c r="B185" s="125">
        <v>20909</v>
      </c>
      <c r="C185" s="125">
        <v>2091</v>
      </c>
      <c r="D185" s="125">
        <v>0</v>
      </c>
      <c r="E185" s="125">
        <v>23000</v>
      </c>
      <c r="F185">
        <f>VLOOKUP(A185,금액!M184:O1717,3,0)</f>
        <v>0</v>
      </c>
      <c r="G185" t="e">
        <f>VLOOKUP(F185,사업자DB!$D$2:$L$294,3,0)</f>
        <v>#N/A</v>
      </c>
      <c r="H185" t="e">
        <f>VLOOKUP(F185,사업자DB!$D$2:$L$294,4,0)</f>
        <v>#N/A</v>
      </c>
      <c r="I185" t="e">
        <f>VLOOKUP(F185,사업자DB!$D$2:$L$294,5,0)</f>
        <v>#N/A</v>
      </c>
      <c r="J185" t="e">
        <f>VLOOKUP($F185,사업자DB!$D$2:$L$294,6,0)</f>
        <v>#N/A</v>
      </c>
      <c r="K185" t="e">
        <f>VLOOKUP($F185,사업자DB!$D$2:$L$294,7,0)</f>
        <v>#N/A</v>
      </c>
      <c r="L185" t="e">
        <f>VLOOKUP($F185,사업자DB!$D$2:$L$294,8,0)</f>
        <v>#N/A</v>
      </c>
      <c r="M185" t="e">
        <f>VLOOKUP($F185,사업자DB!$D$2:$L$294,9,0)</f>
        <v>#N/A</v>
      </c>
    </row>
    <row r="186" spans="1:13" x14ac:dyDescent="0.3">
      <c r="A186" s="13" t="s">
        <v>1630</v>
      </c>
      <c r="B186" s="125">
        <v>54555</v>
      </c>
      <c r="C186" s="125">
        <v>5455</v>
      </c>
      <c r="D186" s="125">
        <v>30190</v>
      </c>
      <c r="E186" s="125">
        <v>90200</v>
      </c>
      <c r="F186">
        <f>VLOOKUP(A186,금액!M185:O1718,3,0)</f>
        <v>0</v>
      </c>
      <c r="G186" t="e">
        <f>VLOOKUP(F186,사업자DB!$D$2:$L$294,3,0)</f>
        <v>#N/A</v>
      </c>
      <c r="H186" t="e">
        <f>VLOOKUP(F186,사업자DB!$D$2:$L$294,4,0)</f>
        <v>#N/A</v>
      </c>
      <c r="I186" t="e">
        <f>VLOOKUP(F186,사업자DB!$D$2:$L$294,5,0)</f>
        <v>#N/A</v>
      </c>
      <c r="J186" t="e">
        <f>VLOOKUP($F186,사업자DB!$D$2:$L$294,6,0)</f>
        <v>#N/A</v>
      </c>
      <c r="K186" t="e">
        <f>VLOOKUP($F186,사업자DB!$D$2:$L$294,7,0)</f>
        <v>#N/A</v>
      </c>
      <c r="L186" t="e">
        <f>VLOOKUP($F186,사업자DB!$D$2:$L$294,8,0)</f>
        <v>#N/A</v>
      </c>
      <c r="M186" t="e">
        <f>VLOOKUP($F186,사업자DB!$D$2:$L$294,9,0)</f>
        <v>#N/A</v>
      </c>
    </row>
    <row r="187" spans="1:13" x14ac:dyDescent="0.3">
      <c r="A187" s="13" t="s">
        <v>1550</v>
      </c>
      <c r="B187" s="125">
        <v>91646</v>
      </c>
      <c r="C187" s="125">
        <v>9164</v>
      </c>
      <c r="D187" s="125">
        <v>119990</v>
      </c>
      <c r="E187" s="125">
        <v>220800</v>
      </c>
      <c r="F187">
        <f>VLOOKUP(A187,금액!M186:O1719,3,0)</f>
        <v>0</v>
      </c>
      <c r="G187" t="e">
        <f>VLOOKUP(F187,사업자DB!$D$2:$L$294,3,0)</f>
        <v>#N/A</v>
      </c>
      <c r="H187" t="e">
        <f>VLOOKUP(F187,사업자DB!$D$2:$L$294,4,0)</f>
        <v>#N/A</v>
      </c>
      <c r="I187" t="e">
        <f>VLOOKUP(F187,사업자DB!$D$2:$L$294,5,0)</f>
        <v>#N/A</v>
      </c>
      <c r="J187" t="e">
        <f>VLOOKUP($F187,사업자DB!$D$2:$L$294,6,0)</f>
        <v>#N/A</v>
      </c>
      <c r="K187" t="e">
        <f>VLOOKUP($F187,사업자DB!$D$2:$L$294,7,0)</f>
        <v>#N/A</v>
      </c>
      <c r="L187" t="e">
        <f>VLOOKUP($F187,사업자DB!$D$2:$L$294,8,0)</f>
        <v>#N/A</v>
      </c>
      <c r="M187" t="e">
        <f>VLOOKUP($F187,사업자DB!$D$2:$L$294,9,0)</f>
        <v>#N/A</v>
      </c>
    </row>
    <row r="188" spans="1:13" x14ac:dyDescent="0.3">
      <c r="A188" s="13" t="s">
        <v>1590</v>
      </c>
      <c r="B188" s="125">
        <v>271819</v>
      </c>
      <c r="C188" s="125">
        <v>27181</v>
      </c>
      <c r="D188" s="125">
        <v>0</v>
      </c>
      <c r="E188" s="125">
        <v>299000</v>
      </c>
      <c r="F188">
        <f>VLOOKUP(A188,금액!M187:O1720,3,0)</f>
        <v>0</v>
      </c>
      <c r="G188" t="e">
        <f>VLOOKUP(F188,사업자DB!$D$2:$L$294,3,0)</f>
        <v>#N/A</v>
      </c>
      <c r="H188" t="e">
        <f>VLOOKUP(F188,사업자DB!$D$2:$L$294,4,0)</f>
        <v>#N/A</v>
      </c>
      <c r="I188" t="e">
        <f>VLOOKUP(F188,사업자DB!$D$2:$L$294,5,0)</f>
        <v>#N/A</v>
      </c>
      <c r="J188" t="e">
        <f>VLOOKUP($F188,사업자DB!$D$2:$L$294,6,0)</f>
        <v>#N/A</v>
      </c>
      <c r="K188" t="e">
        <f>VLOOKUP($F188,사업자DB!$D$2:$L$294,7,0)</f>
        <v>#N/A</v>
      </c>
      <c r="L188" t="e">
        <f>VLOOKUP($F188,사업자DB!$D$2:$L$294,8,0)</f>
        <v>#N/A</v>
      </c>
      <c r="M188" t="e">
        <f>VLOOKUP($F188,사업자DB!$D$2:$L$294,9,0)</f>
        <v>#N/A</v>
      </c>
    </row>
    <row r="189" spans="1:13" x14ac:dyDescent="0.3">
      <c r="A189" s="13" t="s">
        <v>1670</v>
      </c>
      <c r="B189" s="125">
        <v>660474</v>
      </c>
      <c r="C189" s="125">
        <v>66046</v>
      </c>
      <c r="D189" s="125">
        <v>1015980</v>
      </c>
      <c r="E189" s="125">
        <v>1742500</v>
      </c>
      <c r="F189">
        <f>VLOOKUP(A189,금액!M188:O1721,3,0)</f>
        <v>0</v>
      </c>
      <c r="G189" t="e">
        <f>VLOOKUP(F189,사업자DB!$D$2:$L$294,3,0)</f>
        <v>#N/A</v>
      </c>
      <c r="H189" t="e">
        <f>VLOOKUP(F189,사업자DB!$D$2:$L$294,4,0)</f>
        <v>#N/A</v>
      </c>
      <c r="I189" t="e">
        <f>VLOOKUP(F189,사업자DB!$D$2:$L$294,5,0)</f>
        <v>#N/A</v>
      </c>
      <c r="J189" t="e">
        <f>VLOOKUP($F189,사업자DB!$D$2:$L$294,6,0)</f>
        <v>#N/A</v>
      </c>
      <c r="K189" t="e">
        <f>VLOOKUP($F189,사업자DB!$D$2:$L$294,7,0)</f>
        <v>#N/A</v>
      </c>
      <c r="L189" t="e">
        <f>VLOOKUP($F189,사업자DB!$D$2:$L$294,8,0)</f>
        <v>#N/A</v>
      </c>
      <c r="M189" t="e">
        <f>VLOOKUP($F189,사업자DB!$D$2:$L$294,9,0)</f>
        <v>#N/A</v>
      </c>
    </row>
    <row r="190" spans="1:13" x14ac:dyDescent="0.3">
      <c r="A190" s="13" t="s">
        <v>1632</v>
      </c>
      <c r="B190" s="125">
        <v>114364</v>
      </c>
      <c r="C190" s="125">
        <v>11436</v>
      </c>
      <c r="D190" s="125">
        <v>0</v>
      </c>
      <c r="E190" s="125">
        <v>125800</v>
      </c>
      <c r="F190">
        <f>VLOOKUP(A190,금액!M189:O1722,3,0)</f>
        <v>0</v>
      </c>
      <c r="G190" t="e">
        <f>VLOOKUP(F190,사업자DB!$D$2:$L$294,3,0)</f>
        <v>#N/A</v>
      </c>
      <c r="H190" t="e">
        <f>VLOOKUP(F190,사업자DB!$D$2:$L$294,4,0)</f>
        <v>#N/A</v>
      </c>
      <c r="I190" t="e">
        <f>VLOOKUP(F190,사업자DB!$D$2:$L$294,5,0)</f>
        <v>#N/A</v>
      </c>
      <c r="J190" t="e">
        <f>VLOOKUP($F190,사업자DB!$D$2:$L$294,6,0)</f>
        <v>#N/A</v>
      </c>
      <c r="K190" t="e">
        <f>VLOOKUP($F190,사업자DB!$D$2:$L$294,7,0)</f>
        <v>#N/A</v>
      </c>
      <c r="L190" t="e">
        <f>VLOOKUP($F190,사업자DB!$D$2:$L$294,8,0)</f>
        <v>#N/A</v>
      </c>
      <c r="M190" t="e">
        <f>VLOOKUP($F190,사업자DB!$D$2:$L$294,9,0)</f>
        <v>#N/A</v>
      </c>
    </row>
    <row r="191" spans="1:13" x14ac:dyDescent="0.3">
      <c r="A191" s="13" t="s">
        <v>1618</v>
      </c>
      <c r="B191" s="125">
        <v>31273</v>
      </c>
      <c r="C191" s="125">
        <v>3127</v>
      </c>
      <c r="D191" s="125">
        <v>16000</v>
      </c>
      <c r="E191" s="125">
        <v>50400</v>
      </c>
      <c r="F191">
        <f>VLOOKUP(A191,금액!M190:O1723,3,0)</f>
        <v>0</v>
      </c>
      <c r="G191" t="e">
        <f>VLOOKUP(F191,사업자DB!$D$2:$L$294,3,0)</f>
        <v>#N/A</v>
      </c>
      <c r="H191" t="e">
        <f>VLOOKUP(F191,사업자DB!$D$2:$L$294,4,0)</f>
        <v>#N/A</v>
      </c>
      <c r="I191" t="e">
        <f>VLOOKUP(F191,사업자DB!$D$2:$L$294,5,0)</f>
        <v>#N/A</v>
      </c>
      <c r="J191" t="e">
        <f>VLOOKUP($F191,사업자DB!$D$2:$L$294,6,0)</f>
        <v>#N/A</v>
      </c>
      <c r="K191" t="e">
        <f>VLOOKUP($F191,사업자DB!$D$2:$L$294,7,0)</f>
        <v>#N/A</v>
      </c>
      <c r="L191" t="e">
        <f>VLOOKUP($F191,사업자DB!$D$2:$L$294,8,0)</f>
        <v>#N/A</v>
      </c>
      <c r="M191" t="e">
        <f>VLOOKUP($F191,사업자DB!$D$2:$L$294,9,0)</f>
        <v>#N/A</v>
      </c>
    </row>
    <row r="192" spans="1:13" x14ac:dyDescent="0.3">
      <c r="A192" s="13" t="s">
        <v>1578</v>
      </c>
      <c r="B192" s="125">
        <v>21828</v>
      </c>
      <c r="C192" s="125">
        <v>2182</v>
      </c>
      <c r="D192" s="125">
        <v>518790</v>
      </c>
      <c r="E192" s="125">
        <v>542800</v>
      </c>
      <c r="F192">
        <f>VLOOKUP(A192,금액!M191:O1724,3,0)</f>
        <v>0</v>
      </c>
      <c r="G192" t="e">
        <f>VLOOKUP(F192,사업자DB!$D$2:$L$294,3,0)</f>
        <v>#N/A</v>
      </c>
      <c r="H192" t="e">
        <f>VLOOKUP(F192,사업자DB!$D$2:$L$294,4,0)</f>
        <v>#N/A</v>
      </c>
      <c r="I192" t="e">
        <f>VLOOKUP(F192,사업자DB!$D$2:$L$294,5,0)</f>
        <v>#N/A</v>
      </c>
      <c r="J192" t="e">
        <f>VLOOKUP($F192,사업자DB!$D$2:$L$294,6,0)</f>
        <v>#N/A</v>
      </c>
      <c r="K192" t="e">
        <f>VLOOKUP($F192,사업자DB!$D$2:$L$294,7,0)</f>
        <v>#N/A</v>
      </c>
      <c r="L192" t="e">
        <f>VLOOKUP($F192,사업자DB!$D$2:$L$294,8,0)</f>
        <v>#N/A</v>
      </c>
      <c r="M192" t="e">
        <f>VLOOKUP($F192,사업자DB!$D$2:$L$294,9,0)</f>
        <v>#N/A</v>
      </c>
    </row>
    <row r="193" spans="1:13" x14ac:dyDescent="0.3">
      <c r="A193" s="13" t="s">
        <v>1533</v>
      </c>
      <c r="B193" s="125">
        <v>834545.89999999991</v>
      </c>
      <c r="C193" s="125">
        <v>83454.59</v>
      </c>
      <c r="D193" s="125">
        <v>0</v>
      </c>
      <c r="E193" s="125">
        <v>918000.48999999987</v>
      </c>
      <c r="F193">
        <f>VLOOKUP(A193,금액!M192:O1725,3,0)</f>
        <v>0</v>
      </c>
      <c r="G193" t="e">
        <f>VLOOKUP(F193,사업자DB!$D$2:$L$294,3,0)</f>
        <v>#N/A</v>
      </c>
      <c r="H193" t="e">
        <f>VLOOKUP(F193,사업자DB!$D$2:$L$294,4,0)</f>
        <v>#N/A</v>
      </c>
      <c r="I193" t="e">
        <f>VLOOKUP(F193,사업자DB!$D$2:$L$294,5,0)</f>
        <v>#N/A</v>
      </c>
      <c r="J193" t="e">
        <f>VLOOKUP($F193,사업자DB!$D$2:$L$294,6,0)</f>
        <v>#N/A</v>
      </c>
      <c r="K193" t="e">
        <f>VLOOKUP($F193,사업자DB!$D$2:$L$294,7,0)</f>
        <v>#N/A</v>
      </c>
      <c r="L193" t="e">
        <f>VLOOKUP($F193,사업자DB!$D$2:$L$294,8,0)</f>
        <v>#N/A</v>
      </c>
      <c r="M193" t="e">
        <f>VLOOKUP($F193,사업자DB!$D$2:$L$294,9,0)</f>
        <v>#N/A</v>
      </c>
    </row>
    <row r="194" spans="1:13" x14ac:dyDescent="0.3">
      <c r="A194" s="13" t="s">
        <v>1698</v>
      </c>
      <c r="B194" s="125">
        <v>1930094</v>
      </c>
      <c r="C194" s="125">
        <v>193006</v>
      </c>
      <c r="D194" s="125">
        <v>10400</v>
      </c>
      <c r="E194" s="125">
        <v>2133500</v>
      </c>
      <c r="F194">
        <f>VLOOKUP(A194,금액!M193:O1726,3,0)</f>
        <v>0</v>
      </c>
      <c r="G194" t="e">
        <f>VLOOKUP(F194,사업자DB!$D$2:$L$294,3,0)</f>
        <v>#N/A</v>
      </c>
      <c r="H194" t="e">
        <f>VLOOKUP(F194,사업자DB!$D$2:$L$294,4,0)</f>
        <v>#N/A</v>
      </c>
      <c r="I194" t="e">
        <f>VLOOKUP(F194,사업자DB!$D$2:$L$294,5,0)</f>
        <v>#N/A</v>
      </c>
      <c r="J194" t="e">
        <f>VLOOKUP($F194,사업자DB!$D$2:$L$294,6,0)</f>
        <v>#N/A</v>
      </c>
      <c r="K194" t="e">
        <f>VLOOKUP($F194,사업자DB!$D$2:$L$294,7,0)</f>
        <v>#N/A</v>
      </c>
      <c r="L194" t="e">
        <f>VLOOKUP($F194,사업자DB!$D$2:$L$294,8,0)</f>
        <v>#N/A</v>
      </c>
      <c r="M194" t="e">
        <f>VLOOKUP($F194,사업자DB!$D$2:$L$294,9,0)</f>
        <v>#N/A</v>
      </c>
    </row>
    <row r="195" spans="1:13" x14ac:dyDescent="0.3">
      <c r="A195" s="13" t="s">
        <v>1813</v>
      </c>
      <c r="B195" s="125">
        <v>49182</v>
      </c>
      <c r="C195" s="125">
        <v>4918</v>
      </c>
      <c r="D195" s="125">
        <v>48000</v>
      </c>
      <c r="E195" s="125">
        <v>102100</v>
      </c>
      <c r="F195">
        <f>VLOOKUP(A195,금액!M194:O1727,3,0)</f>
        <v>0</v>
      </c>
      <c r="G195" t="e">
        <f>VLOOKUP(F195,사업자DB!$D$2:$L$294,3,0)</f>
        <v>#N/A</v>
      </c>
      <c r="H195" t="e">
        <f>VLOOKUP(F195,사업자DB!$D$2:$L$294,4,0)</f>
        <v>#N/A</v>
      </c>
      <c r="I195" t="e">
        <f>VLOOKUP(F195,사업자DB!$D$2:$L$294,5,0)</f>
        <v>#N/A</v>
      </c>
      <c r="J195" t="e">
        <f>VLOOKUP($F195,사업자DB!$D$2:$L$294,6,0)</f>
        <v>#N/A</v>
      </c>
      <c r="K195" t="e">
        <f>VLOOKUP($F195,사업자DB!$D$2:$L$294,7,0)</f>
        <v>#N/A</v>
      </c>
      <c r="L195" t="e">
        <f>VLOOKUP($F195,사업자DB!$D$2:$L$294,8,0)</f>
        <v>#N/A</v>
      </c>
      <c r="M195" t="e">
        <f>VLOOKUP($F195,사업자DB!$D$2:$L$294,9,0)</f>
        <v>#N/A</v>
      </c>
    </row>
    <row r="196" spans="1:13" x14ac:dyDescent="0.3">
      <c r="A196" s="13" t="s">
        <v>1586</v>
      </c>
      <c r="B196" s="125">
        <v>105555</v>
      </c>
      <c r="C196" s="125">
        <v>10555</v>
      </c>
      <c r="D196" s="125">
        <v>5490</v>
      </c>
      <c r="E196" s="125">
        <v>121600</v>
      </c>
      <c r="F196">
        <f>VLOOKUP(A196,금액!M195:O1728,3,0)</f>
        <v>0</v>
      </c>
      <c r="G196" t="e">
        <f>VLOOKUP(F196,사업자DB!$D$2:$L$294,3,0)</f>
        <v>#N/A</v>
      </c>
      <c r="H196" t="e">
        <f>VLOOKUP(F196,사업자DB!$D$2:$L$294,4,0)</f>
        <v>#N/A</v>
      </c>
      <c r="I196" t="e">
        <f>VLOOKUP(F196,사업자DB!$D$2:$L$294,5,0)</f>
        <v>#N/A</v>
      </c>
      <c r="J196" t="e">
        <f>VLOOKUP($F196,사업자DB!$D$2:$L$294,6,0)</f>
        <v>#N/A</v>
      </c>
      <c r="K196" t="e">
        <f>VLOOKUP($F196,사업자DB!$D$2:$L$294,7,0)</f>
        <v>#N/A</v>
      </c>
      <c r="L196" t="e">
        <f>VLOOKUP($F196,사업자DB!$D$2:$L$294,8,0)</f>
        <v>#N/A</v>
      </c>
      <c r="M196" t="e">
        <f>VLOOKUP($F196,사업자DB!$D$2:$L$294,9,0)</f>
        <v>#N/A</v>
      </c>
    </row>
    <row r="197" spans="1:13" x14ac:dyDescent="0.3">
      <c r="A197" s="13" t="s">
        <v>1739</v>
      </c>
      <c r="B197" s="125">
        <v>251182</v>
      </c>
      <c r="C197" s="125">
        <v>25118</v>
      </c>
      <c r="D197" s="125">
        <v>11600</v>
      </c>
      <c r="E197" s="125">
        <v>287900</v>
      </c>
      <c r="F197">
        <f>VLOOKUP(A197,금액!M196:O1729,3,0)</f>
        <v>0</v>
      </c>
      <c r="G197" t="e">
        <f>VLOOKUP(F197,사업자DB!$D$2:$L$294,3,0)</f>
        <v>#N/A</v>
      </c>
      <c r="H197" t="e">
        <f>VLOOKUP(F197,사업자DB!$D$2:$L$294,4,0)</f>
        <v>#N/A</v>
      </c>
      <c r="I197" t="e">
        <f>VLOOKUP(F197,사업자DB!$D$2:$L$294,5,0)</f>
        <v>#N/A</v>
      </c>
      <c r="J197" t="e">
        <f>VLOOKUP($F197,사업자DB!$D$2:$L$294,6,0)</f>
        <v>#N/A</v>
      </c>
      <c r="K197" t="e">
        <f>VLOOKUP($F197,사업자DB!$D$2:$L$294,7,0)</f>
        <v>#N/A</v>
      </c>
      <c r="L197" t="e">
        <f>VLOOKUP($F197,사업자DB!$D$2:$L$294,8,0)</f>
        <v>#N/A</v>
      </c>
      <c r="M197" t="e">
        <f>VLOOKUP($F197,사업자DB!$D$2:$L$294,9,0)</f>
        <v>#N/A</v>
      </c>
    </row>
    <row r="198" spans="1:13" x14ac:dyDescent="0.3">
      <c r="A198" s="13" t="s">
        <v>1720</v>
      </c>
      <c r="B198" s="125">
        <v>7091</v>
      </c>
      <c r="C198" s="125">
        <v>709</v>
      </c>
      <c r="D198" s="125">
        <v>0</v>
      </c>
      <c r="E198" s="125">
        <v>7800</v>
      </c>
      <c r="F198" t="e">
        <f>VLOOKUP(A198,금액!M197:O1730,3,0)</f>
        <v>#N/A</v>
      </c>
      <c r="G198" t="e">
        <f>VLOOKUP(F198,사업자DB!$D$2:$L$294,3,0)</f>
        <v>#N/A</v>
      </c>
      <c r="H198" t="e">
        <f>VLOOKUP(F198,사업자DB!$D$2:$L$294,4,0)</f>
        <v>#N/A</v>
      </c>
      <c r="I198" t="e">
        <f>VLOOKUP(F198,사업자DB!$D$2:$L$294,5,0)</f>
        <v>#N/A</v>
      </c>
      <c r="J198" t="e">
        <f>VLOOKUP($F198,사업자DB!$D$2:$L$294,6,0)</f>
        <v>#N/A</v>
      </c>
      <c r="K198" t="e">
        <f>VLOOKUP($F198,사업자DB!$D$2:$L$294,7,0)</f>
        <v>#N/A</v>
      </c>
      <c r="L198" t="e">
        <f>VLOOKUP($F198,사업자DB!$D$2:$L$294,8,0)</f>
        <v>#N/A</v>
      </c>
      <c r="M198" t="e">
        <f>VLOOKUP($F198,사업자DB!$D$2:$L$294,9,0)</f>
        <v>#N/A</v>
      </c>
    </row>
    <row r="199" spans="1:13" x14ac:dyDescent="0.3">
      <c r="A199" s="13" t="s">
        <v>1735</v>
      </c>
      <c r="B199" s="125">
        <v>314545</v>
      </c>
      <c r="C199" s="125">
        <v>31455</v>
      </c>
      <c r="D199" s="125">
        <v>0</v>
      </c>
      <c r="E199" s="125">
        <v>346000</v>
      </c>
      <c r="F199">
        <f>VLOOKUP(A199,금액!M198:O1731,3,0)</f>
        <v>0</v>
      </c>
      <c r="G199" t="e">
        <f>VLOOKUP(F199,사업자DB!$D$2:$L$294,3,0)</f>
        <v>#N/A</v>
      </c>
      <c r="H199" t="e">
        <f>VLOOKUP(F199,사업자DB!$D$2:$L$294,4,0)</f>
        <v>#N/A</v>
      </c>
      <c r="I199" t="e">
        <f>VLOOKUP(F199,사업자DB!$D$2:$L$294,5,0)</f>
        <v>#N/A</v>
      </c>
      <c r="J199" t="e">
        <f>VLOOKUP($F199,사업자DB!$D$2:$L$294,6,0)</f>
        <v>#N/A</v>
      </c>
      <c r="K199" t="e">
        <f>VLOOKUP($F199,사업자DB!$D$2:$L$294,7,0)</f>
        <v>#N/A</v>
      </c>
      <c r="L199" t="e">
        <f>VLOOKUP($F199,사업자DB!$D$2:$L$294,8,0)</f>
        <v>#N/A</v>
      </c>
      <c r="M199" t="e">
        <f>VLOOKUP($F199,사업자DB!$D$2:$L$294,9,0)</f>
        <v>#N/A</v>
      </c>
    </row>
    <row r="200" spans="1:13" x14ac:dyDescent="0.3">
      <c r="A200" s="13" t="s">
        <v>1796</v>
      </c>
      <c r="B200" s="125">
        <v>1204364</v>
      </c>
      <c r="C200" s="125">
        <v>120436</v>
      </c>
      <c r="D200" s="125">
        <v>208100</v>
      </c>
      <c r="E200" s="125">
        <v>1532900</v>
      </c>
      <c r="F200">
        <f>VLOOKUP(A200,금액!M199:O1732,3,0)</f>
        <v>0</v>
      </c>
      <c r="G200" t="e">
        <f>VLOOKUP(F200,사업자DB!$D$2:$L$294,3,0)</f>
        <v>#N/A</v>
      </c>
      <c r="H200" t="e">
        <f>VLOOKUP(F200,사업자DB!$D$2:$L$294,4,0)</f>
        <v>#N/A</v>
      </c>
      <c r="I200" t="e">
        <f>VLOOKUP(F200,사업자DB!$D$2:$L$294,5,0)</f>
        <v>#N/A</v>
      </c>
      <c r="J200" t="e">
        <f>VLOOKUP($F200,사업자DB!$D$2:$L$294,6,0)</f>
        <v>#N/A</v>
      </c>
      <c r="K200" t="e">
        <f>VLOOKUP($F200,사업자DB!$D$2:$L$294,7,0)</f>
        <v>#N/A</v>
      </c>
      <c r="L200" t="e">
        <f>VLOOKUP($F200,사업자DB!$D$2:$L$294,8,0)</f>
        <v>#N/A</v>
      </c>
      <c r="M200" t="e">
        <f>VLOOKUP($F200,사업자DB!$D$2:$L$294,9,0)</f>
        <v>#N/A</v>
      </c>
    </row>
    <row r="201" spans="1:13" x14ac:dyDescent="0.3">
      <c r="A201" s="13" t="s">
        <v>1690</v>
      </c>
      <c r="B201" s="125">
        <v>1243455</v>
      </c>
      <c r="C201" s="125">
        <v>124345</v>
      </c>
      <c r="D201" s="125">
        <v>53000</v>
      </c>
      <c r="E201" s="125">
        <v>1420800</v>
      </c>
      <c r="F201">
        <f>VLOOKUP(A201,금액!M200:O1733,3,0)</f>
        <v>0</v>
      </c>
      <c r="G201" t="e">
        <f>VLOOKUP(F201,사업자DB!$D$2:$L$294,3,0)</f>
        <v>#N/A</v>
      </c>
      <c r="H201" t="e">
        <f>VLOOKUP(F201,사업자DB!$D$2:$L$294,4,0)</f>
        <v>#N/A</v>
      </c>
      <c r="I201" t="e">
        <f>VLOOKUP(F201,사업자DB!$D$2:$L$294,5,0)</f>
        <v>#N/A</v>
      </c>
      <c r="J201" t="e">
        <f>VLOOKUP($F201,사업자DB!$D$2:$L$294,6,0)</f>
        <v>#N/A</v>
      </c>
      <c r="K201" t="e">
        <f>VLOOKUP($F201,사업자DB!$D$2:$L$294,7,0)</f>
        <v>#N/A</v>
      </c>
      <c r="L201" t="e">
        <f>VLOOKUP($F201,사업자DB!$D$2:$L$294,8,0)</f>
        <v>#N/A</v>
      </c>
      <c r="M201" t="e">
        <f>VLOOKUP($F201,사업자DB!$D$2:$L$294,9,0)</f>
        <v>#N/A</v>
      </c>
    </row>
    <row r="202" spans="1:13" x14ac:dyDescent="0.3">
      <c r="A202" s="13" t="s">
        <v>1701</v>
      </c>
      <c r="B202" s="125">
        <v>714146</v>
      </c>
      <c r="C202" s="125">
        <v>71414</v>
      </c>
      <c r="D202" s="125">
        <v>15690</v>
      </c>
      <c r="E202" s="125">
        <v>801250</v>
      </c>
      <c r="F202">
        <f>VLOOKUP(A202,금액!M201:O1734,3,0)</f>
        <v>0</v>
      </c>
      <c r="G202" t="e">
        <f>VLOOKUP(F202,사업자DB!$D$2:$L$294,3,0)</f>
        <v>#N/A</v>
      </c>
      <c r="H202" t="e">
        <f>VLOOKUP(F202,사업자DB!$D$2:$L$294,4,0)</f>
        <v>#N/A</v>
      </c>
      <c r="I202" t="e">
        <f>VLOOKUP(F202,사업자DB!$D$2:$L$294,5,0)</f>
        <v>#N/A</v>
      </c>
      <c r="J202" t="e">
        <f>VLOOKUP($F202,사업자DB!$D$2:$L$294,6,0)</f>
        <v>#N/A</v>
      </c>
      <c r="K202" t="e">
        <f>VLOOKUP($F202,사업자DB!$D$2:$L$294,7,0)</f>
        <v>#N/A</v>
      </c>
      <c r="L202" t="e">
        <f>VLOOKUP($F202,사업자DB!$D$2:$L$294,8,0)</f>
        <v>#N/A</v>
      </c>
      <c r="M202" t="e">
        <f>VLOOKUP($F202,사업자DB!$D$2:$L$294,9,0)</f>
        <v>#N/A</v>
      </c>
    </row>
    <row r="203" spans="1:13" x14ac:dyDescent="0.3">
      <c r="A203" s="13" t="s">
        <v>1588</v>
      </c>
      <c r="B203" s="125">
        <v>2618609</v>
      </c>
      <c r="C203" s="125">
        <v>261851</v>
      </c>
      <c r="D203" s="125">
        <v>1821890</v>
      </c>
      <c r="E203" s="125">
        <v>4702350</v>
      </c>
      <c r="F203">
        <f>VLOOKUP(A203,금액!M202:O1735,3,0)</f>
        <v>0</v>
      </c>
      <c r="G203" t="e">
        <f>VLOOKUP(F203,사업자DB!$D$2:$L$294,3,0)</f>
        <v>#N/A</v>
      </c>
      <c r="H203" t="e">
        <f>VLOOKUP(F203,사업자DB!$D$2:$L$294,4,0)</f>
        <v>#N/A</v>
      </c>
      <c r="I203" t="e">
        <f>VLOOKUP(F203,사업자DB!$D$2:$L$294,5,0)</f>
        <v>#N/A</v>
      </c>
      <c r="J203" t="e">
        <f>VLOOKUP($F203,사업자DB!$D$2:$L$294,6,0)</f>
        <v>#N/A</v>
      </c>
      <c r="K203" t="e">
        <f>VLOOKUP($F203,사업자DB!$D$2:$L$294,7,0)</f>
        <v>#N/A</v>
      </c>
      <c r="L203" t="e">
        <f>VLOOKUP($F203,사업자DB!$D$2:$L$294,8,0)</f>
        <v>#N/A</v>
      </c>
      <c r="M203" t="e">
        <f>VLOOKUP($F203,사업자DB!$D$2:$L$294,9,0)</f>
        <v>#N/A</v>
      </c>
    </row>
    <row r="204" spans="1:13" x14ac:dyDescent="0.3">
      <c r="A204" s="13" t="s">
        <v>1718</v>
      </c>
      <c r="B204" s="125">
        <v>15545</v>
      </c>
      <c r="C204" s="125">
        <v>1555</v>
      </c>
      <c r="D204" s="125">
        <v>137000</v>
      </c>
      <c r="E204" s="125">
        <v>154100</v>
      </c>
      <c r="F204">
        <f>VLOOKUP(A204,금액!M203:O1736,3,0)</f>
        <v>0</v>
      </c>
      <c r="G204" t="e">
        <f>VLOOKUP(F204,사업자DB!$D$2:$L$294,3,0)</f>
        <v>#N/A</v>
      </c>
      <c r="H204" t="e">
        <f>VLOOKUP(F204,사업자DB!$D$2:$L$294,4,0)</f>
        <v>#N/A</v>
      </c>
      <c r="I204" t="e">
        <f>VLOOKUP(F204,사업자DB!$D$2:$L$294,5,0)</f>
        <v>#N/A</v>
      </c>
      <c r="J204" t="e">
        <f>VLOOKUP($F204,사업자DB!$D$2:$L$294,6,0)</f>
        <v>#N/A</v>
      </c>
      <c r="K204" t="e">
        <f>VLOOKUP($F204,사업자DB!$D$2:$L$294,7,0)</f>
        <v>#N/A</v>
      </c>
      <c r="L204" t="e">
        <f>VLOOKUP($F204,사업자DB!$D$2:$L$294,8,0)</f>
        <v>#N/A</v>
      </c>
      <c r="M204" t="e">
        <f>VLOOKUP($F204,사업자DB!$D$2:$L$294,9,0)</f>
        <v>#N/A</v>
      </c>
    </row>
    <row r="205" spans="1:13" x14ac:dyDescent="0.3">
      <c r="A205" s="13" t="s">
        <v>1671</v>
      </c>
      <c r="B205" s="125">
        <v>200000</v>
      </c>
      <c r="C205" s="125">
        <v>20000</v>
      </c>
      <c r="D205" s="125">
        <v>0</v>
      </c>
      <c r="E205" s="125">
        <v>220000</v>
      </c>
      <c r="F205">
        <f>VLOOKUP(A205,금액!M204:O1737,3,0)</f>
        <v>0</v>
      </c>
      <c r="G205" t="e">
        <f>VLOOKUP(F205,사업자DB!$D$2:$L$294,3,0)</f>
        <v>#N/A</v>
      </c>
      <c r="H205" t="e">
        <f>VLOOKUP(F205,사업자DB!$D$2:$L$294,4,0)</f>
        <v>#N/A</v>
      </c>
      <c r="I205" t="e">
        <f>VLOOKUP(F205,사업자DB!$D$2:$L$294,5,0)</f>
        <v>#N/A</v>
      </c>
      <c r="J205" t="e">
        <f>VLOOKUP($F205,사업자DB!$D$2:$L$294,6,0)</f>
        <v>#N/A</v>
      </c>
      <c r="K205" t="e">
        <f>VLOOKUP($F205,사업자DB!$D$2:$L$294,7,0)</f>
        <v>#N/A</v>
      </c>
      <c r="L205" t="e">
        <f>VLOOKUP($F205,사업자DB!$D$2:$L$294,8,0)</f>
        <v>#N/A</v>
      </c>
      <c r="M205" t="e">
        <f>VLOOKUP($F205,사업자DB!$D$2:$L$294,9,0)</f>
        <v>#N/A</v>
      </c>
    </row>
    <row r="206" spans="1:13" x14ac:dyDescent="0.3">
      <c r="A206" s="13" t="s">
        <v>1704</v>
      </c>
      <c r="B206" s="125">
        <v>400828</v>
      </c>
      <c r="C206" s="125">
        <v>40082</v>
      </c>
      <c r="D206" s="125">
        <v>55790</v>
      </c>
      <c r="E206" s="125">
        <v>496700</v>
      </c>
      <c r="F206">
        <f>VLOOKUP(A206,금액!M205:O1738,3,0)</f>
        <v>0</v>
      </c>
      <c r="G206" t="e">
        <f>VLOOKUP(F206,사업자DB!$D$2:$L$294,3,0)</f>
        <v>#N/A</v>
      </c>
      <c r="H206" t="e">
        <f>VLOOKUP(F206,사업자DB!$D$2:$L$294,4,0)</f>
        <v>#N/A</v>
      </c>
      <c r="I206" t="e">
        <f>VLOOKUP(F206,사업자DB!$D$2:$L$294,5,0)</f>
        <v>#N/A</v>
      </c>
      <c r="J206" t="e">
        <f>VLOOKUP($F206,사업자DB!$D$2:$L$294,6,0)</f>
        <v>#N/A</v>
      </c>
      <c r="K206" t="e">
        <f>VLOOKUP($F206,사업자DB!$D$2:$L$294,7,0)</f>
        <v>#N/A</v>
      </c>
      <c r="L206" t="e">
        <f>VLOOKUP($F206,사업자DB!$D$2:$L$294,8,0)</f>
        <v>#N/A</v>
      </c>
      <c r="M206" t="e">
        <f>VLOOKUP($F206,사업자DB!$D$2:$L$294,9,0)</f>
        <v>#N/A</v>
      </c>
    </row>
    <row r="207" spans="1:13" x14ac:dyDescent="0.3">
      <c r="A207" s="13" t="s">
        <v>1560</v>
      </c>
      <c r="B207" s="125">
        <v>154727</v>
      </c>
      <c r="C207" s="125">
        <v>15473</v>
      </c>
      <c r="D207" s="125">
        <v>0</v>
      </c>
      <c r="E207" s="125">
        <v>170200</v>
      </c>
      <c r="F207">
        <f>VLOOKUP(A207,금액!M206:O1739,3,0)</f>
        <v>0</v>
      </c>
      <c r="G207" t="e">
        <f>VLOOKUP(F207,사업자DB!$D$2:$L$294,3,0)</f>
        <v>#N/A</v>
      </c>
      <c r="H207" t="e">
        <f>VLOOKUP(F207,사업자DB!$D$2:$L$294,4,0)</f>
        <v>#N/A</v>
      </c>
      <c r="I207" t="e">
        <f>VLOOKUP(F207,사업자DB!$D$2:$L$294,5,0)</f>
        <v>#N/A</v>
      </c>
      <c r="J207" t="e">
        <f>VLOOKUP($F207,사업자DB!$D$2:$L$294,6,0)</f>
        <v>#N/A</v>
      </c>
      <c r="K207" t="e">
        <f>VLOOKUP($F207,사업자DB!$D$2:$L$294,7,0)</f>
        <v>#N/A</v>
      </c>
      <c r="L207" t="e">
        <f>VLOOKUP($F207,사업자DB!$D$2:$L$294,8,0)</f>
        <v>#N/A</v>
      </c>
      <c r="M207" t="e">
        <f>VLOOKUP($F207,사업자DB!$D$2:$L$294,9,0)</f>
        <v>#N/A</v>
      </c>
    </row>
    <row r="208" spans="1:13" x14ac:dyDescent="0.3">
      <c r="A208" s="13" t="s">
        <v>1703</v>
      </c>
      <c r="B208" s="125">
        <v>423293</v>
      </c>
      <c r="C208" s="125">
        <v>42327</v>
      </c>
      <c r="D208" s="125">
        <v>49580</v>
      </c>
      <c r="E208" s="125">
        <v>515200</v>
      </c>
      <c r="F208">
        <f>VLOOKUP(A208,금액!M207:O1740,3,0)</f>
        <v>0</v>
      </c>
      <c r="G208" t="e">
        <f>VLOOKUP(F208,사업자DB!$D$2:$L$294,3,0)</f>
        <v>#N/A</v>
      </c>
      <c r="H208" t="e">
        <f>VLOOKUP(F208,사업자DB!$D$2:$L$294,4,0)</f>
        <v>#N/A</v>
      </c>
      <c r="I208" t="e">
        <f>VLOOKUP(F208,사업자DB!$D$2:$L$294,5,0)</f>
        <v>#N/A</v>
      </c>
      <c r="J208" t="e">
        <f>VLOOKUP($F208,사업자DB!$D$2:$L$294,6,0)</f>
        <v>#N/A</v>
      </c>
      <c r="K208" t="e">
        <f>VLOOKUP($F208,사업자DB!$D$2:$L$294,7,0)</f>
        <v>#N/A</v>
      </c>
      <c r="L208" t="e">
        <f>VLOOKUP($F208,사업자DB!$D$2:$L$294,8,0)</f>
        <v>#N/A</v>
      </c>
      <c r="M208" t="e">
        <f>VLOOKUP($F208,사업자DB!$D$2:$L$294,9,0)</f>
        <v>#N/A</v>
      </c>
    </row>
    <row r="209" spans="1:13" x14ac:dyDescent="0.3">
      <c r="A209" s="13" t="s">
        <v>1723</v>
      </c>
      <c r="B209" s="125">
        <v>2352828</v>
      </c>
      <c r="C209" s="125">
        <v>235282</v>
      </c>
      <c r="D209" s="125">
        <v>154990</v>
      </c>
      <c r="E209" s="125">
        <v>2743100</v>
      </c>
      <c r="F209">
        <f>VLOOKUP(A209,금액!M208:O1741,3,0)</f>
        <v>0</v>
      </c>
      <c r="G209" t="e">
        <f>VLOOKUP(F209,사업자DB!$D$2:$L$294,3,0)</f>
        <v>#N/A</v>
      </c>
      <c r="H209" t="e">
        <f>VLOOKUP(F209,사업자DB!$D$2:$L$294,4,0)</f>
        <v>#N/A</v>
      </c>
      <c r="I209" t="e">
        <f>VLOOKUP(F209,사업자DB!$D$2:$L$294,5,0)</f>
        <v>#N/A</v>
      </c>
      <c r="J209" t="e">
        <f>VLOOKUP($F209,사업자DB!$D$2:$L$294,6,0)</f>
        <v>#N/A</v>
      </c>
      <c r="K209" t="e">
        <f>VLOOKUP($F209,사업자DB!$D$2:$L$294,7,0)</f>
        <v>#N/A</v>
      </c>
      <c r="L209" t="e">
        <f>VLOOKUP($F209,사업자DB!$D$2:$L$294,8,0)</f>
        <v>#N/A</v>
      </c>
      <c r="M209" t="e">
        <f>VLOOKUP($F209,사업자DB!$D$2:$L$294,9,0)</f>
        <v>#N/A</v>
      </c>
    </row>
    <row r="210" spans="1:13" x14ac:dyDescent="0.3">
      <c r="A210" s="13" t="s">
        <v>1487</v>
      </c>
      <c r="B210" s="125">
        <v>1942000</v>
      </c>
      <c r="C210" s="125">
        <v>194200</v>
      </c>
      <c r="D210" s="125">
        <v>564000</v>
      </c>
      <c r="E210" s="125">
        <v>2700200</v>
      </c>
      <c r="F210">
        <f>VLOOKUP(A210,금액!M209:O1742,3,0)</f>
        <v>0</v>
      </c>
      <c r="G210" t="e">
        <f>VLOOKUP(F210,사업자DB!$D$2:$L$294,3,0)</f>
        <v>#N/A</v>
      </c>
      <c r="H210" t="e">
        <f>VLOOKUP(F210,사업자DB!$D$2:$L$294,4,0)</f>
        <v>#N/A</v>
      </c>
      <c r="I210" t="e">
        <f>VLOOKUP(F210,사업자DB!$D$2:$L$294,5,0)</f>
        <v>#N/A</v>
      </c>
      <c r="J210" t="e">
        <f>VLOOKUP($F210,사업자DB!$D$2:$L$294,6,0)</f>
        <v>#N/A</v>
      </c>
      <c r="K210" t="e">
        <f>VLOOKUP($F210,사업자DB!$D$2:$L$294,7,0)</f>
        <v>#N/A</v>
      </c>
      <c r="L210" t="e">
        <f>VLOOKUP($F210,사업자DB!$D$2:$L$294,8,0)</f>
        <v>#N/A</v>
      </c>
      <c r="M210" t="e">
        <f>VLOOKUP($F210,사업자DB!$D$2:$L$294,9,0)</f>
        <v>#N/A</v>
      </c>
    </row>
    <row r="211" spans="1:13" x14ac:dyDescent="0.3">
      <c r="A211" s="13" t="s">
        <v>1714</v>
      </c>
      <c r="B211" s="125">
        <v>0</v>
      </c>
      <c r="C211" s="125">
        <v>0</v>
      </c>
      <c r="D211" s="125">
        <v>168000</v>
      </c>
      <c r="E211" s="125">
        <v>168000</v>
      </c>
      <c r="F211">
        <f>VLOOKUP(A211,금액!M210:O1743,3,0)</f>
        <v>0</v>
      </c>
      <c r="G211" t="e">
        <f>VLOOKUP(F211,사업자DB!$D$2:$L$294,3,0)</f>
        <v>#N/A</v>
      </c>
      <c r="H211" t="e">
        <f>VLOOKUP(F211,사업자DB!$D$2:$L$294,4,0)</f>
        <v>#N/A</v>
      </c>
      <c r="I211" t="e">
        <f>VLOOKUP(F211,사업자DB!$D$2:$L$294,5,0)</f>
        <v>#N/A</v>
      </c>
      <c r="J211" t="e">
        <f>VLOOKUP($F211,사업자DB!$D$2:$L$294,6,0)</f>
        <v>#N/A</v>
      </c>
      <c r="K211" t="e">
        <f>VLOOKUP($F211,사업자DB!$D$2:$L$294,7,0)</f>
        <v>#N/A</v>
      </c>
      <c r="L211" t="e">
        <f>VLOOKUP($F211,사업자DB!$D$2:$L$294,8,0)</f>
        <v>#N/A</v>
      </c>
      <c r="M211" t="e">
        <f>VLOOKUP($F211,사업자DB!$D$2:$L$294,9,0)</f>
        <v>#N/A</v>
      </c>
    </row>
    <row r="212" spans="1:13" x14ac:dyDescent="0.3">
      <c r="A212" s="13" t="s">
        <v>1569</v>
      </c>
      <c r="B212" s="125">
        <v>118182</v>
      </c>
      <c r="C212" s="125">
        <v>11818</v>
      </c>
      <c r="D212" s="125">
        <v>0</v>
      </c>
      <c r="E212" s="125">
        <v>130000</v>
      </c>
      <c r="F212">
        <f>VLOOKUP(A212,금액!M211:O1744,3,0)</f>
        <v>0</v>
      </c>
      <c r="G212" t="e">
        <f>VLOOKUP(F212,사업자DB!$D$2:$L$294,3,0)</f>
        <v>#N/A</v>
      </c>
      <c r="H212" t="e">
        <f>VLOOKUP(F212,사업자DB!$D$2:$L$294,4,0)</f>
        <v>#N/A</v>
      </c>
      <c r="I212" t="e">
        <f>VLOOKUP(F212,사업자DB!$D$2:$L$294,5,0)</f>
        <v>#N/A</v>
      </c>
      <c r="J212" t="e">
        <f>VLOOKUP($F212,사업자DB!$D$2:$L$294,6,0)</f>
        <v>#N/A</v>
      </c>
      <c r="K212" t="e">
        <f>VLOOKUP($F212,사업자DB!$D$2:$L$294,7,0)</f>
        <v>#N/A</v>
      </c>
      <c r="L212" t="e">
        <f>VLOOKUP($F212,사업자DB!$D$2:$L$294,8,0)</f>
        <v>#N/A</v>
      </c>
      <c r="M212" t="e">
        <f>VLOOKUP($F212,사업자DB!$D$2:$L$294,9,0)</f>
        <v>#N/A</v>
      </c>
    </row>
    <row r="213" spans="1:13" x14ac:dyDescent="0.3">
      <c r="A213" s="13" t="s">
        <v>1687</v>
      </c>
      <c r="B213" s="125">
        <v>300000</v>
      </c>
      <c r="C213" s="125">
        <v>30000</v>
      </c>
      <c r="D213" s="125">
        <v>0</v>
      </c>
      <c r="E213" s="125">
        <v>330000</v>
      </c>
      <c r="F213">
        <f>VLOOKUP(A213,금액!M212:O1745,3,0)</f>
        <v>0</v>
      </c>
      <c r="G213" t="e">
        <f>VLOOKUP(F213,사업자DB!$D$2:$L$294,3,0)</f>
        <v>#N/A</v>
      </c>
      <c r="H213" t="e">
        <f>VLOOKUP(F213,사업자DB!$D$2:$L$294,4,0)</f>
        <v>#N/A</v>
      </c>
      <c r="I213" t="e">
        <f>VLOOKUP(F213,사업자DB!$D$2:$L$294,5,0)</f>
        <v>#N/A</v>
      </c>
      <c r="J213" t="e">
        <f>VLOOKUP($F213,사업자DB!$D$2:$L$294,6,0)</f>
        <v>#N/A</v>
      </c>
      <c r="K213" t="e">
        <f>VLOOKUP($F213,사업자DB!$D$2:$L$294,7,0)</f>
        <v>#N/A</v>
      </c>
      <c r="L213" t="e">
        <f>VLOOKUP($F213,사업자DB!$D$2:$L$294,8,0)</f>
        <v>#N/A</v>
      </c>
      <c r="M213" t="e">
        <f>VLOOKUP($F213,사업자DB!$D$2:$L$294,9,0)</f>
        <v>#N/A</v>
      </c>
    </row>
    <row r="214" spans="1:13" x14ac:dyDescent="0.3">
      <c r="A214" s="13" t="s">
        <v>1577</v>
      </c>
      <c r="B214" s="125">
        <v>1882634</v>
      </c>
      <c r="C214" s="125">
        <v>188256</v>
      </c>
      <c r="D214" s="125">
        <v>1487510</v>
      </c>
      <c r="E214" s="125">
        <v>3558400</v>
      </c>
      <c r="F214">
        <f>VLOOKUP(A214,금액!M213:O1746,3,0)</f>
        <v>0</v>
      </c>
      <c r="G214" t="e">
        <f>VLOOKUP(F214,사업자DB!$D$2:$L$294,3,0)</f>
        <v>#N/A</v>
      </c>
      <c r="H214" t="e">
        <f>VLOOKUP(F214,사업자DB!$D$2:$L$294,4,0)</f>
        <v>#N/A</v>
      </c>
      <c r="I214" t="e">
        <f>VLOOKUP(F214,사업자DB!$D$2:$L$294,5,0)</f>
        <v>#N/A</v>
      </c>
      <c r="J214" t="e">
        <f>VLOOKUP($F214,사업자DB!$D$2:$L$294,6,0)</f>
        <v>#N/A</v>
      </c>
      <c r="K214" t="e">
        <f>VLOOKUP($F214,사업자DB!$D$2:$L$294,7,0)</f>
        <v>#N/A</v>
      </c>
      <c r="L214" t="e">
        <f>VLOOKUP($F214,사업자DB!$D$2:$L$294,8,0)</f>
        <v>#N/A</v>
      </c>
      <c r="M214" t="e">
        <f>VLOOKUP($F214,사업자DB!$D$2:$L$294,9,0)</f>
        <v>#N/A</v>
      </c>
    </row>
    <row r="215" spans="1:13" x14ac:dyDescent="0.3">
      <c r="A215" s="13" t="s">
        <v>1697</v>
      </c>
      <c r="B215" s="125">
        <v>525987</v>
      </c>
      <c r="C215" s="125">
        <v>52593</v>
      </c>
      <c r="D215" s="125">
        <v>1507820</v>
      </c>
      <c r="E215" s="125">
        <v>2086400</v>
      </c>
      <c r="F215">
        <f>VLOOKUP(A215,금액!M214:O1747,3,0)</f>
        <v>0</v>
      </c>
      <c r="G215" t="e">
        <f>VLOOKUP(F215,사업자DB!$D$2:$L$294,3,0)</f>
        <v>#N/A</v>
      </c>
      <c r="H215" t="e">
        <f>VLOOKUP(F215,사업자DB!$D$2:$L$294,4,0)</f>
        <v>#N/A</v>
      </c>
      <c r="I215" t="e">
        <f>VLOOKUP(F215,사업자DB!$D$2:$L$294,5,0)</f>
        <v>#N/A</v>
      </c>
      <c r="J215" t="e">
        <f>VLOOKUP($F215,사업자DB!$D$2:$L$294,6,0)</f>
        <v>#N/A</v>
      </c>
      <c r="K215" t="e">
        <f>VLOOKUP($F215,사업자DB!$D$2:$L$294,7,0)</f>
        <v>#N/A</v>
      </c>
      <c r="L215" t="e">
        <f>VLOOKUP($F215,사업자DB!$D$2:$L$294,8,0)</f>
        <v>#N/A</v>
      </c>
      <c r="M215" t="e">
        <f>VLOOKUP($F215,사업자DB!$D$2:$L$294,9,0)</f>
        <v>#N/A</v>
      </c>
    </row>
    <row r="216" spans="1:13" x14ac:dyDescent="0.3">
      <c r="A216" s="13" t="s">
        <v>1582</v>
      </c>
      <c r="B216" s="125">
        <v>56364</v>
      </c>
      <c r="C216" s="125">
        <v>5636</v>
      </c>
      <c r="D216" s="125">
        <v>0</v>
      </c>
      <c r="E216" s="125">
        <v>62000</v>
      </c>
      <c r="F216">
        <f>VLOOKUP(A216,금액!M215:O1748,3,0)</f>
        <v>0</v>
      </c>
      <c r="G216" t="e">
        <f>VLOOKUP(F216,사업자DB!$D$2:$L$294,3,0)</f>
        <v>#N/A</v>
      </c>
      <c r="H216" t="e">
        <f>VLOOKUP(F216,사업자DB!$D$2:$L$294,4,0)</f>
        <v>#N/A</v>
      </c>
      <c r="I216" t="e">
        <f>VLOOKUP(F216,사업자DB!$D$2:$L$294,5,0)</f>
        <v>#N/A</v>
      </c>
      <c r="J216" t="e">
        <f>VLOOKUP($F216,사업자DB!$D$2:$L$294,6,0)</f>
        <v>#N/A</v>
      </c>
      <c r="K216" t="e">
        <f>VLOOKUP($F216,사업자DB!$D$2:$L$294,7,0)</f>
        <v>#N/A</v>
      </c>
      <c r="L216" t="e">
        <f>VLOOKUP($F216,사업자DB!$D$2:$L$294,8,0)</f>
        <v>#N/A</v>
      </c>
      <c r="M216" t="e">
        <f>VLOOKUP($F216,사업자DB!$D$2:$L$294,9,0)</f>
        <v>#N/A</v>
      </c>
    </row>
    <row r="217" spans="1:13" x14ac:dyDescent="0.3">
      <c r="A217" s="13" t="s">
        <v>1685</v>
      </c>
      <c r="B217" s="125">
        <v>789111</v>
      </c>
      <c r="C217" s="125">
        <v>78909</v>
      </c>
      <c r="D217" s="125">
        <v>416980</v>
      </c>
      <c r="E217" s="125">
        <v>1285000</v>
      </c>
      <c r="F217">
        <f>VLOOKUP(A217,금액!M216:O1749,3,0)</f>
        <v>0</v>
      </c>
      <c r="G217" t="e">
        <f>VLOOKUP(F217,사업자DB!$D$2:$L$294,3,0)</f>
        <v>#N/A</v>
      </c>
      <c r="H217" t="e">
        <f>VLOOKUP(F217,사업자DB!$D$2:$L$294,4,0)</f>
        <v>#N/A</v>
      </c>
      <c r="I217" t="e">
        <f>VLOOKUP(F217,사업자DB!$D$2:$L$294,5,0)</f>
        <v>#N/A</v>
      </c>
      <c r="J217" t="e">
        <f>VLOOKUP($F217,사업자DB!$D$2:$L$294,6,0)</f>
        <v>#N/A</v>
      </c>
      <c r="K217" t="e">
        <f>VLOOKUP($F217,사업자DB!$D$2:$L$294,7,0)</f>
        <v>#N/A</v>
      </c>
      <c r="L217" t="e">
        <f>VLOOKUP($F217,사업자DB!$D$2:$L$294,8,0)</f>
        <v>#N/A</v>
      </c>
      <c r="M217" t="e">
        <f>VLOOKUP($F217,사업자DB!$D$2:$L$294,9,0)</f>
        <v>#N/A</v>
      </c>
    </row>
    <row r="218" spans="1:13" x14ac:dyDescent="0.3">
      <c r="A218" s="13" t="s">
        <v>1753</v>
      </c>
      <c r="B218" s="125">
        <v>7273</v>
      </c>
      <c r="C218" s="125">
        <v>727</v>
      </c>
      <c r="D218" s="125">
        <v>220000</v>
      </c>
      <c r="E218" s="125">
        <v>228000</v>
      </c>
      <c r="F218">
        <f>VLOOKUP(A218,금액!M217:O1750,3,0)</f>
        <v>0</v>
      </c>
      <c r="G218" t="e">
        <f>VLOOKUP(F218,사업자DB!$D$2:$L$294,3,0)</f>
        <v>#N/A</v>
      </c>
      <c r="H218" t="e">
        <f>VLOOKUP(F218,사업자DB!$D$2:$L$294,4,0)</f>
        <v>#N/A</v>
      </c>
      <c r="I218" t="e">
        <f>VLOOKUP(F218,사업자DB!$D$2:$L$294,5,0)</f>
        <v>#N/A</v>
      </c>
      <c r="J218" t="e">
        <f>VLOOKUP($F218,사업자DB!$D$2:$L$294,6,0)</f>
        <v>#N/A</v>
      </c>
      <c r="K218" t="e">
        <f>VLOOKUP($F218,사업자DB!$D$2:$L$294,7,0)</f>
        <v>#N/A</v>
      </c>
      <c r="L218" t="e">
        <f>VLOOKUP($F218,사업자DB!$D$2:$L$294,8,0)</f>
        <v>#N/A</v>
      </c>
      <c r="M218" t="e">
        <f>VLOOKUP($F218,사업자DB!$D$2:$L$294,9,0)</f>
        <v>#N/A</v>
      </c>
    </row>
    <row r="219" spans="1:13" x14ac:dyDescent="0.3">
      <c r="A219" s="13" t="s">
        <v>1663</v>
      </c>
      <c r="B219" s="125">
        <v>517910</v>
      </c>
      <c r="C219" s="125">
        <v>51790</v>
      </c>
      <c r="D219" s="125">
        <v>0</v>
      </c>
      <c r="E219" s="125">
        <v>569700</v>
      </c>
      <c r="F219">
        <f>VLOOKUP(A219,금액!M218:O1751,3,0)</f>
        <v>0</v>
      </c>
      <c r="G219" t="e">
        <f>VLOOKUP(F219,사업자DB!$D$2:$L$294,3,0)</f>
        <v>#N/A</v>
      </c>
      <c r="H219" t="e">
        <f>VLOOKUP(F219,사업자DB!$D$2:$L$294,4,0)</f>
        <v>#N/A</v>
      </c>
      <c r="I219" t="e">
        <f>VLOOKUP(F219,사업자DB!$D$2:$L$294,5,0)</f>
        <v>#N/A</v>
      </c>
      <c r="J219" t="e">
        <f>VLOOKUP($F219,사업자DB!$D$2:$L$294,6,0)</f>
        <v>#N/A</v>
      </c>
      <c r="K219" t="e">
        <f>VLOOKUP($F219,사업자DB!$D$2:$L$294,7,0)</f>
        <v>#N/A</v>
      </c>
      <c r="L219" t="e">
        <f>VLOOKUP($F219,사업자DB!$D$2:$L$294,8,0)</f>
        <v>#N/A</v>
      </c>
      <c r="M219" t="e">
        <f>VLOOKUP($F219,사업자DB!$D$2:$L$294,9,0)</f>
        <v>#N/A</v>
      </c>
    </row>
    <row r="220" spans="1:13" x14ac:dyDescent="0.3">
      <c r="A220" s="13" t="s">
        <v>1727</v>
      </c>
      <c r="B220" s="125">
        <v>156091</v>
      </c>
      <c r="C220" s="125">
        <v>15609</v>
      </c>
      <c r="D220" s="125">
        <v>36700</v>
      </c>
      <c r="E220" s="125">
        <v>208400</v>
      </c>
      <c r="F220">
        <f>VLOOKUP(A220,금액!M219:O1752,3,0)</f>
        <v>0</v>
      </c>
      <c r="G220" t="e">
        <f>VLOOKUP(F220,사업자DB!$D$2:$L$294,3,0)</f>
        <v>#N/A</v>
      </c>
      <c r="H220" t="e">
        <f>VLOOKUP(F220,사업자DB!$D$2:$L$294,4,0)</f>
        <v>#N/A</v>
      </c>
      <c r="I220" t="e">
        <f>VLOOKUP(F220,사업자DB!$D$2:$L$294,5,0)</f>
        <v>#N/A</v>
      </c>
      <c r="J220" t="e">
        <f>VLOOKUP($F220,사업자DB!$D$2:$L$294,6,0)</f>
        <v>#N/A</v>
      </c>
      <c r="K220" t="e">
        <f>VLOOKUP($F220,사업자DB!$D$2:$L$294,7,0)</f>
        <v>#N/A</v>
      </c>
      <c r="L220" t="e">
        <f>VLOOKUP($F220,사업자DB!$D$2:$L$294,8,0)</f>
        <v>#N/A</v>
      </c>
      <c r="M220" t="e">
        <f>VLOOKUP($F220,사업자DB!$D$2:$L$294,9,0)</f>
        <v>#N/A</v>
      </c>
    </row>
    <row r="221" spans="1:13" x14ac:dyDescent="0.3">
      <c r="A221" s="13" t="s">
        <v>1724</v>
      </c>
      <c r="B221" s="125">
        <v>467101</v>
      </c>
      <c r="C221" s="125">
        <v>46709</v>
      </c>
      <c r="D221" s="125">
        <v>132990</v>
      </c>
      <c r="E221" s="125">
        <v>646800</v>
      </c>
      <c r="F221">
        <f>VLOOKUP(A221,금액!M220:O1753,3,0)</f>
        <v>0</v>
      </c>
      <c r="G221" t="e">
        <f>VLOOKUP(F221,사업자DB!$D$2:$L$294,3,0)</f>
        <v>#N/A</v>
      </c>
      <c r="H221" t="e">
        <f>VLOOKUP(F221,사업자DB!$D$2:$L$294,4,0)</f>
        <v>#N/A</v>
      </c>
      <c r="I221" t="e">
        <f>VLOOKUP(F221,사업자DB!$D$2:$L$294,5,0)</f>
        <v>#N/A</v>
      </c>
      <c r="J221" t="e">
        <f>VLOOKUP($F221,사업자DB!$D$2:$L$294,6,0)</f>
        <v>#N/A</v>
      </c>
      <c r="K221" t="e">
        <f>VLOOKUP($F221,사업자DB!$D$2:$L$294,7,0)</f>
        <v>#N/A</v>
      </c>
      <c r="L221" t="e">
        <f>VLOOKUP($F221,사업자DB!$D$2:$L$294,8,0)</f>
        <v>#N/A</v>
      </c>
      <c r="M221" t="e">
        <f>VLOOKUP($F221,사업자DB!$D$2:$L$294,9,0)</f>
        <v>#N/A</v>
      </c>
    </row>
    <row r="222" spans="1:13" x14ac:dyDescent="0.3">
      <c r="A222" s="13" t="s">
        <v>1486</v>
      </c>
      <c r="B222" s="125">
        <v>17651340.700000003</v>
      </c>
      <c r="C222" s="125">
        <v>1765128.54</v>
      </c>
      <c r="D222" s="125">
        <v>13399330.329999998</v>
      </c>
      <c r="E222" s="125">
        <v>32815799.57</v>
      </c>
      <c r="F222">
        <f>VLOOKUP(A222,금액!M221:O1754,3,0)</f>
        <v>0</v>
      </c>
      <c r="G222" t="e">
        <f>VLOOKUP(F222,사업자DB!$D$2:$L$294,3,0)</f>
        <v>#N/A</v>
      </c>
      <c r="H222" t="e">
        <f>VLOOKUP(F222,사업자DB!$D$2:$L$294,4,0)</f>
        <v>#N/A</v>
      </c>
      <c r="I222" t="e">
        <f>VLOOKUP(F222,사업자DB!$D$2:$L$294,5,0)</f>
        <v>#N/A</v>
      </c>
      <c r="J222" t="e">
        <f>VLOOKUP($F222,사업자DB!$D$2:$L$294,6,0)</f>
        <v>#N/A</v>
      </c>
      <c r="K222" t="e">
        <f>VLOOKUP($F222,사업자DB!$D$2:$L$294,7,0)</f>
        <v>#N/A</v>
      </c>
      <c r="L222" t="e">
        <f>VLOOKUP($F222,사업자DB!$D$2:$L$294,8,0)</f>
        <v>#N/A</v>
      </c>
      <c r="M222" t="e">
        <f>VLOOKUP($F222,사업자DB!$D$2:$L$294,9,0)</f>
        <v>#N/A</v>
      </c>
    </row>
    <row r="223" spans="1:13" x14ac:dyDescent="0.3">
      <c r="A223" s="13" t="s">
        <v>1729</v>
      </c>
      <c r="B223" s="125">
        <v>356010</v>
      </c>
      <c r="C223" s="125">
        <v>35600</v>
      </c>
      <c r="D223" s="125">
        <v>120090</v>
      </c>
      <c r="E223" s="125">
        <v>511700</v>
      </c>
      <c r="F223">
        <f>VLOOKUP(A223,금액!M222:O1755,3,0)</f>
        <v>0</v>
      </c>
      <c r="G223" t="e">
        <f>VLOOKUP(F223,사업자DB!$D$2:$L$294,3,0)</f>
        <v>#N/A</v>
      </c>
      <c r="H223" t="e">
        <f>VLOOKUP(F223,사업자DB!$D$2:$L$294,4,0)</f>
        <v>#N/A</v>
      </c>
      <c r="I223" t="e">
        <f>VLOOKUP(F223,사업자DB!$D$2:$L$294,5,0)</f>
        <v>#N/A</v>
      </c>
      <c r="J223" t="e">
        <f>VLOOKUP($F223,사업자DB!$D$2:$L$294,6,0)</f>
        <v>#N/A</v>
      </c>
      <c r="K223" t="e">
        <f>VLOOKUP($F223,사업자DB!$D$2:$L$294,7,0)</f>
        <v>#N/A</v>
      </c>
      <c r="L223" t="e">
        <f>VLOOKUP($F223,사업자DB!$D$2:$L$294,8,0)</f>
        <v>#N/A</v>
      </c>
      <c r="M223" t="e">
        <f>VLOOKUP($F223,사업자DB!$D$2:$L$294,9,0)</f>
        <v>#N/A</v>
      </c>
    </row>
    <row r="224" spans="1:13" x14ac:dyDescent="0.3">
      <c r="A224" s="13" t="s">
        <v>1593</v>
      </c>
      <c r="B224" s="125">
        <v>695486</v>
      </c>
      <c r="C224" s="125">
        <v>69544</v>
      </c>
      <c r="D224" s="125">
        <v>325720</v>
      </c>
      <c r="E224" s="125">
        <v>1090750</v>
      </c>
      <c r="F224">
        <f>VLOOKUP(A224,금액!M223:O1756,3,0)</f>
        <v>0</v>
      </c>
      <c r="G224" t="e">
        <f>VLOOKUP(F224,사업자DB!$D$2:$L$294,3,0)</f>
        <v>#N/A</v>
      </c>
      <c r="H224" t="e">
        <f>VLOOKUP(F224,사업자DB!$D$2:$L$294,4,0)</f>
        <v>#N/A</v>
      </c>
      <c r="I224" t="e">
        <f>VLOOKUP(F224,사업자DB!$D$2:$L$294,5,0)</f>
        <v>#N/A</v>
      </c>
      <c r="J224" t="e">
        <f>VLOOKUP($F224,사업자DB!$D$2:$L$294,6,0)</f>
        <v>#N/A</v>
      </c>
      <c r="K224" t="e">
        <f>VLOOKUP($F224,사업자DB!$D$2:$L$294,7,0)</f>
        <v>#N/A</v>
      </c>
      <c r="L224" t="e">
        <f>VLOOKUP($F224,사업자DB!$D$2:$L$294,8,0)</f>
        <v>#N/A</v>
      </c>
      <c r="M224" t="e">
        <f>VLOOKUP($F224,사업자DB!$D$2:$L$294,9,0)</f>
        <v>#N/A</v>
      </c>
    </row>
    <row r="225" spans="1:13" x14ac:dyDescent="0.3">
      <c r="A225" s="13" t="s">
        <v>1686</v>
      </c>
      <c r="B225" s="125">
        <v>186202</v>
      </c>
      <c r="C225" s="125">
        <v>18618</v>
      </c>
      <c r="D225" s="125">
        <v>680480</v>
      </c>
      <c r="E225" s="125">
        <v>885300</v>
      </c>
      <c r="F225">
        <f>VLOOKUP(A225,금액!M224:O1757,3,0)</f>
        <v>0</v>
      </c>
      <c r="G225" t="e">
        <f>VLOOKUP(F225,사업자DB!$D$2:$L$294,3,0)</f>
        <v>#N/A</v>
      </c>
      <c r="H225" t="e">
        <f>VLOOKUP(F225,사업자DB!$D$2:$L$294,4,0)</f>
        <v>#N/A</v>
      </c>
      <c r="I225" t="e">
        <f>VLOOKUP(F225,사업자DB!$D$2:$L$294,5,0)</f>
        <v>#N/A</v>
      </c>
      <c r="J225" t="e">
        <f>VLOOKUP($F225,사업자DB!$D$2:$L$294,6,0)</f>
        <v>#N/A</v>
      </c>
      <c r="K225" t="e">
        <f>VLOOKUP($F225,사업자DB!$D$2:$L$294,7,0)</f>
        <v>#N/A</v>
      </c>
      <c r="L225" t="e">
        <f>VLOOKUP($F225,사업자DB!$D$2:$L$294,8,0)</f>
        <v>#N/A</v>
      </c>
      <c r="M225" t="e">
        <f>VLOOKUP($F225,사업자DB!$D$2:$L$294,9,0)</f>
        <v>#N/A</v>
      </c>
    </row>
    <row r="226" spans="1:13" x14ac:dyDescent="0.3">
      <c r="A226" s="13" t="s">
        <v>1674</v>
      </c>
      <c r="B226" s="125">
        <v>301455</v>
      </c>
      <c r="C226" s="125">
        <v>30145</v>
      </c>
      <c r="D226" s="125">
        <v>0</v>
      </c>
      <c r="E226" s="125">
        <v>331600</v>
      </c>
      <c r="F226">
        <f>VLOOKUP(A226,금액!M225:O1758,3,0)</f>
        <v>0</v>
      </c>
      <c r="G226" t="e">
        <f>VLOOKUP(F226,사업자DB!$D$2:$L$294,3,0)</f>
        <v>#N/A</v>
      </c>
      <c r="H226" t="e">
        <f>VLOOKUP(F226,사업자DB!$D$2:$L$294,4,0)</f>
        <v>#N/A</v>
      </c>
      <c r="I226" t="e">
        <f>VLOOKUP(F226,사업자DB!$D$2:$L$294,5,0)</f>
        <v>#N/A</v>
      </c>
      <c r="J226" t="e">
        <f>VLOOKUP($F226,사업자DB!$D$2:$L$294,6,0)</f>
        <v>#N/A</v>
      </c>
      <c r="K226" t="e">
        <f>VLOOKUP($F226,사업자DB!$D$2:$L$294,7,0)</f>
        <v>#N/A</v>
      </c>
      <c r="L226" t="e">
        <f>VLOOKUP($F226,사업자DB!$D$2:$L$294,8,0)</f>
        <v>#N/A</v>
      </c>
      <c r="M226" t="e">
        <f>VLOOKUP($F226,사업자DB!$D$2:$L$294,9,0)</f>
        <v>#N/A</v>
      </c>
    </row>
    <row r="227" spans="1:13" x14ac:dyDescent="0.3">
      <c r="A227" s="13" t="s">
        <v>1776</v>
      </c>
      <c r="B227" s="125">
        <v>588102</v>
      </c>
      <c r="C227" s="125">
        <v>58808</v>
      </c>
      <c r="D227" s="125">
        <v>177990</v>
      </c>
      <c r="E227" s="125">
        <v>824900</v>
      </c>
      <c r="F227">
        <f>VLOOKUP(A227,금액!M226:O1759,3,0)</f>
        <v>0</v>
      </c>
      <c r="G227" t="e">
        <f>VLOOKUP(F227,사업자DB!$D$2:$L$294,3,0)</f>
        <v>#N/A</v>
      </c>
      <c r="H227" t="e">
        <f>VLOOKUP(F227,사업자DB!$D$2:$L$294,4,0)</f>
        <v>#N/A</v>
      </c>
      <c r="I227" t="e">
        <f>VLOOKUP(F227,사업자DB!$D$2:$L$294,5,0)</f>
        <v>#N/A</v>
      </c>
      <c r="J227" t="e">
        <f>VLOOKUP($F227,사업자DB!$D$2:$L$294,6,0)</f>
        <v>#N/A</v>
      </c>
      <c r="K227" t="e">
        <f>VLOOKUP($F227,사업자DB!$D$2:$L$294,7,0)</f>
        <v>#N/A</v>
      </c>
      <c r="L227" t="e">
        <f>VLOOKUP($F227,사업자DB!$D$2:$L$294,8,0)</f>
        <v>#N/A</v>
      </c>
      <c r="M227" t="e">
        <f>VLOOKUP($F227,사업자DB!$D$2:$L$294,9,0)</f>
        <v>#N/A</v>
      </c>
    </row>
    <row r="228" spans="1:13" x14ac:dyDescent="0.3">
      <c r="A228" s="13" t="s">
        <v>1725</v>
      </c>
      <c r="B228" s="125">
        <v>7292</v>
      </c>
      <c r="C228" s="125">
        <v>728</v>
      </c>
      <c r="D228" s="125">
        <v>190980</v>
      </c>
      <c r="E228" s="125">
        <v>199000</v>
      </c>
      <c r="F228">
        <f>VLOOKUP(A228,금액!M227:O1760,3,0)</f>
        <v>0</v>
      </c>
      <c r="G228" t="e">
        <f>VLOOKUP(F228,사업자DB!$D$2:$L$294,3,0)</f>
        <v>#N/A</v>
      </c>
      <c r="H228" t="e">
        <f>VLOOKUP(F228,사업자DB!$D$2:$L$294,4,0)</f>
        <v>#N/A</v>
      </c>
      <c r="I228" t="e">
        <f>VLOOKUP(F228,사업자DB!$D$2:$L$294,5,0)</f>
        <v>#N/A</v>
      </c>
      <c r="J228" t="e">
        <f>VLOOKUP($F228,사업자DB!$D$2:$L$294,6,0)</f>
        <v>#N/A</v>
      </c>
      <c r="K228" t="e">
        <f>VLOOKUP($F228,사업자DB!$D$2:$L$294,7,0)</f>
        <v>#N/A</v>
      </c>
      <c r="L228" t="e">
        <f>VLOOKUP($F228,사업자DB!$D$2:$L$294,8,0)</f>
        <v>#N/A</v>
      </c>
      <c r="M228" t="e">
        <f>VLOOKUP($F228,사업자DB!$D$2:$L$294,9,0)</f>
        <v>#N/A</v>
      </c>
    </row>
    <row r="229" spans="1:13" x14ac:dyDescent="0.3">
      <c r="A229" s="13" t="s">
        <v>1750</v>
      </c>
      <c r="B229" s="125">
        <v>22555</v>
      </c>
      <c r="C229" s="125">
        <v>2255</v>
      </c>
      <c r="D229" s="125">
        <v>9490</v>
      </c>
      <c r="E229" s="125">
        <v>34300</v>
      </c>
      <c r="F229">
        <f>VLOOKUP(A229,금액!M228:O1761,3,0)</f>
        <v>0</v>
      </c>
      <c r="G229" t="e">
        <f>VLOOKUP(F229,사업자DB!$D$2:$L$294,3,0)</f>
        <v>#N/A</v>
      </c>
      <c r="H229" t="e">
        <f>VLOOKUP(F229,사업자DB!$D$2:$L$294,4,0)</f>
        <v>#N/A</v>
      </c>
      <c r="I229" t="e">
        <f>VLOOKUP(F229,사업자DB!$D$2:$L$294,5,0)</f>
        <v>#N/A</v>
      </c>
      <c r="J229" t="e">
        <f>VLOOKUP($F229,사업자DB!$D$2:$L$294,6,0)</f>
        <v>#N/A</v>
      </c>
      <c r="K229" t="e">
        <f>VLOOKUP($F229,사업자DB!$D$2:$L$294,7,0)</f>
        <v>#N/A</v>
      </c>
      <c r="L229" t="e">
        <f>VLOOKUP($F229,사업자DB!$D$2:$L$294,8,0)</f>
        <v>#N/A</v>
      </c>
      <c r="M229" t="e">
        <f>VLOOKUP($F229,사업자DB!$D$2:$L$294,9,0)</f>
        <v>#N/A</v>
      </c>
    </row>
    <row r="230" spans="1:13" x14ac:dyDescent="0.3">
      <c r="A230" s="13" t="s">
        <v>1570</v>
      </c>
      <c r="B230" s="125">
        <v>124737</v>
      </c>
      <c r="C230" s="125">
        <v>12473</v>
      </c>
      <c r="D230" s="125">
        <v>107990</v>
      </c>
      <c r="E230" s="125">
        <v>245200</v>
      </c>
      <c r="F230">
        <f>VLOOKUP(A230,금액!M229:O1762,3,0)</f>
        <v>0</v>
      </c>
      <c r="G230" t="e">
        <f>VLOOKUP(F230,사업자DB!$D$2:$L$294,3,0)</f>
        <v>#N/A</v>
      </c>
      <c r="H230" t="e">
        <f>VLOOKUP(F230,사업자DB!$D$2:$L$294,4,0)</f>
        <v>#N/A</v>
      </c>
      <c r="I230" t="e">
        <f>VLOOKUP(F230,사업자DB!$D$2:$L$294,5,0)</f>
        <v>#N/A</v>
      </c>
      <c r="J230" t="e">
        <f>VLOOKUP($F230,사업자DB!$D$2:$L$294,6,0)</f>
        <v>#N/A</v>
      </c>
      <c r="K230" t="e">
        <f>VLOOKUP($F230,사업자DB!$D$2:$L$294,7,0)</f>
        <v>#N/A</v>
      </c>
      <c r="L230" t="e">
        <f>VLOOKUP($F230,사업자DB!$D$2:$L$294,8,0)</f>
        <v>#N/A</v>
      </c>
      <c r="M230" t="e">
        <f>VLOOKUP($F230,사업자DB!$D$2:$L$294,9,0)</f>
        <v>#N/A</v>
      </c>
    </row>
    <row r="231" spans="1:13" x14ac:dyDescent="0.3">
      <c r="A231" s="13" t="s">
        <v>1709</v>
      </c>
      <c r="B231" s="125">
        <v>219273</v>
      </c>
      <c r="C231" s="125">
        <v>21927</v>
      </c>
      <c r="D231" s="125">
        <v>734000</v>
      </c>
      <c r="E231" s="125">
        <v>975200</v>
      </c>
      <c r="F231">
        <f>VLOOKUP(A231,금액!M230:O1763,3,0)</f>
        <v>0</v>
      </c>
      <c r="G231" t="e">
        <f>VLOOKUP(F231,사업자DB!$D$2:$L$294,3,0)</f>
        <v>#N/A</v>
      </c>
      <c r="H231" t="e">
        <f>VLOOKUP(F231,사업자DB!$D$2:$L$294,4,0)</f>
        <v>#N/A</v>
      </c>
      <c r="I231" t="e">
        <f>VLOOKUP(F231,사업자DB!$D$2:$L$294,5,0)</f>
        <v>#N/A</v>
      </c>
      <c r="J231" t="e">
        <f>VLOOKUP($F231,사업자DB!$D$2:$L$294,6,0)</f>
        <v>#N/A</v>
      </c>
      <c r="K231" t="e">
        <f>VLOOKUP($F231,사업자DB!$D$2:$L$294,7,0)</f>
        <v>#N/A</v>
      </c>
      <c r="L231" t="e">
        <f>VLOOKUP($F231,사업자DB!$D$2:$L$294,8,0)</f>
        <v>#N/A</v>
      </c>
      <c r="M231" t="e">
        <f>VLOOKUP($F231,사업자DB!$D$2:$L$294,9,0)</f>
        <v>#N/A</v>
      </c>
    </row>
    <row r="232" spans="1:13" x14ac:dyDescent="0.3">
      <c r="A232" s="13" t="s">
        <v>1717</v>
      </c>
      <c r="B232" s="125">
        <v>104727</v>
      </c>
      <c r="C232" s="125">
        <v>10473</v>
      </c>
      <c r="D232" s="125">
        <v>0</v>
      </c>
      <c r="E232" s="125">
        <v>115200</v>
      </c>
      <c r="F232">
        <f>VLOOKUP(A232,금액!M231:O1764,3,0)</f>
        <v>0</v>
      </c>
      <c r="G232" t="e">
        <f>VLOOKUP(F232,사업자DB!$D$2:$L$294,3,0)</f>
        <v>#N/A</v>
      </c>
      <c r="H232" t="e">
        <f>VLOOKUP(F232,사업자DB!$D$2:$L$294,4,0)</f>
        <v>#N/A</v>
      </c>
      <c r="I232" t="e">
        <f>VLOOKUP(F232,사업자DB!$D$2:$L$294,5,0)</f>
        <v>#N/A</v>
      </c>
      <c r="J232" t="e">
        <f>VLOOKUP($F232,사업자DB!$D$2:$L$294,6,0)</f>
        <v>#N/A</v>
      </c>
      <c r="K232" t="e">
        <f>VLOOKUP($F232,사업자DB!$D$2:$L$294,7,0)</f>
        <v>#N/A</v>
      </c>
      <c r="L232" t="e">
        <f>VLOOKUP($F232,사업자DB!$D$2:$L$294,8,0)</f>
        <v>#N/A</v>
      </c>
      <c r="M232" t="e">
        <f>VLOOKUP($F232,사업자DB!$D$2:$L$294,9,0)</f>
        <v>#N/A</v>
      </c>
    </row>
    <row r="233" spans="1:13" x14ac:dyDescent="0.3">
      <c r="A233" s="13" t="s">
        <v>1711</v>
      </c>
      <c r="B233" s="125">
        <v>10919</v>
      </c>
      <c r="C233" s="125">
        <v>1091</v>
      </c>
      <c r="D233" s="125">
        <v>184490</v>
      </c>
      <c r="E233" s="125">
        <v>196500</v>
      </c>
      <c r="F233">
        <f>VLOOKUP(A233,금액!M232:O1765,3,0)</f>
        <v>0</v>
      </c>
      <c r="G233" t="e">
        <f>VLOOKUP(F233,사업자DB!$D$2:$L$294,3,0)</f>
        <v>#N/A</v>
      </c>
      <c r="H233" t="e">
        <f>VLOOKUP(F233,사업자DB!$D$2:$L$294,4,0)</f>
        <v>#N/A</v>
      </c>
      <c r="I233" t="e">
        <f>VLOOKUP(F233,사업자DB!$D$2:$L$294,5,0)</f>
        <v>#N/A</v>
      </c>
      <c r="J233" t="e">
        <f>VLOOKUP($F233,사업자DB!$D$2:$L$294,6,0)</f>
        <v>#N/A</v>
      </c>
      <c r="K233" t="e">
        <f>VLOOKUP($F233,사업자DB!$D$2:$L$294,7,0)</f>
        <v>#N/A</v>
      </c>
      <c r="L233" t="e">
        <f>VLOOKUP($F233,사업자DB!$D$2:$L$294,8,0)</f>
        <v>#N/A</v>
      </c>
      <c r="M233" t="e">
        <f>VLOOKUP($F233,사업자DB!$D$2:$L$294,9,0)</f>
        <v>#N/A</v>
      </c>
    </row>
    <row r="234" spans="1:13" x14ac:dyDescent="0.3">
      <c r="A234" s="13" t="s">
        <v>1722</v>
      </c>
      <c r="B234" s="125">
        <v>180283</v>
      </c>
      <c r="C234" s="125">
        <v>18027</v>
      </c>
      <c r="D234" s="125">
        <v>22490</v>
      </c>
      <c r="E234" s="125">
        <v>220800</v>
      </c>
      <c r="F234">
        <f>VLOOKUP(A234,금액!M233:O1766,3,0)</f>
        <v>0</v>
      </c>
      <c r="G234" t="e">
        <f>VLOOKUP(F234,사업자DB!$D$2:$L$294,3,0)</f>
        <v>#N/A</v>
      </c>
      <c r="H234" t="e">
        <f>VLOOKUP(F234,사업자DB!$D$2:$L$294,4,0)</f>
        <v>#N/A</v>
      </c>
      <c r="I234" t="e">
        <f>VLOOKUP(F234,사업자DB!$D$2:$L$294,5,0)</f>
        <v>#N/A</v>
      </c>
      <c r="J234" t="e">
        <f>VLOOKUP($F234,사업자DB!$D$2:$L$294,6,0)</f>
        <v>#N/A</v>
      </c>
      <c r="K234" t="e">
        <f>VLOOKUP($F234,사업자DB!$D$2:$L$294,7,0)</f>
        <v>#N/A</v>
      </c>
      <c r="L234" t="e">
        <f>VLOOKUP($F234,사업자DB!$D$2:$L$294,8,0)</f>
        <v>#N/A</v>
      </c>
      <c r="M234" t="e">
        <f>VLOOKUP($F234,사업자DB!$D$2:$L$294,9,0)</f>
        <v>#N/A</v>
      </c>
    </row>
    <row r="235" spans="1:13" x14ac:dyDescent="0.3">
      <c r="A235" s="13" t="s">
        <v>1699</v>
      </c>
      <c r="B235" s="125">
        <v>2709819</v>
      </c>
      <c r="C235" s="125">
        <v>270981</v>
      </c>
      <c r="D235" s="125">
        <v>1317200</v>
      </c>
      <c r="E235" s="125">
        <v>4298000</v>
      </c>
      <c r="F235">
        <f>VLOOKUP(A235,금액!M234:O1767,3,0)</f>
        <v>0</v>
      </c>
      <c r="G235" t="e">
        <f>VLOOKUP(F235,사업자DB!$D$2:$L$294,3,0)</f>
        <v>#N/A</v>
      </c>
      <c r="H235" t="e">
        <f>VLOOKUP(F235,사업자DB!$D$2:$L$294,4,0)</f>
        <v>#N/A</v>
      </c>
      <c r="I235" t="e">
        <f>VLOOKUP(F235,사업자DB!$D$2:$L$294,5,0)</f>
        <v>#N/A</v>
      </c>
      <c r="J235" t="e">
        <f>VLOOKUP($F235,사업자DB!$D$2:$L$294,6,0)</f>
        <v>#N/A</v>
      </c>
      <c r="K235" t="e">
        <f>VLOOKUP($F235,사업자DB!$D$2:$L$294,7,0)</f>
        <v>#N/A</v>
      </c>
      <c r="L235" t="e">
        <f>VLOOKUP($F235,사업자DB!$D$2:$L$294,8,0)</f>
        <v>#N/A</v>
      </c>
      <c r="M235" t="e">
        <f>VLOOKUP($F235,사업자DB!$D$2:$L$294,9,0)</f>
        <v>#N/A</v>
      </c>
    </row>
    <row r="236" spans="1:13" x14ac:dyDescent="0.3">
      <c r="A236" s="13" t="s">
        <v>1712</v>
      </c>
      <c r="B236" s="125">
        <v>220000</v>
      </c>
      <c r="C236" s="125">
        <v>22000</v>
      </c>
      <c r="D236" s="125">
        <v>0</v>
      </c>
      <c r="E236" s="125">
        <v>242000</v>
      </c>
      <c r="F236">
        <f>VLOOKUP(A236,금액!M235:O1768,3,0)</f>
        <v>0</v>
      </c>
      <c r="G236" t="e">
        <f>VLOOKUP(F236,사업자DB!$D$2:$L$294,3,0)</f>
        <v>#N/A</v>
      </c>
      <c r="H236" t="e">
        <f>VLOOKUP(F236,사업자DB!$D$2:$L$294,4,0)</f>
        <v>#N/A</v>
      </c>
      <c r="I236" t="e">
        <f>VLOOKUP(F236,사업자DB!$D$2:$L$294,5,0)</f>
        <v>#N/A</v>
      </c>
      <c r="J236" t="e">
        <f>VLOOKUP($F236,사업자DB!$D$2:$L$294,6,0)</f>
        <v>#N/A</v>
      </c>
      <c r="K236" t="e">
        <f>VLOOKUP($F236,사업자DB!$D$2:$L$294,7,0)</f>
        <v>#N/A</v>
      </c>
      <c r="L236" t="e">
        <f>VLOOKUP($F236,사업자DB!$D$2:$L$294,8,0)</f>
        <v>#N/A</v>
      </c>
      <c r="M236" t="e">
        <f>VLOOKUP($F236,사업자DB!$D$2:$L$294,9,0)</f>
        <v>#N/A</v>
      </c>
    </row>
    <row r="237" spans="1:13" x14ac:dyDescent="0.3">
      <c r="A237" s="13" t="s">
        <v>1736</v>
      </c>
      <c r="B237" s="125">
        <v>56000</v>
      </c>
      <c r="C237" s="125">
        <v>5600</v>
      </c>
      <c r="D237" s="125">
        <v>0</v>
      </c>
      <c r="E237" s="125">
        <v>61600</v>
      </c>
      <c r="F237">
        <f>VLOOKUP(A237,금액!M236:O1769,3,0)</f>
        <v>0</v>
      </c>
      <c r="G237" t="e">
        <f>VLOOKUP(F237,사업자DB!$D$2:$L$294,3,0)</f>
        <v>#N/A</v>
      </c>
      <c r="H237" t="e">
        <f>VLOOKUP(F237,사업자DB!$D$2:$L$294,4,0)</f>
        <v>#N/A</v>
      </c>
      <c r="I237" t="e">
        <f>VLOOKUP(F237,사업자DB!$D$2:$L$294,5,0)</f>
        <v>#N/A</v>
      </c>
      <c r="J237" t="e">
        <f>VLOOKUP($F237,사업자DB!$D$2:$L$294,6,0)</f>
        <v>#N/A</v>
      </c>
      <c r="K237" t="e">
        <f>VLOOKUP($F237,사업자DB!$D$2:$L$294,7,0)</f>
        <v>#N/A</v>
      </c>
      <c r="L237" t="e">
        <f>VLOOKUP($F237,사업자DB!$D$2:$L$294,8,0)</f>
        <v>#N/A</v>
      </c>
      <c r="M237" t="e">
        <f>VLOOKUP($F237,사업자DB!$D$2:$L$294,9,0)</f>
        <v>#N/A</v>
      </c>
    </row>
    <row r="238" spans="1:13" x14ac:dyDescent="0.3">
      <c r="A238" s="13" t="s">
        <v>1732</v>
      </c>
      <c r="B238" s="125">
        <v>138182</v>
      </c>
      <c r="C238" s="125">
        <v>13818</v>
      </c>
      <c r="D238" s="125">
        <v>0</v>
      </c>
      <c r="E238" s="125">
        <v>152000</v>
      </c>
      <c r="F238">
        <f>VLOOKUP(A238,금액!M237:O1770,3,0)</f>
        <v>0</v>
      </c>
      <c r="G238" t="e">
        <f>VLOOKUP(F238,사업자DB!$D$2:$L$294,3,0)</f>
        <v>#N/A</v>
      </c>
      <c r="H238" t="e">
        <f>VLOOKUP(F238,사업자DB!$D$2:$L$294,4,0)</f>
        <v>#N/A</v>
      </c>
      <c r="I238" t="e">
        <f>VLOOKUP(F238,사업자DB!$D$2:$L$294,5,0)</f>
        <v>#N/A</v>
      </c>
      <c r="J238" t="e">
        <f>VLOOKUP($F238,사업자DB!$D$2:$L$294,6,0)</f>
        <v>#N/A</v>
      </c>
      <c r="K238" t="e">
        <f>VLOOKUP($F238,사업자DB!$D$2:$L$294,7,0)</f>
        <v>#N/A</v>
      </c>
      <c r="L238" t="e">
        <f>VLOOKUP($F238,사업자DB!$D$2:$L$294,8,0)</f>
        <v>#N/A</v>
      </c>
      <c r="M238" t="e">
        <f>VLOOKUP($F238,사업자DB!$D$2:$L$294,9,0)</f>
        <v>#N/A</v>
      </c>
    </row>
    <row r="239" spans="1:13" x14ac:dyDescent="0.3">
      <c r="A239" s="13" t="s">
        <v>1733</v>
      </c>
      <c r="B239" s="125">
        <v>94545</v>
      </c>
      <c r="C239" s="125">
        <v>9455</v>
      </c>
      <c r="D239" s="125">
        <v>0</v>
      </c>
      <c r="E239" s="125">
        <v>104000</v>
      </c>
      <c r="F239">
        <f>VLOOKUP(A239,금액!M238:O1771,3,0)</f>
        <v>0</v>
      </c>
      <c r="G239" t="e">
        <f>VLOOKUP(F239,사업자DB!$D$2:$L$294,3,0)</f>
        <v>#N/A</v>
      </c>
      <c r="H239" t="e">
        <f>VLOOKUP(F239,사업자DB!$D$2:$L$294,4,0)</f>
        <v>#N/A</v>
      </c>
      <c r="I239" t="e">
        <f>VLOOKUP(F239,사업자DB!$D$2:$L$294,5,0)</f>
        <v>#N/A</v>
      </c>
      <c r="J239" t="e">
        <f>VLOOKUP($F239,사업자DB!$D$2:$L$294,6,0)</f>
        <v>#N/A</v>
      </c>
      <c r="K239" t="e">
        <f>VLOOKUP($F239,사업자DB!$D$2:$L$294,7,0)</f>
        <v>#N/A</v>
      </c>
      <c r="L239" t="e">
        <f>VLOOKUP($F239,사업자DB!$D$2:$L$294,8,0)</f>
        <v>#N/A</v>
      </c>
      <c r="M239" t="e">
        <f>VLOOKUP($F239,사업자DB!$D$2:$L$294,9,0)</f>
        <v>#N/A</v>
      </c>
    </row>
    <row r="240" spans="1:13" x14ac:dyDescent="0.3">
      <c r="A240" s="13" t="s">
        <v>1721</v>
      </c>
      <c r="B240" s="125">
        <v>1336554.8181818181</v>
      </c>
      <c r="C240" s="125">
        <v>133655.18181818182</v>
      </c>
      <c r="D240" s="125">
        <v>194990</v>
      </c>
      <c r="E240" s="125">
        <v>1665200</v>
      </c>
      <c r="F240">
        <f>VLOOKUP(A240,금액!M239:O1772,3,0)</f>
        <v>0</v>
      </c>
      <c r="G240" t="e">
        <f>VLOOKUP(F240,사업자DB!$D$2:$L$294,3,0)</f>
        <v>#N/A</v>
      </c>
      <c r="H240" t="e">
        <f>VLOOKUP(F240,사업자DB!$D$2:$L$294,4,0)</f>
        <v>#N/A</v>
      </c>
      <c r="I240" t="e">
        <f>VLOOKUP(F240,사업자DB!$D$2:$L$294,5,0)</f>
        <v>#N/A</v>
      </c>
      <c r="J240" t="e">
        <f>VLOOKUP($F240,사업자DB!$D$2:$L$294,6,0)</f>
        <v>#N/A</v>
      </c>
      <c r="K240" t="e">
        <f>VLOOKUP($F240,사업자DB!$D$2:$L$294,7,0)</f>
        <v>#N/A</v>
      </c>
      <c r="L240" t="e">
        <f>VLOOKUP($F240,사업자DB!$D$2:$L$294,8,0)</f>
        <v>#N/A</v>
      </c>
      <c r="M240" t="e">
        <f>VLOOKUP($F240,사업자DB!$D$2:$L$294,9,0)</f>
        <v>#N/A</v>
      </c>
    </row>
    <row r="241" spans="1:13" x14ac:dyDescent="0.3">
      <c r="A241" s="13" t="s">
        <v>1616</v>
      </c>
      <c r="B241" s="125">
        <v>235919</v>
      </c>
      <c r="C241" s="125">
        <v>23591</v>
      </c>
      <c r="D241" s="125">
        <v>97990</v>
      </c>
      <c r="E241" s="125">
        <v>357500</v>
      </c>
      <c r="F241">
        <f>VLOOKUP(A241,금액!M240:O1773,3,0)</f>
        <v>0</v>
      </c>
      <c r="G241" t="e">
        <f>VLOOKUP(F241,사업자DB!$D$2:$L$294,3,0)</f>
        <v>#N/A</v>
      </c>
      <c r="H241" t="e">
        <f>VLOOKUP(F241,사업자DB!$D$2:$L$294,4,0)</f>
        <v>#N/A</v>
      </c>
      <c r="I241" t="e">
        <f>VLOOKUP(F241,사업자DB!$D$2:$L$294,5,0)</f>
        <v>#N/A</v>
      </c>
      <c r="J241" t="e">
        <f>VLOOKUP($F241,사업자DB!$D$2:$L$294,6,0)</f>
        <v>#N/A</v>
      </c>
      <c r="K241" t="e">
        <f>VLOOKUP($F241,사업자DB!$D$2:$L$294,7,0)</f>
        <v>#N/A</v>
      </c>
      <c r="L241" t="e">
        <f>VLOOKUP($F241,사업자DB!$D$2:$L$294,8,0)</f>
        <v>#N/A</v>
      </c>
      <c r="M241" t="e">
        <f>VLOOKUP($F241,사업자DB!$D$2:$L$294,9,0)</f>
        <v>#N/A</v>
      </c>
    </row>
    <row r="242" spans="1:13" x14ac:dyDescent="0.3">
      <c r="A242" s="13" t="s">
        <v>1707</v>
      </c>
      <c r="B242" s="125">
        <v>216091</v>
      </c>
      <c r="C242" s="125">
        <v>21609</v>
      </c>
      <c r="D242" s="125">
        <v>0</v>
      </c>
      <c r="E242" s="125">
        <v>237700</v>
      </c>
      <c r="F242">
        <f>VLOOKUP(A242,금액!M241:O1774,3,0)</f>
        <v>0</v>
      </c>
      <c r="G242" t="e">
        <f>VLOOKUP(F242,사업자DB!$D$2:$L$294,3,0)</f>
        <v>#N/A</v>
      </c>
      <c r="H242" t="e">
        <f>VLOOKUP(F242,사업자DB!$D$2:$L$294,4,0)</f>
        <v>#N/A</v>
      </c>
      <c r="I242" t="e">
        <f>VLOOKUP(F242,사업자DB!$D$2:$L$294,5,0)</f>
        <v>#N/A</v>
      </c>
      <c r="J242" t="e">
        <f>VLOOKUP($F242,사업자DB!$D$2:$L$294,6,0)</f>
        <v>#N/A</v>
      </c>
      <c r="K242" t="e">
        <f>VLOOKUP($F242,사업자DB!$D$2:$L$294,7,0)</f>
        <v>#N/A</v>
      </c>
      <c r="L242" t="e">
        <f>VLOOKUP($F242,사업자DB!$D$2:$L$294,8,0)</f>
        <v>#N/A</v>
      </c>
      <c r="M242" t="e">
        <f>VLOOKUP($F242,사업자DB!$D$2:$L$294,9,0)</f>
        <v>#N/A</v>
      </c>
    </row>
    <row r="243" spans="1:13" x14ac:dyDescent="0.3">
      <c r="A243" s="13" t="s">
        <v>1730</v>
      </c>
      <c r="B243" s="125">
        <v>105455</v>
      </c>
      <c r="C243" s="125">
        <v>10545</v>
      </c>
      <c r="D243" s="125">
        <v>0</v>
      </c>
      <c r="E243" s="125">
        <v>116000</v>
      </c>
      <c r="F243">
        <f>VLOOKUP(A243,금액!M242:O1775,3,0)</f>
        <v>0</v>
      </c>
      <c r="G243" t="e">
        <f>VLOOKUP(F243,사업자DB!$D$2:$L$294,3,0)</f>
        <v>#N/A</v>
      </c>
      <c r="H243" t="e">
        <f>VLOOKUP(F243,사업자DB!$D$2:$L$294,4,0)</f>
        <v>#N/A</v>
      </c>
      <c r="I243" t="e">
        <f>VLOOKUP(F243,사업자DB!$D$2:$L$294,5,0)</f>
        <v>#N/A</v>
      </c>
      <c r="J243" t="e">
        <f>VLOOKUP($F243,사업자DB!$D$2:$L$294,6,0)</f>
        <v>#N/A</v>
      </c>
      <c r="K243" t="e">
        <f>VLOOKUP($F243,사업자DB!$D$2:$L$294,7,0)</f>
        <v>#N/A</v>
      </c>
      <c r="L243" t="e">
        <f>VLOOKUP($F243,사업자DB!$D$2:$L$294,8,0)</f>
        <v>#N/A</v>
      </c>
      <c r="M243" t="e">
        <f>VLOOKUP($F243,사업자DB!$D$2:$L$294,9,0)</f>
        <v>#N/A</v>
      </c>
    </row>
    <row r="244" spans="1:13" x14ac:dyDescent="0.3">
      <c r="A244" s="13" t="s">
        <v>1741</v>
      </c>
      <c r="B244" s="125">
        <v>109455</v>
      </c>
      <c r="C244" s="125">
        <v>10945</v>
      </c>
      <c r="D244" s="125">
        <v>0</v>
      </c>
      <c r="E244" s="125">
        <v>120400</v>
      </c>
      <c r="F244">
        <f>VLOOKUP(A244,금액!M243:O1776,3,0)</f>
        <v>0</v>
      </c>
      <c r="G244" t="e">
        <f>VLOOKUP(F244,사업자DB!$D$2:$L$294,3,0)</f>
        <v>#N/A</v>
      </c>
      <c r="H244" t="e">
        <f>VLOOKUP(F244,사업자DB!$D$2:$L$294,4,0)</f>
        <v>#N/A</v>
      </c>
      <c r="I244" t="e">
        <f>VLOOKUP(F244,사업자DB!$D$2:$L$294,5,0)</f>
        <v>#N/A</v>
      </c>
      <c r="J244" t="e">
        <f>VLOOKUP($F244,사업자DB!$D$2:$L$294,6,0)</f>
        <v>#N/A</v>
      </c>
      <c r="K244" t="e">
        <f>VLOOKUP($F244,사업자DB!$D$2:$L$294,7,0)</f>
        <v>#N/A</v>
      </c>
      <c r="L244" t="e">
        <f>VLOOKUP($F244,사업자DB!$D$2:$L$294,8,0)</f>
        <v>#N/A</v>
      </c>
      <c r="M244" t="e">
        <f>VLOOKUP($F244,사업자DB!$D$2:$L$294,9,0)</f>
        <v>#N/A</v>
      </c>
    </row>
    <row r="245" spans="1:13" x14ac:dyDescent="0.3">
      <c r="A245" s="13" t="s">
        <v>1710</v>
      </c>
      <c r="B245" s="125">
        <v>338192</v>
      </c>
      <c r="C245" s="125">
        <v>33818</v>
      </c>
      <c r="D245" s="125">
        <v>7690</v>
      </c>
      <c r="E245" s="125">
        <v>379700</v>
      </c>
      <c r="F245">
        <f>VLOOKUP(A245,금액!M244:O1777,3,0)</f>
        <v>0</v>
      </c>
      <c r="G245" t="e">
        <f>VLOOKUP(F245,사업자DB!$D$2:$L$294,3,0)</f>
        <v>#N/A</v>
      </c>
      <c r="H245" t="e">
        <f>VLOOKUP(F245,사업자DB!$D$2:$L$294,4,0)</f>
        <v>#N/A</v>
      </c>
      <c r="I245" t="e">
        <f>VLOOKUP(F245,사업자DB!$D$2:$L$294,5,0)</f>
        <v>#N/A</v>
      </c>
      <c r="J245" t="e">
        <f>VLOOKUP($F245,사업자DB!$D$2:$L$294,6,0)</f>
        <v>#N/A</v>
      </c>
      <c r="K245" t="e">
        <f>VLOOKUP($F245,사업자DB!$D$2:$L$294,7,0)</f>
        <v>#N/A</v>
      </c>
      <c r="L245" t="e">
        <f>VLOOKUP($F245,사업자DB!$D$2:$L$294,8,0)</f>
        <v>#N/A</v>
      </c>
      <c r="M245" t="e">
        <f>VLOOKUP($F245,사업자DB!$D$2:$L$294,9,0)</f>
        <v>#N/A</v>
      </c>
    </row>
    <row r="246" spans="1:13" x14ac:dyDescent="0.3">
      <c r="A246" s="13" t="s">
        <v>1620</v>
      </c>
      <c r="B246" s="125">
        <v>369909</v>
      </c>
      <c r="C246" s="125">
        <v>36991</v>
      </c>
      <c r="D246" s="125">
        <v>0</v>
      </c>
      <c r="E246" s="125">
        <v>406900</v>
      </c>
      <c r="F246">
        <f>VLOOKUP(A246,금액!M245:O1778,3,0)</f>
        <v>0</v>
      </c>
      <c r="G246" t="e">
        <f>VLOOKUP(F246,사업자DB!$D$2:$L$294,3,0)</f>
        <v>#N/A</v>
      </c>
      <c r="H246" t="e">
        <f>VLOOKUP(F246,사업자DB!$D$2:$L$294,4,0)</f>
        <v>#N/A</v>
      </c>
      <c r="I246" t="e">
        <f>VLOOKUP(F246,사업자DB!$D$2:$L$294,5,0)</f>
        <v>#N/A</v>
      </c>
      <c r="J246" t="e">
        <f>VLOOKUP($F246,사업자DB!$D$2:$L$294,6,0)</f>
        <v>#N/A</v>
      </c>
      <c r="K246" t="e">
        <f>VLOOKUP($F246,사업자DB!$D$2:$L$294,7,0)</f>
        <v>#N/A</v>
      </c>
      <c r="L246" t="e">
        <f>VLOOKUP($F246,사업자DB!$D$2:$L$294,8,0)</f>
        <v>#N/A</v>
      </c>
      <c r="M246" t="e">
        <f>VLOOKUP($F246,사업자DB!$D$2:$L$294,9,0)</f>
        <v>#N/A</v>
      </c>
    </row>
    <row r="247" spans="1:13" x14ac:dyDescent="0.3">
      <c r="A247" s="13" t="s">
        <v>1464</v>
      </c>
      <c r="B247" s="125">
        <v>117454</v>
      </c>
      <c r="C247" s="125">
        <v>11746</v>
      </c>
      <c r="D247" s="125">
        <v>0</v>
      </c>
      <c r="E247" s="125">
        <v>129200</v>
      </c>
      <c r="F247">
        <f>VLOOKUP(A247,금액!M246:O1779,3,0)</f>
        <v>0</v>
      </c>
      <c r="G247" t="e">
        <f>VLOOKUP(F247,사업자DB!$D$2:$L$294,3,0)</f>
        <v>#N/A</v>
      </c>
      <c r="H247" t="e">
        <f>VLOOKUP(F247,사업자DB!$D$2:$L$294,4,0)</f>
        <v>#N/A</v>
      </c>
      <c r="I247" t="e">
        <f>VLOOKUP(F247,사업자DB!$D$2:$L$294,5,0)</f>
        <v>#N/A</v>
      </c>
      <c r="J247" t="e">
        <f>VLOOKUP($F247,사업자DB!$D$2:$L$294,6,0)</f>
        <v>#N/A</v>
      </c>
      <c r="K247" t="e">
        <f>VLOOKUP($F247,사업자DB!$D$2:$L$294,7,0)</f>
        <v>#N/A</v>
      </c>
      <c r="L247" t="e">
        <f>VLOOKUP($F247,사업자DB!$D$2:$L$294,8,0)</f>
        <v>#N/A</v>
      </c>
      <c r="M247" t="e">
        <f>VLOOKUP($F247,사업자DB!$D$2:$L$294,9,0)</f>
        <v>#N/A</v>
      </c>
    </row>
    <row r="248" spans="1:13" x14ac:dyDescent="0.3">
      <c r="A248" s="13" t="s">
        <v>1692</v>
      </c>
      <c r="B248" s="125">
        <v>28182</v>
      </c>
      <c r="C248" s="125">
        <v>2818</v>
      </c>
      <c r="D248" s="125">
        <v>0</v>
      </c>
      <c r="E248" s="125">
        <v>31000</v>
      </c>
      <c r="F248">
        <f>VLOOKUP(A248,금액!M247:O1780,3,0)</f>
        <v>0</v>
      </c>
      <c r="G248" t="e">
        <f>VLOOKUP(F248,사업자DB!$D$2:$L$294,3,0)</f>
        <v>#N/A</v>
      </c>
      <c r="H248" t="e">
        <f>VLOOKUP(F248,사업자DB!$D$2:$L$294,4,0)</f>
        <v>#N/A</v>
      </c>
      <c r="I248" t="e">
        <f>VLOOKUP(F248,사업자DB!$D$2:$L$294,5,0)</f>
        <v>#N/A</v>
      </c>
      <c r="J248" t="e">
        <f>VLOOKUP($F248,사업자DB!$D$2:$L$294,6,0)</f>
        <v>#N/A</v>
      </c>
      <c r="K248" t="e">
        <f>VLOOKUP($F248,사업자DB!$D$2:$L$294,7,0)</f>
        <v>#N/A</v>
      </c>
      <c r="L248" t="e">
        <f>VLOOKUP($F248,사업자DB!$D$2:$L$294,8,0)</f>
        <v>#N/A</v>
      </c>
      <c r="M248" t="e">
        <f>VLOOKUP($F248,사업자DB!$D$2:$L$294,9,0)</f>
        <v>#N/A</v>
      </c>
    </row>
    <row r="249" spans="1:13" x14ac:dyDescent="0.3">
      <c r="A249" s="13" t="s">
        <v>1672</v>
      </c>
      <c r="B249" s="125">
        <v>538656.81818181812</v>
      </c>
      <c r="C249" s="125">
        <v>53863.181818181816</v>
      </c>
      <c r="D249" s="125">
        <v>585980</v>
      </c>
      <c r="E249" s="125">
        <v>1178500</v>
      </c>
      <c r="F249">
        <f>VLOOKUP(A249,금액!M248:O1781,3,0)</f>
        <v>0</v>
      </c>
      <c r="G249" t="e">
        <f>VLOOKUP(F249,사업자DB!$D$2:$L$294,3,0)</f>
        <v>#N/A</v>
      </c>
      <c r="H249" t="e">
        <f>VLOOKUP(F249,사업자DB!$D$2:$L$294,4,0)</f>
        <v>#N/A</v>
      </c>
      <c r="I249" t="e">
        <f>VLOOKUP(F249,사업자DB!$D$2:$L$294,5,0)</f>
        <v>#N/A</v>
      </c>
      <c r="J249" t="e">
        <f>VLOOKUP($F249,사업자DB!$D$2:$L$294,6,0)</f>
        <v>#N/A</v>
      </c>
      <c r="K249" t="e">
        <f>VLOOKUP($F249,사업자DB!$D$2:$L$294,7,0)</f>
        <v>#N/A</v>
      </c>
      <c r="L249" t="e">
        <f>VLOOKUP($F249,사업자DB!$D$2:$L$294,8,0)</f>
        <v>#N/A</v>
      </c>
      <c r="M249" t="e">
        <f>VLOOKUP($F249,사업자DB!$D$2:$L$294,9,0)</f>
        <v>#N/A</v>
      </c>
    </row>
    <row r="250" spans="1:13" x14ac:dyDescent="0.3">
      <c r="A250" s="13" t="s">
        <v>1625</v>
      </c>
      <c r="B250" s="125">
        <v>3646</v>
      </c>
      <c r="C250" s="125">
        <v>364</v>
      </c>
      <c r="D250" s="125">
        <v>52990</v>
      </c>
      <c r="E250" s="125">
        <v>57000</v>
      </c>
      <c r="F250">
        <f>VLOOKUP(A250,금액!M249:O1782,3,0)</f>
        <v>0</v>
      </c>
      <c r="G250" t="e">
        <f>VLOOKUP(F250,사업자DB!$D$2:$L$294,3,0)</f>
        <v>#N/A</v>
      </c>
      <c r="H250" t="e">
        <f>VLOOKUP(F250,사업자DB!$D$2:$L$294,4,0)</f>
        <v>#N/A</v>
      </c>
      <c r="I250" t="e">
        <f>VLOOKUP(F250,사업자DB!$D$2:$L$294,5,0)</f>
        <v>#N/A</v>
      </c>
      <c r="J250" t="e">
        <f>VLOOKUP($F250,사업자DB!$D$2:$L$294,6,0)</f>
        <v>#N/A</v>
      </c>
      <c r="K250" t="e">
        <f>VLOOKUP($F250,사업자DB!$D$2:$L$294,7,0)</f>
        <v>#N/A</v>
      </c>
      <c r="L250" t="e">
        <f>VLOOKUP($F250,사업자DB!$D$2:$L$294,8,0)</f>
        <v>#N/A</v>
      </c>
      <c r="M250" t="e">
        <f>VLOOKUP($F250,사업자DB!$D$2:$L$294,9,0)</f>
        <v>#N/A</v>
      </c>
    </row>
    <row r="251" spans="1:13" x14ac:dyDescent="0.3">
      <c r="A251" s="13" t="s">
        <v>1635</v>
      </c>
      <c r="B251" s="125">
        <v>378000</v>
      </c>
      <c r="C251" s="125">
        <v>37800</v>
      </c>
      <c r="D251" s="125">
        <v>0</v>
      </c>
      <c r="E251" s="125">
        <v>415800</v>
      </c>
      <c r="F251">
        <f>VLOOKUP(A251,금액!M250:O1783,3,0)</f>
        <v>0</v>
      </c>
      <c r="G251" t="e">
        <f>VLOOKUP(F251,사업자DB!$D$2:$L$294,3,0)</f>
        <v>#N/A</v>
      </c>
      <c r="H251" t="e">
        <f>VLOOKUP(F251,사업자DB!$D$2:$L$294,4,0)</f>
        <v>#N/A</v>
      </c>
      <c r="I251" t="e">
        <f>VLOOKUP(F251,사업자DB!$D$2:$L$294,5,0)</f>
        <v>#N/A</v>
      </c>
      <c r="J251" t="e">
        <f>VLOOKUP($F251,사업자DB!$D$2:$L$294,6,0)</f>
        <v>#N/A</v>
      </c>
      <c r="K251" t="e">
        <f>VLOOKUP($F251,사업자DB!$D$2:$L$294,7,0)</f>
        <v>#N/A</v>
      </c>
      <c r="L251" t="e">
        <f>VLOOKUP($F251,사업자DB!$D$2:$L$294,8,0)</f>
        <v>#N/A</v>
      </c>
      <c r="M251" t="e">
        <f>VLOOKUP($F251,사업자DB!$D$2:$L$294,9,0)</f>
        <v>#N/A</v>
      </c>
    </row>
    <row r="252" spans="1:13" x14ac:dyDescent="0.3">
      <c r="A252" s="13" t="s">
        <v>1688</v>
      </c>
      <c r="B252" s="125">
        <v>665565</v>
      </c>
      <c r="C252" s="125">
        <v>66555</v>
      </c>
      <c r="D252" s="125">
        <v>555780</v>
      </c>
      <c r="E252" s="125">
        <v>1287900</v>
      </c>
      <c r="F252">
        <f>VLOOKUP(A252,금액!M251:O1784,3,0)</f>
        <v>0</v>
      </c>
      <c r="G252" t="e">
        <f>VLOOKUP(F252,사업자DB!$D$2:$L$294,3,0)</f>
        <v>#N/A</v>
      </c>
      <c r="H252" t="e">
        <f>VLOOKUP(F252,사업자DB!$D$2:$L$294,4,0)</f>
        <v>#N/A</v>
      </c>
      <c r="I252" t="e">
        <f>VLOOKUP(F252,사업자DB!$D$2:$L$294,5,0)</f>
        <v>#N/A</v>
      </c>
      <c r="J252" t="e">
        <f>VLOOKUP($F252,사업자DB!$D$2:$L$294,6,0)</f>
        <v>#N/A</v>
      </c>
      <c r="K252" t="e">
        <f>VLOOKUP($F252,사업자DB!$D$2:$L$294,7,0)</f>
        <v>#N/A</v>
      </c>
      <c r="L252" t="e">
        <f>VLOOKUP($F252,사업자DB!$D$2:$L$294,8,0)</f>
        <v>#N/A</v>
      </c>
      <c r="M252" t="e">
        <f>VLOOKUP($F252,사업자DB!$D$2:$L$294,9,0)</f>
        <v>#N/A</v>
      </c>
    </row>
    <row r="253" spans="1:13" x14ac:dyDescent="0.3">
      <c r="A253" s="13" t="s">
        <v>1691</v>
      </c>
      <c r="B253" s="125">
        <v>3622404.0909090908</v>
      </c>
      <c r="C253" s="125">
        <v>362235.90909090906</v>
      </c>
      <c r="D253" s="125">
        <v>703560</v>
      </c>
      <c r="E253" s="125">
        <v>4688200</v>
      </c>
      <c r="F253">
        <f>VLOOKUP(A253,금액!M252:O1785,3,0)</f>
        <v>0</v>
      </c>
      <c r="G253" t="e">
        <f>VLOOKUP(F253,사업자DB!$D$2:$L$294,3,0)</f>
        <v>#N/A</v>
      </c>
      <c r="H253" t="e">
        <f>VLOOKUP(F253,사업자DB!$D$2:$L$294,4,0)</f>
        <v>#N/A</v>
      </c>
      <c r="I253" t="e">
        <f>VLOOKUP(F253,사업자DB!$D$2:$L$294,5,0)</f>
        <v>#N/A</v>
      </c>
      <c r="J253" t="e">
        <f>VLOOKUP($F253,사업자DB!$D$2:$L$294,6,0)</f>
        <v>#N/A</v>
      </c>
      <c r="K253" t="e">
        <f>VLOOKUP($F253,사업자DB!$D$2:$L$294,7,0)</f>
        <v>#N/A</v>
      </c>
      <c r="L253" t="e">
        <f>VLOOKUP($F253,사업자DB!$D$2:$L$294,8,0)</f>
        <v>#N/A</v>
      </c>
      <c r="M253" t="e">
        <f>VLOOKUP($F253,사업자DB!$D$2:$L$294,9,0)</f>
        <v>#N/A</v>
      </c>
    </row>
    <row r="254" spans="1:13" x14ac:dyDescent="0.3">
      <c r="A254" s="13" t="s">
        <v>1599</v>
      </c>
      <c r="B254" s="125">
        <v>298182</v>
      </c>
      <c r="C254" s="125">
        <v>29818</v>
      </c>
      <c r="D254" s="125">
        <v>0</v>
      </c>
      <c r="E254" s="125">
        <v>328000</v>
      </c>
      <c r="F254">
        <f>VLOOKUP(A254,금액!M253:O1786,3,0)</f>
        <v>0</v>
      </c>
      <c r="G254" t="e">
        <f>VLOOKUP(F254,사업자DB!$D$2:$L$294,3,0)</f>
        <v>#N/A</v>
      </c>
      <c r="H254" t="e">
        <f>VLOOKUP(F254,사업자DB!$D$2:$L$294,4,0)</f>
        <v>#N/A</v>
      </c>
      <c r="I254" t="e">
        <f>VLOOKUP(F254,사업자DB!$D$2:$L$294,5,0)</f>
        <v>#N/A</v>
      </c>
      <c r="J254" t="e">
        <f>VLOOKUP($F254,사업자DB!$D$2:$L$294,6,0)</f>
        <v>#N/A</v>
      </c>
      <c r="K254" t="e">
        <f>VLOOKUP($F254,사업자DB!$D$2:$L$294,7,0)</f>
        <v>#N/A</v>
      </c>
      <c r="L254" t="e">
        <f>VLOOKUP($F254,사업자DB!$D$2:$L$294,8,0)</f>
        <v>#N/A</v>
      </c>
      <c r="M254" t="e">
        <f>VLOOKUP($F254,사업자DB!$D$2:$L$294,9,0)</f>
        <v>#N/A</v>
      </c>
    </row>
    <row r="255" spans="1:13" x14ac:dyDescent="0.3">
      <c r="A255" s="13" t="s">
        <v>1639</v>
      </c>
      <c r="B255" s="125">
        <v>128010</v>
      </c>
      <c r="C255" s="125">
        <v>12800</v>
      </c>
      <c r="D255" s="125">
        <v>57190</v>
      </c>
      <c r="E255" s="125">
        <v>198000</v>
      </c>
      <c r="F255">
        <f>VLOOKUP(A255,금액!M254:O1787,3,0)</f>
        <v>0</v>
      </c>
      <c r="G255" t="e">
        <f>VLOOKUP(F255,사업자DB!$D$2:$L$294,3,0)</f>
        <v>#N/A</v>
      </c>
      <c r="H255" t="e">
        <f>VLOOKUP(F255,사업자DB!$D$2:$L$294,4,0)</f>
        <v>#N/A</v>
      </c>
      <c r="I255" t="e">
        <f>VLOOKUP(F255,사업자DB!$D$2:$L$294,5,0)</f>
        <v>#N/A</v>
      </c>
      <c r="J255" t="e">
        <f>VLOOKUP($F255,사업자DB!$D$2:$L$294,6,0)</f>
        <v>#N/A</v>
      </c>
      <c r="K255" t="e">
        <f>VLOOKUP($F255,사업자DB!$D$2:$L$294,7,0)</f>
        <v>#N/A</v>
      </c>
      <c r="L255" t="e">
        <f>VLOOKUP($F255,사업자DB!$D$2:$L$294,8,0)</f>
        <v>#N/A</v>
      </c>
      <c r="M255" t="e">
        <f>VLOOKUP($F255,사업자DB!$D$2:$L$294,9,0)</f>
        <v>#N/A</v>
      </c>
    </row>
    <row r="256" spans="1:13" x14ac:dyDescent="0.3">
      <c r="A256" s="13" t="s">
        <v>1638</v>
      </c>
      <c r="B256" s="125">
        <v>101636</v>
      </c>
      <c r="C256" s="125">
        <v>10164</v>
      </c>
      <c r="D256" s="125">
        <v>0</v>
      </c>
      <c r="E256" s="125">
        <v>111800</v>
      </c>
      <c r="F256">
        <f>VLOOKUP(A256,금액!M255:O1788,3,0)</f>
        <v>0</v>
      </c>
      <c r="G256" t="e">
        <f>VLOOKUP(F256,사업자DB!$D$2:$L$294,3,0)</f>
        <v>#N/A</v>
      </c>
      <c r="H256" t="e">
        <f>VLOOKUP(F256,사업자DB!$D$2:$L$294,4,0)</f>
        <v>#N/A</v>
      </c>
      <c r="I256" t="e">
        <f>VLOOKUP(F256,사업자DB!$D$2:$L$294,5,0)</f>
        <v>#N/A</v>
      </c>
      <c r="J256" t="e">
        <f>VLOOKUP($F256,사업자DB!$D$2:$L$294,6,0)</f>
        <v>#N/A</v>
      </c>
      <c r="K256" t="e">
        <f>VLOOKUP($F256,사업자DB!$D$2:$L$294,7,0)</f>
        <v>#N/A</v>
      </c>
      <c r="L256" t="e">
        <f>VLOOKUP($F256,사업자DB!$D$2:$L$294,8,0)</f>
        <v>#N/A</v>
      </c>
      <c r="M256" t="e">
        <f>VLOOKUP($F256,사업자DB!$D$2:$L$294,9,0)</f>
        <v>#N/A</v>
      </c>
    </row>
    <row r="257" spans="1:13" x14ac:dyDescent="0.3">
      <c r="A257" s="13" t="s">
        <v>1728</v>
      </c>
      <c r="B257" s="125">
        <v>2598273</v>
      </c>
      <c r="C257" s="125">
        <v>259827</v>
      </c>
      <c r="D257" s="125">
        <v>475600</v>
      </c>
      <c r="E257" s="125">
        <v>3333700</v>
      </c>
      <c r="F257">
        <f>VLOOKUP(A257,금액!M256:O1789,3,0)</f>
        <v>0</v>
      </c>
      <c r="G257" t="e">
        <f>VLOOKUP(F257,사업자DB!$D$2:$L$294,3,0)</f>
        <v>#N/A</v>
      </c>
      <c r="H257" t="e">
        <f>VLOOKUP(F257,사업자DB!$D$2:$L$294,4,0)</f>
        <v>#N/A</v>
      </c>
      <c r="I257" t="e">
        <f>VLOOKUP(F257,사업자DB!$D$2:$L$294,5,0)</f>
        <v>#N/A</v>
      </c>
      <c r="J257" t="e">
        <f>VLOOKUP($F257,사업자DB!$D$2:$L$294,6,0)</f>
        <v>#N/A</v>
      </c>
      <c r="K257" t="e">
        <f>VLOOKUP($F257,사업자DB!$D$2:$L$294,7,0)</f>
        <v>#N/A</v>
      </c>
      <c r="L257" t="e">
        <f>VLOOKUP($F257,사업자DB!$D$2:$L$294,8,0)</f>
        <v>#N/A</v>
      </c>
      <c r="M257" t="e">
        <f>VLOOKUP($F257,사업자DB!$D$2:$L$294,9,0)</f>
        <v>#N/A</v>
      </c>
    </row>
    <row r="258" spans="1:13" x14ac:dyDescent="0.3">
      <c r="A258" s="13" t="s">
        <v>1706</v>
      </c>
      <c r="B258" s="125">
        <v>340910</v>
      </c>
      <c r="C258" s="125">
        <v>34090</v>
      </c>
      <c r="D258" s="125">
        <v>11600</v>
      </c>
      <c r="E258" s="125">
        <v>386600</v>
      </c>
      <c r="F258">
        <f>VLOOKUP(A258,금액!M257:O1790,3,0)</f>
        <v>0</v>
      </c>
      <c r="G258" t="e">
        <f>VLOOKUP(F258,사업자DB!$D$2:$L$294,3,0)</f>
        <v>#N/A</v>
      </c>
      <c r="H258" t="e">
        <f>VLOOKUP(F258,사업자DB!$D$2:$L$294,4,0)</f>
        <v>#N/A</v>
      </c>
      <c r="I258" t="e">
        <f>VLOOKUP(F258,사업자DB!$D$2:$L$294,5,0)</f>
        <v>#N/A</v>
      </c>
      <c r="J258" t="e">
        <f>VLOOKUP($F258,사업자DB!$D$2:$L$294,6,0)</f>
        <v>#N/A</v>
      </c>
      <c r="K258" t="e">
        <f>VLOOKUP($F258,사업자DB!$D$2:$L$294,7,0)</f>
        <v>#N/A</v>
      </c>
      <c r="L258" t="e">
        <f>VLOOKUP($F258,사업자DB!$D$2:$L$294,8,0)</f>
        <v>#N/A</v>
      </c>
      <c r="M258" t="e">
        <f>VLOOKUP($F258,사업자DB!$D$2:$L$294,9,0)</f>
        <v>#N/A</v>
      </c>
    </row>
    <row r="259" spans="1:13" x14ac:dyDescent="0.3">
      <c r="A259" s="13" t="s">
        <v>1847</v>
      </c>
      <c r="B259" s="125">
        <v>218524933.85454544</v>
      </c>
      <c r="C259" s="125">
        <v>21852087.775454551</v>
      </c>
      <c r="D259" s="125">
        <v>99900029.810000002</v>
      </c>
      <c r="E259" s="125">
        <v>340277051.44</v>
      </c>
      <c r="F259" t="e">
        <f>VLOOKUP(A259,금액!M258:O1791,3,0)</f>
        <v>#N/A</v>
      </c>
      <c r="G259" t="e">
        <f>VLOOKUP(F259,사업자DB!$D$2:$L$294,3,0)</f>
        <v>#N/A</v>
      </c>
      <c r="H259" t="e">
        <f>VLOOKUP(F259,사업자DB!$D$2:$L$294,4,0)</f>
        <v>#N/A</v>
      </c>
      <c r="I259" t="e">
        <f>VLOOKUP(F259,사업자DB!$D$2:$L$294,5,0)</f>
        <v>#N/A</v>
      </c>
      <c r="J259" t="e">
        <f>VLOOKUP($F259,사업자DB!$D$2:$L$294,6,0)</f>
        <v>#N/A</v>
      </c>
      <c r="K259" t="e">
        <f>VLOOKUP($F259,사업자DB!$D$2:$L$294,7,0)</f>
        <v>#N/A</v>
      </c>
      <c r="L259" t="e">
        <f>VLOOKUP($F259,사업자DB!$D$2:$L$294,8,0)</f>
        <v>#N/A</v>
      </c>
      <c r="M259" t="e">
        <f>VLOOKUP($F259,사업자DB!$D$2:$L$294,9,0)</f>
        <v>#N/A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금액</vt:lpstr>
      <vt:lpstr>ID-사업자</vt:lpstr>
      <vt:lpstr>사업자DB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dalrat</dc:creator>
  <cp:lastModifiedBy>하연 정</cp:lastModifiedBy>
  <cp:revision>12</cp:revision>
  <dcterms:created xsi:type="dcterms:W3CDTF">2024-05-06T08:48:55Z</dcterms:created>
  <dcterms:modified xsi:type="dcterms:W3CDTF">2024-05-08T02:06:23Z</dcterms:modified>
  <cp:version>1200.0100.01</cp:version>
</cp:coreProperties>
</file>