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jerryorabona/Documents/ryc/race/ryc nav/"/>
    </mc:Choice>
  </mc:AlternateContent>
  <xr:revisionPtr revIDLastSave="0" documentId="13_ncr:1_{35D955DE-6731-4F40-A789-F2982B671292}" xr6:coauthVersionLast="47" xr6:coauthVersionMax="47" xr10:uidLastSave="{00000000-0000-0000-0000-000000000000}"/>
  <bookViews>
    <workbookView xWindow="7220" yWindow="1360" windowWidth="40920" windowHeight="16060" firstSheet="1" activeTab="1" xr2:uid="{00000000-000D-0000-FFFF-FFFF00000000}"/>
  </bookViews>
  <sheets>
    <sheet name="inputdata" sheetId="11" r:id="rId1"/>
    <sheet name="Sheet2" sheetId="12" r:id="rId2"/>
    <sheet name="Export Summary" sheetId="1" r:id="rId3"/>
    <sheet name="bottom original" sheetId="2" r:id="rId4"/>
    <sheet name="results" sheetId="18" r:id="rId5"/>
    <sheet name="Sheet1" sheetId="17" r:id="rId6"/>
    <sheet name="x_results.old" sheetId="15" r:id="rId7"/>
    <sheet name="x_results" sheetId="16" r:id="rId8"/>
    <sheet name="bottom DD.ddd" sheetId="3" r:id="rId9"/>
    <sheet name="bottom from USCG  light LIST" sheetId="4" r:id="rId10"/>
    <sheet name="Bottom USCG DD.DDDDD" sheetId="5" r:id="rId11"/>
    <sheet name="Bearing &amp; Distance working" sheetId="6" r:id="rId12"/>
    <sheet name="bottom  NOAA ENC" sheetId="7" r:id="rId13"/>
    <sheet name="bottom Navionics" sheetId="8" r:id="rId14"/>
    <sheet name="Delta data comparison - DISTANC" sheetId="9" r:id="rId15"/>
    <sheet name="Bearing &amp; Distance template" sheetId="10" r:id="rId16"/>
  </sheets>
  <definedNames>
    <definedName name="ExternalData_1" localSheetId="4" hidden="1">results!$A$1:$D$577</definedName>
    <definedName name="results" localSheetId="7">x_results!$A$1:$D$577</definedName>
    <definedName name="results" localSheetId="6">x_results.old!$A$1:$D$577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2" l="1"/>
  <c r="A4" i="12"/>
  <c r="A5" i="12"/>
  <c r="A6" i="12"/>
  <c r="A7" i="12"/>
  <c r="A8" i="12"/>
  <c r="A9" i="12"/>
  <c r="A10" i="12"/>
  <c r="A11" i="12"/>
  <c r="A12" i="12"/>
  <c r="A13" i="12"/>
  <c r="A14" i="12"/>
  <c r="A15" i="12"/>
  <c r="A16" i="12"/>
  <c r="A17" i="12"/>
  <c r="A18" i="12"/>
  <c r="A19" i="12"/>
  <c r="A20" i="12"/>
  <c r="A21" i="12"/>
  <c r="A22" i="12"/>
  <c r="A23" i="12"/>
  <c r="A24" i="12"/>
  <c r="A25" i="12"/>
  <c r="A26" i="12"/>
  <c r="A28" i="11"/>
  <c r="O14" i="11"/>
  <c r="N14" i="11"/>
  <c r="E14" i="11"/>
  <c r="D14" i="11"/>
  <c r="O13" i="11"/>
  <c r="N13" i="11"/>
  <c r="E13" i="11"/>
  <c r="D13" i="11"/>
  <c r="O12" i="11"/>
  <c r="N12" i="11"/>
  <c r="E12" i="11"/>
  <c r="D12" i="11"/>
  <c r="O11" i="11"/>
  <c r="N11" i="11"/>
  <c r="E11" i="11"/>
  <c r="D11" i="11"/>
  <c r="O10" i="11"/>
  <c r="N10" i="11"/>
  <c r="E10" i="11"/>
  <c r="D10" i="11"/>
  <c r="O9" i="11"/>
  <c r="N9" i="11"/>
  <c r="E9" i="11"/>
  <c r="D9" i="11"/>
  <c r="E8" i="11"/>
  <c r="D8" i="11"/>
  <c r="O7" i="11"/>
  <c r="N7" i="11"/>
  <c r="E7" i="11"/>
  <c r="D7" i="11"/>
  <c r="O6" i="11"/>
  <c r="N6" i="11"/>
  <c r="E6" i="11"/>
  <c r="D6" i="11"/>
  <c r="O5" i="11"/>
  <c r="N5" i="11"/>
  <c r="E5" i="11"/>
  <c r="D5" i="11"/>
  <c r="O4" i="11"/>
  <c r="N4" i="11"/>
  <c r="E4" i="11"/>
  <c r="D4" i="11"/>
  <c r="O3" i="11"/>
  <c r="N3" i="11"/>
  <c r="E3" i="11"/>
  <c r="D3" i="11"/>
  <c r="K30" i="9"/>
  <c r="F30" i="9"/>
  <c r="K29" i="9"/>
  <c r="K28" i="9"/>
  <c r="G28" i="9"/>
  <c r="G26" i="9"/>
  <c r="J26" i="9" s="1"/>
  <c r="K26" i="9" s="1"/>
  <c r="J25" i="9"/>
  <c r="K25" i="9" s="1"/>
  <c r="G25" i="9"/>
  <c r="G24" i="9"/>
  <c r="J24" i="9" s="1"/>
  <c r="K24" i="9" s="1"/>
  <c r="J19" i="9"/>
  <c r="K19" i="9" s="1"/>
  <c r="G19" i="9"/>
  <c r="G15" i="9"/>
  <c r="J15" i="9" s="1"/>
  <c r="K15" i="9" s="1"/>
  <c r="G12" i="9"/>
  <c r="J12" i="9" s="1"/>
  <c r="K12" i="9" s="1"/>
  <c r="G10" i="9"/>
  <c r="J10" i="9" s="1"/>
  <c r="K10" i="9" s="1"/>
  <c r="J8" i="9"/>
  <c r="K8" i="9" s="1"/>
  <c r="G8" i="9"/>
  <c r="G7" i="9"/>
  <c r="J7" i="9" s="1"/>
  <c r="K7" i="9" s="1"/>
  <c r="J6" i="9"/>
  <c r="K6" i="9" s="1"/>
  <c r="G6" i="9"/>
  <c r="G5" i="9"/>
  <c r="J5" i="9" s="1"/>
  <c r="K5" i="9" s="1"/>
  <c r="J3" i="9"/>
  <c r="K3" i="9" s="1"/>
  <c r="G3" i="9"/>
  <c r="H52" i="6"/>
  <c r="N14" i="5"/>
  <c r="M14" i="5"/>
  <c r="D14" i="5"/>
  <c r="C14" i="5"/>
  <c r="N13" i="5"/>
  <c r="M13" i="5"/>
  <c r="D13" i="5"/>
  <c r="C13" i="5"/>
  <c r="N12" i="5"/>
  <c r="M12" i="5"/>
  <c r="D12" i="5"/>
  <c r="C12" i="5"/>
  <c r="N11" i="5"/>
  <c r="M11" i="5"/>
  <c r="D11" i="5"/>
  <c r="C11" i="5"/>
  <c r="N10" i="5"/>
  <c r="M10" i="5"/>
  <c r="D10" i="5"/>
  <c r="C10" i="5"/>
  <c r="N9" i="5"/>
  <c r="M9" i="5"/>
  <c r="D9" i="5"/>
  <c r="C9" i="5"/>
  <c r="D8" i="5"/>
  <c r="C8" i="5"/>
  <c r="N7" i="5"/>
  <c r="M7" i="5"/>
  <c r="D7" i="5"/>
  <c r="C7" i="5"/>
  <c r="N6" i="5"/>
  <c r="M6" i="5"/>
  <c r="D6" i="5"/>
  <c r="C6" i="5"/>
  <c r="N5" i="5"/>
  <c r="M5" i="5"/>
  <c r="D5" i="5"/>
  <c r="C5" i="5"/>
  <c r="N4" i="5"/>
  <c r="M4" i="5"/>
  <c r="D4" i="5"/>
  <c r="C4" i="5"/>
  <c r="N3" i="5"/>
  <c r="M3" i="5"/>
  <c r="D3" i="5"/>
  <c r="C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7D0DB0-E314-3E4C-9DE8-67E3EF94A40D}" keepAlive="1" name="Query - newlist" description="Connection to the 'newlist' query in the workbook." type="5" refreshedVersion="8" background="1" saveData="1">
    <dbPr connection="Provider=Microsoft.Mashup.OleDb.1;Data Source=$Workbook$;Location=newlist;Extended Properties=&quot;&quot;" command="SELECT * FROM [newlist]"/>
  </connection>
  <connection id="2" xr16:uid="{B154DD89-096E-044A-A6C4-05F7F0D50AB0}" name="results" type="6" refreshedVersion="8" background="1" saveData="1">
    <textPr sourceFile="/Users/jerryorabona/Documents/ryc nav/results.csv" tab="0" comma="1">
      <textFields count="4">
        <textField/>
        <textField/>
        <textField/>
        <textField/>
      </textFields>
    </textPr>
  </connection>
  <connection id="3" xr16:uid="{80C29D08-3024-334B-A660-D8F4A8204E01}" name="results1" type="6" refreshedVersion="8" background="1" saveData="1">
    <textPr sourceFile="/Users/jerryorabona/Documents/ryc nav/results.csv" tab="0" comma="1">
      <textFields count="4">
        <textField/>
        <textField/>
        <textField/>
        <textField/>
      </textFields>
    </textPr>
  </connection>
</connections>
</file>

<file path=xl/sharedStrings.xml><?xml version="1.0" encoding="utf-8"?>
<sst xmlns="http://schemas.openxmlformats.org/spreadsheetml/2006/main" count="4411" uniqueCount="294">
  <si>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</si>
  <si>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</si>
  <si>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</si>
  <si>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</si>
  <si>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bottom original</t>
  </si>
  <si>
    <t>Table 1</t>
  </si>
  <si>
    <t xml:space="preserve">Mark Descriptions &amp; Locations </t>
  </si>
  <si>
    <t>Mark</t>
  </si>
  <si>
    <t>Description</t>
  </si>
  <si>
    <t>Location</t>
  </si>
  <si>
    <t>LAT</t>
  </si>
  <si>
    <t>LONG</t>
  </si>
  <si>
    <t>A</t>
  </si>
  <si>
    <t>GREAT BEDS LIGHT</t>
  </si>
  <si>
    <t>FL R 4 sec 61 ft</t>
  </si>
  <si>
    <t>40 29.20</t>
  </si>
  <si>
    <t>74 15.18</t>
  </si>
  <si>
    <t>O</t>
  </si>
  <si>
    <t>G ‘9’ FL G 4 sec</t>
  </si>
  <si>
    <t>Raritan Bay East Reach</t>
  </si>
  <si>
    <t>40 29.34</t>
  </si>
  <si>
    <t>74 06.39</t>
  </si>
  <si>
    <t>B</t>
  </si>
  <si>
    <t>G ’39' Unlighted cam</t>
  </si>
  <si>
    <t>Red Bank Reach</t>
  </si>
  <si>
    <t>40 30.08</t>
  </si>
  <si>
    <t>74 12.83</t>
  </si>
  <si>
    <t>R1</t>
  </si>
  <si>
    <t>White/Orange ‘Race Course 1’</t>
  </si>
  <si>
    <t>ENE Cheesecake Creek</t>
  </si>
  <si>
    <t>40 28.50</t>
  </si>
  <si>
    <t>74 15.06</t>
  </si>
  <si>
    <t>D</t>
  </si>
  <si>
    <t>R ’14’ FL 4 Sec</t>
  </si>
  <si>
    <t>Raritan Bay West Reach</t>
  </si>
  <si>
    <t>40 29.81</t>
  </si>
  <si>
    <t>74 08.01</t>
  </si>
  <si>
    <t>R2</t>
  </si>
  <si>
    <t>White/Orange ‘Race Course 2’</t>
  </si>
  <si>
    <t>E Cheesequake Creek</t>
  </si>
  <si>
    <t>40 28.21</t>
  </si>
  <si>
    <t>E</t>
  </si>
  <si>
    <t>OLD ORCHARD LIGHT</t>
  </si>
  <si>
    <t>Old Orchard Shoal</t>
  </si>
  <si>
    <t>40 30.73</t>
  </si>
  <si>
    <t>74 05.93</t>
  </si>
  <si>
    <t>RYC</t>
  </si>
  <si>
    <t>Cupola Finish: cupola &amp; R ’60’</t>
  </si>
  <si>
    <t>Ward Point Bend West</t>
  </si>
  <si>
    <t>40 30.21</t>
  </si>
  <si>
    <t>74 15.40</t>
  </si>
  <si>
    <t>G</t>
  </si>
  <si>
    <t>WEST BANK LIGHT</t>
  </si>
  <si>
    <t>Chapel Hill North Channel</t>
  </si>
  <si>
    <t>40 32.27</t>
  </si>
  <si>
    <t>74 02.60</t>
  </si>
  <si>
    <t>T</t>
  </si>
  <si>
    <t>G Can ‘3’</t>
  </si>
  <si>
    <t>Ward Point Secondary Channel</t>
  </si>
  <si>
    <t>40 29.04</t>
  </si>
  <si>
    <t>74 14.35</t>
  </si>
  <si>
    <t>H</t>
  </si>
  <si>
    <t>ROMER SHOAL LIGHT</t>
  </si>
  <si>
    <t>NNE of Sandy Hook</t>
  </si>
  <si>
    <t>40 30.76</t>
  </si>
  <si>
    <t>74 00.83</t>
  </si>
  <si>
    <t>S/F</t>
  </si>
  <si>
    <t xml:space="preserve">Start/Finish </t>
  </si>
  <si>
    <t xml:space="preserve"> Mobile mark various positions</t>
  </si>
  <si>
    <t>n/a</t>
  </si>
  <si>
    <t>I</t>
  </si>
  <si>
    <t>G ’19’ FL R 4 Sec</t>
  </si>
  <si>
    <t>40 30.07</t>
  </si>
  <si>
    <t>74 09.73</t>
  </si>
  <si>
    <t>U</t>
  </si>
  <si>
    <t>G Can ‘1'</t>
  </si>
  <si>
    <t>40 29.21</t>
  </si>
  <si>
    <t>74 14.05</t>
  </si>
  <si>
    <t>J</t>
  </si>
  <si>
    <t>G ‘11A’ FL G 4 Sec</t>
  </si>
  <si>
    <t>ENE Point Comfort</t>
  </si>
  <si>
    <t>40 29.01</t>
  </si>
  <si>
    <t>74 07.57</t>
  </si>
  <si>
    <t>V</t>
  </si>
  <si>
    <t>G ’47’ FL G 4 Sec</t>
  </si>
  <si>
    <t>40 29.35</t>
  </si>
  <si>
    <t>74 13.82</t>
  </si>
  <si>
    <t>K</t>
  </si>
  <si>
    <t>G ’31’ FL G 2 Sec</t>
  </si>
  <si>
    <t>Sanguine Point Bend</t>
  </si>
  <si>
    <t>40 30.44</t>
  </si>
  <si>
    <t>74 11.75</t>
  </si>
  <si>
    <t>W</t>
  </si>
  <si>
    <t xml:space="preserve">G Can ‘5’ </t>
  </si>
  <si>
    <t>40 29.61</t>
  </si>
  <si>
    <t>74 06.61</t>
  </si>
  <si>
    <t>L</t>
  </si>
  <si>
    <t>KEYPORT 1</t>
  </si>
  <si>
    <t>Keyport Harbor G ‘1’ FL G 2.5 Sec</t>
  </si>
  <si>
    <t>40 28.44</t>
  </si>
  <si>
    <t>74 11.03</t>
  </si>
  <si>
    <t>X</t>
  </si>
  <si>
    <t>G Can ‘5'</t>
  </si>
  <si>
    <t xml:space="preserve">Raritan River Cutoff </t>
  </si>
  <si>
    <t>74 15.96</t>
  </si>
  <si>
    <t>M</t>
  </si>
  <si>
    <t>MOBILE MARK</t>
  </si>
  <si>
    <t>Various</t>
  </si>
  <si>
    <t>Y</t>
  </si>
  <si>
    <t>RG ‘R’ FL (2+1)</t>
  </si>
  <si>
    <t>Intersection South Amboy Reach</t>
  </si>
  <si>
    <t>40 29.40</t>
  </si>
  <si>
    <t>74 16.18</t>
  </si>
  <si>
    <t>N</t>
  </si>
  <si>
    <t>G ’27' Qk FL</t>
  </si>
  <si>
    <t>40 30.38</t>
  </si>
  <si>
    <t>74 11.08</t>
  </si>
  <si>
    <t>Z</t>
  </si>
  <si>
    <t>40 29.82</t>
  </si>
  <si>
    <t>74 15.80</t>
  </si>
  <si>
    <t>bottom DD.ddd</t>
  </si>
  <si>
    <r>
      <rPr>
        <b/>
        <sz val="17"/>
        <color indexed="8"/>
        <rFont val="Helvetica Neue"/>
        <family val="2"/>
      </rPr>
      <t xml:space="preserve">Mark Descriptions &amp; Locations      </t>
    </r>
    <r>
      <rPr>
        <b/>
        <u/>
        <sz val="17"/>
        <color indexed="8"/>
        <rFont val="Helvetica Neue"/>
        <family val="2"/>
      </rPr>
      <t>NOAA ENC viewer</t>
    </r>
  </si>
  <si>
    <t>R ’14’ FL (1) R 2.5 sec</t>
  </si>
  <si>
    <t>bottom from USCG  light LIST</t>
  </si>
  <si>
    <t xml:space="preserve">Mark Descriptions &amp; Locations   </t>
  </si>
  <si>
    <t>DD</t>
  </si>
  <si>
    <t>MM</t>
  </si>
  <si>
    <t>SS.sss</t>
  </si>
  <si>
    <t>FL R 6 sec 61 ft</t>
  </si>
  <si>
    <t>G ’39' Can</t>
  </si>
  <si>
    <t>Channel lighted R ’14'</t>
  </si>
  <si>
    <t xml:space="preserve">Raritan Bay West Reach </t>
  </si>
  <si>
    <t>G ’19’ FL G 4 Sec</t>
  </si>
  <si>
    <t>G ’31’ FL G 2.5 Sec</t>
  </si>
  <si>
    <t>RG FL (2+1) ‘R’ 6 sec</t>
  </si>
  <si>
    <t>Bottom USCG DD.DDDDD</t>
  </si>
  <si>
    <r>
      <rPr>
        <b/>
        <sz val="17"/>
        <color indexed="8"/>
        <rFont val="Helvetica Neue"/>
        <family val="2"/>
      </rPr>
      <t xml:space="preserve">Mark Descriptions &amp; Locations                             </t>
    </r>
    <r>
      <rPr>
        <b/>
        <sz val="10"/>
        <color indexed="8"/>
        <rFont val="Helvetica Neue"/>
        <family val="2"/>
      </rPr>
      <t>Source:</t>
    </r>
    <r>
      <rPr>
        <sz val="10"/>
        <color indexed="8"/>
        <rFont val="Helvetica Neue"/>
        <family val="2"/>
      </rPr>
      <t xml:space="preserve"> USCG Light List Vol I COMDTPUB P16502.1</t>
    </r>
    <r>
      <rPr>
        <sz val="17"/>
        <color indexed="8"/>
        <rFont val="Helvetica Neue"/>
        <family val="2"/>
      </rPr>
      <t xml:space="preserve"> </t>
    </r>
  </si>
  <si>
    <t>Lat</t>
  </si>
  <si>
    <t>Long</t>
  </si>
  <si>
    <t>Bearing &amp; Distance working</t>
  </si>
  <si>
    <t>280``</t>
  </si>
  <si>
    <t>SS.SS</t>
  </si>
  <si>
    <t>DD.DDD</t>
  </si>
  <si>
    <t>True Brg</t>
  </si>
  <si>
    <t>Dist km</t>
  </si>
  <si>
    <t>mag brg</t>
  </si>
  <si>
    <t>dis nM</t>
  </si>
  <si>
    <t>bottom  NOAA ENC</t>
  </si>
  <si>
    <t>bottom Navionics</t>
  </si>
  <si>
    <t>Delta data comparison</t>
  </si>
  <si>
    <t>DISTANCES VIA  https://www.movable-type.co.uk/scripts/latlong.html</t>
  </si>
  <si>
    <t>Delta data comparison - DISTANC</t>
  </si>
  <si>
    <t>LON</t>
  </si>
  <si>
    <t>from/to</t>
  </si>
  <si>
    <t>Bearing</t>
  </si>
  <si>
    <t>Distance km</t>
  </si>
  <si>
    <t>Distance nM</t>
  </si>
  <si>
    <t>FROM ORIGINAL DISTANCE BEARING</t>
  </si>
  <si>
    <t>DELTA DISTANCE</t>
  </si>
  <si>
    <t>Delta Time @ 5kts</t>
  </si>
  <si>
    <t>40 29.199</t>
  </si>
  <si>
    <t>74 15.181</t>
  </si>
  <si>
    <t>A-Z</t>
  </si>
  <si>
    <t>40 30.073</t>
  </si>
  <si>
    <t>74 12.842</t>
  </si>
  <si>
    <t>40 29.805</t>
  </si>
  <si>
    <t>74 8.009</t>
  </si>
  <si>
    <t>D-A</t>
  </si>
  <si>
    <t>40 30.738</t>
  </si>
  <si>
    <t>74 5.922</t>
  </si>
  <si>
    <t>A-E</t>
  </si>
  <si>
    <t>40 32.278</t>
  </si>
  <si>
    <t>74 2.571</t>
  </si>
  <si>
    <t>G-L</t>
  </si>
  <si>
    <t>40 30.781</t>
  </si>
  <si>
    <t>74 0.810</t>
  </si>
  <si>
    <t>H-A</t>
  </si>
  <si>
    <t>40 30.095</t>
  </si>
  <si>
    <t>74 9.784</t>
  </si>
  <si>
    <t>40 43.271</t>
  </si>
  <si>
    <t>74 2.988</t>
  </si>
  <si>
    <t>J-A</t>
  </si>
  <si>
    <t>40 30.439</t>
  </si>
  <si>
    <t>74 11.752</t>
  </si>
  <si>
    <t>40 28.454</t>
  </si>
  <si>
    <t>74 11.011</t>
  </si>
  <si>
    <t>L-A</t>
  </si>
  <si>
    <t>40 30.380</t>
  </si>
  <si>
    <t>74 11.076</t>
  </si>
  <si>
    <t>40 29.342</t>
  </si>
  <si>
    <t>74 6.388</t>
  </si>
  <si>
    <t>O-A</t>
  </si>
  <si>
    <t>40 30.210</t>
  </si>
  <si>
    <t>74 15.394</t>
  </si>
  <si>
    <t>40 29.034</t>
  </si>
  <si>
    <t>74 14.330</t>
  </si>
  <si>
    <t>T-Y</t>
  </si>
  <si>
    <t>40 29.215</t>
  </si>
  <si>
    <t>74 14.049</t>
  </si>
  <si>
    <t>40 29.432</t>
  </si>
  <si>
    <t>74 13.700</t>
  </si>
  <si>
    <t>40 29.070</t>
  </si>
  <si>
    <t>74 14.725</t>
  </si>
  <si>
    <t>X (aka F)</t>
  </si>
  <si>
    <t>40 29.613</t>
  </si>
  <si>
    <t>74 15.961</t>
  </si>
  <si>
    <t>X-A</t>
  </si>
  <si>
    <t>40 29.273</t>
  </si>
  <si>
    <t>74 16.145</t>
  </si>
  <si>
    <t>Y-A</t>
  </si>
  <si>
    <t>40 29.817</t>
  </si>
  <si>
    <t>74 15.776</t>
  </si>
  <si>
    <t>Z-Y</t>
  </si>
  <si>
    <t>Conv Km to nM</t>
  </si>
  <si>
    <t>Conv delta distance to seconds @ 5kts</t>
  </si>
  <si>
    <t>convert Nm to feet</t>
  </si>
  <si>
    <t>Conv ft/sec@ 5 kts</t>
  </si>
  <si>
    <t>nM</t>
  </si>
  <si>
    <t>Bearing &amp; Distance template</t>
  </si>
  <si>
    <t>Magnetic bearing &amp; Distance between Marks (nm)</t>
  </si>
  <si>
    <t>TO</t>
  </si>
  <si>
    <r>
      <rPr>
        <b/>
        <sz val="29"/>
        <color indexed="8"/>
        <rFont val="Helvetica Neue"/>
        <family val="2"/>
      </rPr>
      <t>FROM</t>
    </r>
  </si>
  <si>
    <t>ID</t>
  </si>
  <si>
    <t>G 39 Can</t>
  </si>
  <si>
    <t>Channel lighted R 14</t>
  </si>
  <si>
    <t>Cupola Finish: cupola &amp; R 60</t>
  </si>
  <si>
    <t>G 19 FL G 4 Sec</t>
  </si>
  <si>
    <t>G 47 FL G 4 Sec</t>
  </si>
  <si>
    <t>G 31 FL G 2.5 Sec</t>
  </si>
  <si>
    <t>G 27 Qk FL</t>
  </si>
  <si>
    <t>G 9 FL G 4 sec</t>
  </si>
  <si>
    <t>White/Orange Race Course 1</t>
  </si>
  <si>
    <t>White/Orange Race Course 2</t>
  </si>
  <si>
    <t>G Can 3</t>
  </si>
  <si>
    <t>G Can 1'</t>
  </si>
  <si>
    <t>G 11A FL G 4 Sec</t>
  </si>
  <si>
    <t xml:space="preserve">G Can 5 </t>
  </si>
  <si>
    <t>Keyport Harbor G 1 FL G 2.5 Sec</t>
  </si>
  <si>
    <t>G Can 5'</t>
  </si>
  <si>
    <t>RG FL (2+1) R 6 sec</t>
  </si>
  <si>
    <t>G Can 1</t>
  </si>
  <si>
    <t>G Can 5</t>
  </si>
  <si>
    <t>From</t>
  </si>
  <si>
    <t>To</t>
  </si>
  <si>
    <t>bearing</t>
  </si>
  <si>
    <t>distance</t>
  </si>
  <si>
    <t>From: A</t>
  </si>
  <si>
    <t>To: A</t>
  </si>
  <si>
    <t>To: B</t>
  </si>
  <si>
    <t>To: D</t>
  </si>
  <si>
    <t>To: E</t>
  </si>
  <si>
    <t>To: G</t>
  </si>
  <si>
    <t>To: H</t>
  </si>
  <si>
    <t>To: I</t>
  </si>
  <si>
    <t>To: J</t>
  </si>
  <si>
    <t>To: K</t>
  </si>
  <si>
    <t>To: L</t>
  </si>
  <si>
    <t>To: M</t>
  </si>
  <si>
    <t>To: N</t>
  </si>
  <si>
    <t>To: O</t>
  </si>
  <si>
    <t>To: R1</t>
  </si>
  <si>
    <t>To: R2</t>
  </si>
  <si>
    <t>To: RYC</t>
  </si>
  <si>
    <t>To: T</t>
  </si>
  <si>
    <t>To: S/F</t>
  </si>
  <si>
    <t>To: U</t>
  </si>
  <si>
    <t>To: V</t>
  </si>
  <si>
    <t>To: W</t>
  </si>
  <si>
    <t>To: X</t>
  </si>
  <si>
    <t>To: Y</t>
  </si>
  <si>
    <t>To: Z</t>
  </si>
  <si>
    <t>From: B</t>
  </si>
  <si>
    <t>From: D</t>
  </si>
  <si>
    <t>From: E</t>
  </si>
  <si>
    <t>From: G</t>
  </si>
  <si>
    <t>From: H</t>
  </si>
  <si>
    <t>From: I</t>
  </si>
  <si>
    <t>From: J</t>
  </si>
  <si>
    <t>From: K</t>
  </si>
  <si>
    <t>From: L</t>
  </si>
  <si>
    <t>From: M</t>
  </si>
  <si>
    <t>From: N</t>
  </si>
  <si>
    <t>From: O</t>
  </si>
  <si>
    <t>From: R1</t>
  </si>
  <si>
    <t>From: R2</t>
  </si>
  <si>
    <t>From: RYC</t>
  </si>
  <si>
    <t>From: T</t>
  </si>
  <si>
    <t>From: S/F</t>
  </si>
  <si>
    <t>From: U</t>
  </si>
  <si>
    <t>From: V</t>
  </si>
  <si>
    <t>From: W</t>
  </si>
  <si>
    <t>From: X</t>
  </si>
  <si>
    <t>From: Y</t>
  </si>
  <si>
    <t>From: 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</si>
</sst>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
    <numFmt numFmtId="165" formatCode="#,#00"/>
    <numFmt numFmtId="166" formatCode="#,#00.000"/>
    <numFmt numFmtId="167" formatCode="0.000000"/>
    <numFmt numFmtId="168" formatCode="#,000&quot;°&quot;"/>
    <numFmt numFmtId="169" formatCode="#,#00.00&quot; nM&quot;"/>
    <numFmt numFmtId="170" formatCode="#,#00.000&quot;  Ft&quot;"/>
    <numFmt numFmtId="171" formatCode="#,###.###&quot; seconds&quot;"/>
  </numFmts>
  <fonts count="25">
    <font>
      <sz val="10"/>
      <color indexed="8"/>
      <name val="Helvetica Neue"/>
    </font>
    <font>
      <sz val="12"/>
      <color indexed="8"/>
      <name val="Helvetica Neue"/>
      <family val="2"/>
    </font>
    <font>
      <sz val="14"/>
      <color indexed="8"/>
      <name val="Helvetica Neue"/>
      <family val="2"/>
    </font>
    <font>
      <u/>
      <sz val="12"/>
      <color indexed="11"/>
      <name val="Helvetica Neue"/>
      <family val="2"/>
    </font>
    <font>
      <b/>
      <sz val="17"/>
      <color indexed="8"/>
      <name val="Helvetica Neue"/>
      <family val="2"/>
    </font>
    <font>
      <b/>
      <sz val="14"/>
      <color indexed="8"/>
      <name val="Helvetica Neue"/>
      <family val="2"/>
    </font>
    <font>
      <sz val="11"/>
      <color indexed="8"/>
      <name val="Helvetica Neue"/>
      <family val="2"/>
    </font>
    <font>
      <b/>
      <u/>
      <sz val="17"/>
      <color indexed="8"/>
      <name val="Helvetica Neue"/>
      <family val="2"/>
    </font>
    <font>
      <sz val="12"/>
      <color indexed="8"/>
      <name val="Times Roman"/>
    </font>
    <font>
      <b/>
      <sz val="10"/>
      <color indexed="8"/>
      <name val="Helvetica Neue"/>
      <family val="2"/>
    </font>
    <font>
      <sz val="17"/>
      <color indexed="8"/>
      <name val="Helvetica Neue"/>
      <family val="2"/>
    </font>
    <font>
      <b/>
      <sz val="16"/>
      <color indexed="8"/>
      <name val="Helvetica Neue"/>
      <family val="2"/>
    </font>
    <font>
      <sz val="16"/>
      <color indexed="8"/>
      <name val="Helvetica Neue"/>
      <family val="2"/>
    </font>
    <font>
      <sz val="16"/>
      <color indexed="15"/>
      <name val="Helvetica Neue"/>
      <family val="2"/>
    </font>
    <font>
      <sz val="18"/>
      <color indexed="8"/>
      <name val="Helvetica Neue"/>
      <family val="2"/>
    </font>
    <font>
      <b/>
      <sz val="12"/>
      <color indexed="8"/>
      <name val="Helvetica Neue"/>
      <family val="2"/>
    </font>
    <font>
      <b/>
      <sz val="10"/>
      <color indexed="27"/>
      <name val="Helvetica Neue"/>
      <family val="2"/>
    </font>
    <font>
      <b/>
      <sz val="23"/>
      <color indexed="8"/>
      <name val="Helvetica Neue"/>
      <family val="2"/>
    </font>
    <font>
      <b/>
      <sz val="24"/>
      <color indexed="8"/>
      <name val="Helvetica Neue"/>
      <family val="2"/>
    </font>
    <font>
      <b/>
      <sz val="29"/>
      <color indexed="8"/>
      <name val="Helvetica Neue"/>
      <family val="2"/>
    </font>
    <font>
      <b/>
      <sz val="18"/>
      <color indexed="8"/>
      <name val="Helvetica Neue"/>
      <family val="2"/>
    </font>
    <font>
      <sz val="13"/>
      <color indexed="8"/>
      <name val="Helvetica Neue"/>
      <family val="2"/>
    </font>
    <font>
      <sz val="15"/>
      <color indexed="33"/>
      <name val="Helvetica Neue"/>
      <family val="2"/>
    </font>
    <font>
      <sz val="10"/>
      <color indexed="8"/>
      <name val="Helvetica Neue"/>
      <family val="2"/>
    </font>
    <font>
      <sz val="12"/>
      <color indexed="8"/>
      <name val="Helvetica Neue"/>
      <family val="2"/>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8"/>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2"/>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s>
  <borders count="9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style="thin">
        <color indexed="8"/>
      </left>
      <right/>
      <top/>
      <bottom/>
      <diagonal/>
    </border>
    <border>
      <left/>
      <right/>
      <top/>
      <bottom/>
      <diagonal/>
    </border>
    <border>
      <left/>
      <right style="thin">
        <color indexed="8"/>
      </right>
      <top/>
      <bottom/>
      <diagonal/>
    </border>
    <border>
      <left style="thin">
        <color indexed="8"/>
      </left>
      <right style="thin">
        <color indexed="8"/>
      </right>
      <top/>
      <bottom/>
      <diagonal/>
    </border>
    <border>
      <left style="thin">
        <color indexed="8"/>
      </left>
      <right/>
      <top/>
      <bottom/>
      <diagonal/>
    </border>
    <border>
      <left/>
      <right/>
      <top/>
      <bottom/>
      <diagonal/>
    </border>
    <border>
      <left/>
      <right style="thin">
        <color indexed="8"/>
      </right>
      <top/>
      <bottom/>
      <diagonal/>
    </border>
    <border>
      <left style="thin">
        <color indexed="8"/>
      </left>
      <right style="thin">
        <color indexed="8"/>
      </right>
      <top/>
      <bottom/>
      <diagonal/>
    </border>
    <border>
      <left style="thin">
        <color indexed="8"/>
      </left>
      <right style="thin">
        <color indexed="12"/>
      </right>
      <top/>
      <bottom/>
      <diagonal/>
    </border>
    <border>
      <left style="thin">
        <color indexed="12"/>
      </left>
      <right/>
      <top/>
      <bottom/>
      <diagonal/>
    </border>
    <border>
      <left style="thin">
        <color indexed="8"/>
      </left>
      <right/>
      <top/>
      <bottom/>
      <diagonal/>
    </border>
    <border>
      <left/>
      <right/>
      <top/>
      <bottom/>
      <diagonal/>
    </border>
    <border>
      <left/>
      <right style="thin">
        <color indexed="8"/>
      </right>
      <top/>
      <bottom/>
      <diagonal/>
    </border>
    <border>
      <left style="thin">
        <color indexed="8"/>
      </left>
      <right/>
      <top/>
      <bottom/>
      <diagonal/>
    </border>
    <border>
      <left/>
      <right/>
      <top/>
      <bottom/>
      <diagonal/>
    </border>
    <border>
      <left/>
      <right/>
      <top/>
      <bottom/>
      <diagonal/>
    </border>
    <border>
      <left/>
      <right style="thin">
        <color indexed="8"/>
      </right>
      <top/>
      <bottom/>
      <diagonal/>
    </border>
    <border>
      <left style="thin">
        <color indexed="12"/>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12"/>
      </right>
      <top/>
      <bottom style="thin">
        <color indexed="8"/>
      </bottom>
      <diagonal/>
    </border>
    <border>
      <left style="thin">
        <color indexed="12"/>
      </left>
      <right/>
      <top/>
      <bottom style="thin">
        <color indexed="8"/>
      </bottom>
      <diagonal/>
    </border>
    <border>
      <left/>
      <right style="thin">
        <color indexed="12"/>
      </right>
      <top/>
      <bottom/>
      <diagonal/>
    </border>
    <border>
      <left/>
      <right style="thin">
        <color indexed="12"/>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13"/>
      </left>
      <right style="medium">
        <color indexed="8"/>
      </right>
      <top style="thin">
        <color indexed="13"/>
      </top>
      <bottom style="thin">
        <color indexed="13"/>
      </bottom>
      <diagonal/>
    </border>
    <border>
      <left style="thin">
        <color indexed="13"/>
      </left>
      <right style="thin">
        <color indexed="13"/>
      </right>
      <top style="thin">
        <color indexed="13"/>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3"/>
      </bottom>
      <diagonal/>
    </border>
    <border>
      <left style="thin">
        <color indexed="13"/>
      </left>
      <right style="thin">
        <color indexed="13"/>
      </right>
      <top style="thin">
        <color indexed="13"/>
      </top>
      <bottom style="thin">
        <color indexed="21"/>
      </bottom>
      <diagonal/>
    </border>
    <border>
      <left style="thin">
        <color indexed="13"/>
      </left>
      <right style="thin">
        <color indexed="21"/>
      </right>
      <top style="thin">
        <color indexed="13"/>
      </top>
      <bottom style="thin">
        <color indexed="13"/>
      </bottom>
      <diagonal/>
    </border>
    <border>
      <left style="thin">
        <color indexed="21"/>
      </left>
      <right style="thin">
        <color indexed="21"/>
      </right>
      <top style="thin">
        <color indexed="21"/>
      </top>
      <bottom style="thin">
        <color indexed="13"/>
      </bottom>
      <diagonal/>
    </border>
    <border>
      <left style="thin">
        <color indexed="21"/>
      </left>
      <right style="thin">
        <color indexed="13"/>
      </right>
      <top style="thin">
        <color indexed="13"/>
      </top>
      <bottom style="thin">
        <color indexed="13"/>
      </bottom>
      <diagonal/>
    </border>
    <border>
      <left style="thin">
        <color indexed="21"/>
      </left>
      <right style="thin">
        <color indexed="21"/>
      </right>
      <top style="thin">
        <color indexed="13"/>
      </top>
      <bottom style="thin">
        <color indexed="21"/>
      </bottom>
      <diagonal/>
    </border>
    <border>
      <left style="thin">
        <color indexed="13"/>
      </left>
      <right style="thin">
        <color indexed="13"/>
      </right>
      <top style="thin">
        <color indexed="21"/>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3"/>
      </right>
      <top style="thin">
        <color indexed="13"/>
      </top>
      <bottom style="thin">
        <color indexed="12"/>
      </bottom>
      <diagonal/>
    </border>
    <border>
      <left style="thin">
        <color indexed="13"/>
      </left>
      <right style="thin">
        <color indexed="12"/>
      </right>
      <top style="thin">
        <color indexed="12"/>
      </top>
      <bottom style="thin">
        <color indexed="13"/>
      </bottom>
      <diagonal/>
    </border>
    <border>
      <left style="thin">
        <color indexed="12"/>
      </left>
      <right style="thin">
        <color indexed="12"/>
      </right>
      <top style="thin">
        <color indexed="12"/>
      </top>
      <bottom style="thin">
        <color indexed="13"/>
      </bottom>
      <diagonal/>
    </border>
    <border>
      <left style="thin">
        <color indexed="12"/>
      </left>
      <right style="thin">
        <color indexed="13"/>
      </right>
      <top style="thin">
        <color indexed="12"/>
      </top>
      <bottom style="thin">
        <color indexed="13"/>
      </bottom>
      <diagonal/>
    </border>
    <border>
      <left style="thin">
        <color indexed="13"/>
      </left>
      <right style="thin">
        <color indexed="12"/>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medium">
        <color indexed="8"/>
      </right>
      <top style="thin">
        <color indexed="13"/>
      </top>
      <bottom style="thin">
        <color indexed="13"/>
      </bottom>
      <diagonal/>
    </border>
    <border>
      <left style="thin">
        <color indexed="23"/>
      </left>
      <right style="thin">
        <color indexed="24"/>
      </right>
      <top style="thin">
        <color indexed="25"/>
      </top>
      <bottom style="thin">
        <color indexed="26"/>
      </bottom>
      <diagonal/>
    </border>
    <border>
      <left style="thin">
        <color indexed="24"/>
      </left>
      <right style="thin">
        <color indexed="24"/>
      </right>
      <top style="thin">
        <color indexed="25"/>
      </top>
      <bottom style="thin">
        <color indexed="26"/>
      </bottom>
      <diagonal/>
    </border>
    <border>
      <left style="thin">
        <color indexed="24"/>
      </left>
      <right style="thin">
        <color indexed="23"/>
      </right>
      <top style="thin">
        <color indexed="25"/>
      </top>
      <bottom style="thin">
        <color indexed="26"/>
      </bottom>
      <diagonal/>
    </border>
    <border>
      <left style="thin">
        <color indexed="23"/>
      </left>
      <right style="thin">
        <color indexed="25"/>
      </right>
      <top style="thin">
        <color indexed="23"/>
      </top>
      <bottom style="thin">
        <color indexed="26"/>
      </bottom>
      <diagonal/>
    </border>
    <border>
      <left style="thin">
        <color indexed="25"/>
      </left>
      <right style="thin">
        <color indexed="23"/>
      </right>
      <top style="thin">
        <color indexed="23"/>
      </top>
      <bottom style="thin">
        <color indexed="26"/>
      </bottom>
      <diagonal/>
    </border>
    <border>
      <left style="thin">
        <color indexed="23"/>
      </left>
      <right style="thin">
        <color indexed="23"/>
      </right>
      <top style="thin">
        <color indexed="23"/>
      </top>
      <bottom style="thin">
        <color indexed="26"/>
      </bottom>
      <diagonal/>
    </border>
    <border>
      <left style="thin">
        <color indexed="23"/>
      </left>
      <right style="thin">
        <color indexed="25"/>
      </right>
      <top style="thin">
        <color indexed="26"/>
      </top>
      <bottom style="thin">
        <color indexed="25"/>
      </bottom>
      <diagonal/>
    </border>
    <border>
      <left style="thin">
        <color indexed="25"/>
      </left>
      <right style="thin">
        <color indexed="25"/>
      </right>
      <top style="thin">
        <color indexed="26"/>
      </top>
      <bottom style="thin">
        <color indexed="25"/>
      </bottom>
      <diagonal/>
    </border>
    <border>
      <left style="thin">
        <color indexed="25"/>
      </left>
      <right style="thin">
        <color indexed="23"/>
      </right>
      <top style="thin">
        <color indexed="26"/>
      </top>
      <bottom style="thin">
        <color indexed="25"/>
      </bottom>
      <diagonal/>
    </border>
    <border>
      <left style="thin">
        <color indexed="23"/>
      </left>
      <right style="thin">
        <color indexed="23"/>
      </right>
      <top style="thin">
        <color indexed="26"/>
      </top>
      <bottom style="thin">
        <color indexed="25"/>
      </bottom>
      <diagonal/>
    </border>
    <border>
      <left style="thin">
        <color indexed="23"/>
      </left>
      <right style="thin">
        <color indexed="25"/>
      </right>
      <top style="thin">
        <color indexed="25"/>
      </top>
      <bottom style="thin">
        <color indexed="25"/>
      </bottom>
      <diagonal/>
    </border>
    <border>
      <left style="thin">
        <color indexed="25"/>
      </left>
      <right style="thin">
        <color indexed="25"/>
      </right>
      <top style="thin">
        <color indexed="25"/>
      </top>
      <bottom style="thin">
        <color indexed="25"/>
      </bottom>
      <diagonal/>
    </border>
    <border>
      <left style="thin">
        <color indexed="25"/>
      </left>
      <right style="thin">
        <color indexed="23"/>
      </right>
      <top style="thin">
        <color indexed="25"/>
      </top>
      <bottom style="thin">
        <color indexed="25"/>
      </bottom>
      <diagonal/>
    </border>
    <border>
      <left style="thin">
        <color indexed="23"/>
      </left>
      <right style="thin">
        <color indexed="31"/>
      </right>
      <top style="thin">
        <color indexed="25"/>
      </top>
      <bottom style="thin">
        <color indexed="26"/>
      </bottom>
      <diagonal/>
    </border>
    <border>
      <left style="thin">
        <color indexed="31"/>
      </left>
      <right style="thin">
        <color indexed="32"/>
      </right>
      <top style="thin">
        <color indexed="25"/>
      </top>
      <bottom style="thin">
        <color indexed="26"/>
      </bottom>
      <diagonal/>
    </border>
    <border>
      <left style="thin">
        <color indexed="23"/>
      </left>
      <right style="thin">
        <color indexed="23"/>
      </right>
      <top style="thin">
        <color indexed="25"/>
      </top>
      <bottom style="thin">
        <color indexed="26"/>
      </bottom>
      <diagonal/>
    </border>
    <border>
      <left style="thin">
        <color indexed="23"/>
      </left>
      <right style="thin">
        <color indexed="23"/>
      </right>
      <top style="thin">
        <color indexed="25"/>
      </top>
      <bottom style="thin">
        <color indexed="25"/>
      </bottom>
      <diagonal/>
    </border>
    <border>
      <left style="thin">
        <color indexed="23"/>
      </left>
      <right style="thin">
        <color indexed="31"/>
      </right>
      <top style="thin">
        <color indexed="25"/>
      </top>
      <bottom style="thin">
        <color indexed="31"/>
      </bottom>
      <diagonal/>
    </border>
    <border>
      <left style="thin">
        <color indexed="31"/>
      </left>
      <right style="thin">
        <color indexed="32"/>
      </right>
      <top style="thin">
        <color indexed="25"/>
      </top>
      <bottom style="thin">
        <color indexed="31"/>
      </bottom>
      <diagonal/>
    </border>
    <border>
      <left style="thin">
        <color indexed="23"/>
      </left>
      <right style="thin">
        <color indexed="25"/>
      </right>
      <top style="thin">
        <color indexed="25"/>
      </top>
      <bottom style="thin">
        <color indexed="23"/>
      </bottom>
      <diagonal/>
    </border>
    <border>
      <left style="thin">
        <color indexed="23"/>
      </left>
      <right style="thin">
        <color indexed="31"/>
      </right>
      <top style="thin">
        <color indexed="31"/>
      </top>
      <bottom style="thin">
        <color indexed="26"/>
      </bottom>
      <diagonal/>
    </border>
    <border>
      <left style="thin">
        <color indexed="31"/>
      </left>
      <right style="thin">
        <color indexed="32"/>
      </right>
      <top style="thin">
        <color indexed="31"/>
      </top>
      <bottom style="thin">
        <color indexed="26"/>
      </bottom>
      <diagonal/>
    </border>
    <border>
      <left style="thin">
        <color indexed="23"/>
      </left>
      <right style="thin">
        <color indexed="25"/>
      </right>
      <top style="thin">
        <color indexed="23"/>
      </top>
      <bottom style="thin">
        <color indexed="25"/>
      </bottom>
      <diagonal/>
    </border>
    <border>
      <left style="thin">
        <color indexed="23"/>
      </left>
      <right style="thin">
        <color indexed="31"/>
      </right>
      <top style="thin">
        <color indexed="31"/>
      </top>
      <bottom style="thin">
        <color indexed="31"/>
      </bottom>
      <diagonal/>
    </border>
    <border>
      <left style="thin">
        <color indexed="31"/>
      </left>
      <right style="thin">
        <color indexed="32"/>
      </right>
      <top style="thin">
        <color indexed="31"/>
      </top>
      <bottom style="thin">
        <color indexed="31"/>
      </bottom>
      <diagonal/>
    </border>
    <border>
      <left style="thin">
        <color indexed="25"/>
      </left>
      <right style="thin">
        <color indexed="23"/>
      </right>
      <top style="thin">
        <color indexed="25"/>
      </top>
      <bottom style="thin">
        <color indexed="23"/>
      </bottom>
      <diagonal/>
    </border>
    <border>
      <left style="thin">
        <color indexed="23"/>
      </left>
      <right style="thin">
        <color indexed="25"/>
      </right>
      <top style="thin">
        <color indexed="23"/>
      </top>
      <bottom style="thin">
        <color indexed="23"/>
      </bottom>
      <diagonal/>
    </border>
    <border>
      <left style="thin">
        <color indexed="25"/>
      </left>
      <right style="thin">
        <color indexed="23"/>
      </right>
      <top style="thin">
        <color indexed="23"/>
      </top>
      <bottom style="thin">
        <color indexed="23"/>
      </bottom>
      <diagonal/>
    </border>
    <border>
      <left style="thin">
        <color indexed="23"/>
      </left>
      <right style="thin">
        <color indexed="23"/>
      </right>
      <top style="thin">
        <color indexed="26"/>
      </top>
      <bottom style="thin">
        <color indexed="26"/>
      </bottom>
      <diagonal/>
    </border>
    <border>
      <left style="thin">
        <color indexed="23"/>
      </left>
      <right style="thin">
        <color indexed="23"/>
      </right>
      <top style="thin">
        <color indexed="25"/>
      </top>
      <bottom style="thin">
        <color indexed="23"/>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12"/>
      </right>
      <top style="thin">
        <color indexed="8"/>
      </top>
      <bottom style="thin">
        <color indexed="12"/>
      </bottom>
      <diagonal/>
    </border>
  </borders>
  <cellStyleXfs count="1">
    <xf numFmtId="0" fontId="0" fillId="0" borderId="0" applyNumberFormat="0" applyFill="0" applyBorder="0" applyProtection="0">
      <alignment horizontal="left" vertical="top" wrapText="1"/>
    </xf>
  </cellStyleXfs>
  <cellXfs count="259">
    <xf numFmtId="0" fontId="0" fillId="0" borderId="0" xfId="0">
      <alignment horizontal="left" vertical="top" wrapText="1"/>
    </xf>
    <xf numFmtId="0" fontId="2" fillId="0" borderId="0" xfId="0" applyFont="1">
      <alignment horizontal="left" vertical="top" wrapText="1"/>
    </xf>
    <xf numFmtId="0" fontId="1" fillId="2" borderId="0" xfId="0" applyFont="1" applyFill="1">
      <alignment horizontal="left" vertical="top" wrapText="1"/>
    </xf>
    <xf numFmtId="0" fontId="1" fillId="3" borderId="0" xfId="0" applyFont="1" applyFill="1">
      <alignment horizontal="left" vertical="top" wrapText="1"/>
    </xf>
    <xf numFmtId="0" fontId="3" fillId="3" borderId="0" xfId="0" applyFont="1" applyFill="1">
      <alignment horizontal="left" vertical="top" wrapText="1"/>
    </xf>
    <xf numFmtId="0" fontId="0" fillId="0" borderId="0" xfId="0" applyNumberFormat="1">
      <alignment horizontal="left" vertical="top" wrapText="1"/>
    </xf>
    <xf numFmtId="49" fontId="5" fillId="0" borderId="5" xfId="0" applyNumberFormat="1" applyFont="1" applyBorder="1">
      <alignment horizontal="left" vertical="top" wrapText="1"/>
    </xf>
    <xf numFmtId="49" fontId="5" fillId="0" borderId="3" xfId="0" applyNumberFormat="1" applyFont="1" applyBorder="1">
      <alignment horizontal="left" vertical="top" wrapText="1"/>
    </xf>
    <xf numFmtId="49" fontId="5" fillId="0" borderId="3" xfId="0" applyNumberFormat="1" applyFont="1" applyBorder="1" applyAlignment="1">
      <alignment horizontal="center" vertical="top" wrapText="1"/>
    </xf>
    <xf numFmtId="49" fontId="5" fillId="0" borderId="6" xfId="0" applyNumberFormat="1" applyFont="1" applyBorder="1" applyAlignment="1">
      <alignment horizontal="center" vertical="top" wrapText="1"/>
    </xf>
    <xf numFmtId="0" fontId="5" fillId="0" borderId="7" xfId="0" applyFont="1" applyBorder="1">
      <alignment horizontal="left" vertical="top" wrapText="1"/>
    </xf>
    <xf numFmtId="49" fontId="1" fillId="0" borderId="8" xfId="0" applyNumberFormat="1" applyFont="1" applyBorder="1">
      <alignment horizontal="left" vertical="top" wrapText="1"/>
    </xf>
    <xf numFmtId="49" fontId="1" fillId="0" borderId="9" xfId="0" applyNumberFormat="1" applyFont="1" applyBorder="1">
      <alignment horizontal="left" vertical="top" wrapText="1"/>
    </xf>
    <xf numFmtId="49" fontId="1" fillId="0" borderId="9" xfId="0" applyNumberFormat="1" applyFont="1" applyBorder="1" applyAlignment="1">
      <alignment horizontal="center" vertical="top" wrapText="1"/>
    </xf>
    <xf numFmtId="49" fontId="1" fillId="0" borderId="10" xfId="0" applyNumberFormat="1" applyFont="1" applyBorder="1" applyAlignment="1">
      <alignment horizontal="center" vertical="top" wrapText="1"/>
    </xf>
    <xf numFmtId="0" fontId="1" fillId="0" borderId="11" xfId="0" applyFont="1" applyBorder="1">
      <alignment horizontal="left" vertical="top" wrapText="1"/>
    </xf>
    <xf numFmtId="49" fontId="1" fillId="0" borderId="12" xfId="0" applyNumberFormat="1" applyFont="1" applyBorder="1">
      <alignment horizontal="left" vertical="top" wrapText="1"/>
    </xf>
    <xf numFmtId="49" fontId="1" fillId="0" borderId="13" xfId="0" applyNumberFormat="1" applyFont="1" applyBorder="1">
      <alignment horizontal="left" vertical="top" wrapText="1"/>
    </xf>
    <xf numFmtId="49" fontId="1" fillId="0" borderId="13" xfId="0" applyNumberFormat="1" applyFont="1" applyBorder="1" applyAlignment="1">
      <alignment horizontal="center" vertical="top" wrapText="1"/>
    </xf>
    <xf numFmtId="49" fontId="1" fillId="0" borderId="14" xfId="0" applyNumberFormat="1" applyFont="1" applyBorder="1" applyAlignment="1">
      <alignment horizontal="center" vertical="top" wrapText="1"/>
    </xf>
    <xf numFmtId="0" fontId="1" fillId="0" borderId="15" xfId="0" applyFont="1" applyBorder="1">
      <alignment horizontal="left" vertical="top" wrapText="1"/>
    </xf>
    <xf numFmtId="0" fontId="1" fillId="0" borderId="16" xfId="0" applyFont="1" applyBorder="1">
      <alignment horizontal="left" vertical="top" wrapText="1"/>
    </xf>
    <xf numFmtId="49" fontId="1" fillId="0" borderId="17" xfId="0" applyNumberFormat="1" applyFont="1" applyBorder="1">
      <alignment horizontal="left" vertical="top" wrapText="1"/>
    </xf>
    <xf numFmtId="49" fontId="1" fillId="0" borderId="18" xfId="0" applyNumberFormat="1" applyFont="1" applyBorder="1">
      <alignment horizontal="left" vertical="top" wrapText="1"/>
    </xf>
    <xf numFmtId="49" fontId="1" fillId="0" borderId="19" xfId="0" applyNumberFormat="1" applyFont="1" applyBorder="1">
      <alignment horizontal="left" vertical="top" wrapText="1"/>
    </xf>
    <xf numFmtId="49" fontId="1" fillId="0" borderId="19" xfId="0" applyNumberFormat="1" applyFont="1" applyBorder="1" applyAlignment="1">
      <alignment horizontal="center" vertical="top" wrapText="1"/>
    </xf>
    <xf numFmtId="49" fontId="1" fillId="0" borderId="20" xfId="0" applyNumberFormat="1" applyFont="1" applyBorder="1" applyAlignment="1">
      <alignment horizontal="center" vertical="top" wrapText="1"/>
    </xf>
    <xf numFmtId="49" fontId="1" fillId="0" borderId="21" xfId="0" applyNumberFormat="1" applyFont="1" applyBorder="1">
      <alignment horizontal="left" vertical="top" wrapText="1"/>
    </xf>
    <xf numFmtId="49" fontId="1" fillId="0" borderId="22" xfId="0" applyNumberFormat="1" applyFont="1" applyBorder="1">
      <alignment horizontal="left" vertical="top" wrapText="1"/>
    </xf>
    <xf numFmtId="49" fontId="1" fillId="0" borderId="23" xfId="0" applyNumberFormat="1" applyFont="1" applyBorder="1">
      <alignment horizontal="left" vertical="top" wrapText="1"/>
    </xf>
    <xf numFmtId="49" fontId="1" fillId="0" borderId="23" xfId="0" applyNumberFormat="1" applyFont="1" applyBorder="1" applyAlignment="1">
      <alignment horizontal="center" vertical="top" wrapText="1"/>
    </xf>
    <xf numFmtId="49" fontId="1" fillId="0" borderId="24" xfId="0" applyNumberFormat="1" applyFont="1" applyBorder="1" applyAlignment="1">
      <alignment horizontal="center" vertical="top" wrapText="1"/>
    </xf>
    <xf numFmtId="49" fontId="1" fillId="0" borderId="25" xfId="0" applyNumberFormat="1" applyFont="1" applyBorder="1">
      <alignment horizontal="left" vertical="top" wrapText="1"/>
    </xf>
    <xf numFmtId="49" fontId="1" fillId="0" borderId="26" xfId="0" applyNumberFormat="1" applyFont="1" applyBorder="1">
      <alignment horizontal="left" vertical="top" wrapText="1"/>
    </xf>
    <xf numFmtId="49" fontId="1" fillId="0" borderId="27" xfId="0" applyNumberFormat="1" applyFont="1" applyBorder="1">
      <alignment horizontal="left" vertical="top" wrapText="1"/>
    </xf>
    <xf numFmtId="49" fontId="1" fillId="0" borderId="27" xfId="0" applyNumberFormat="1" applyFont="1" applyBorder="1" applyAlignment="1">
      <alignment horizontal="center" vertical="top" wrapText="1"/>
    </xf>
    <xf numFmtId="49" fontId="1" fillId="0" borderId="28" xfId="0" applyNumberFormat="1" applyFont="1" applyBorder="1" applyAlignment="1">
      <alignment horizontal="center" vertical="top" wrapText="1"/>
    </xf>
    <xf numFmtId="0" fontId="1" fillId="0" borderId="29" xfId="0" applyFont="1" applyBorder="1">
      <alignment horizontal="left" vertical="top" wrapText="1"/>
    </xf>
    <xf numFmtId="49" fontId="1" fillId="0" borderId="30" xfId="0" applyNumberFormat="1" applyFont="1" applyBorder="1">
      <alignment horizontal="left" vertical="top" wrapText="1"/>
    </xf>
    <xf numFmtId="0" fontId="8" fillId="0" borderId="9" xfId="0" applyNumberFormat="1" applyFont="1" applyBorder="1" applyAlignment="1">
      <alignment horizontal="center" vertical="center" wrapText="1" readingOrder="1"/>
    </xf>
    <xf numFmtId="0" fontId="1" fillId="0" borderId="10" xfId="0" applyFont="1" applyBorder="1">
      <alignment horizontal="left" vertical="top" wrapText="1"/>
    </xf>
    <xf numFmtId="0" fontId="8" fillId="0" borderId="10" xfId="0" applyNumberFormat="1" applyFont="1" applyBorder="1" applyAlignment="1">
      <alignment horizontal="center" vertical="center" wrapText="1" readingOrder="1"/>
    </xf>
    <xf numFmtId="0" fontId="8" fillId="0" borderId="13" xfId="0" applyNumberFormat="1" applyFont="1" applyBorder="1" applyAlignment="1">
      <alignment horizontal="center" vertical="center" wrapText="1" readingOrder="1"/>
    </xf>
    <xf numFmtId="0" fontId="1" fillId="0" borderId="14" xfId="0" applyFont="1" applyBorder="1">
      <alignment horizontal="left" vertical="top" wrapText="1"/>
    </xf>
    <xf numFmtId="0" fontId="1" fillId="0" borderId="13" xfId="0" applyNumberFormat="1" applyFont="1" applyBorder="1" applyAlignment="1">
      <alignment horizontal="center" vertical="top" wrapText="1"/>
    </xf>
    <xf numFmtId="0" fontId="1" fillId="0" borderId="14" xfId="0" applyNumberFormat="1" applyFont="1" applyBorder="1" applyAlignment="1">
      <alignment horizontal="center" vertical="top" wrapText="1"/>
    </xf>
    <xf numFmtId="0" fontId="8" fillId="0" borderId="14" xfId="0" applyNumberFormat="1" applyFont="1" applyBorder="1" applyAlignment="1">
      <alignment horizontal="center" vertical="center" wrapText="1" readingOrder="1"/>
    </xf>
    <xf numFmtId="0" fontId="1" fillId="0" borderId="31" xfId="0" applyFont="1" applyBorder="1">
      <alignment horizontal="left" vertical="top" wrapText="1"/>
    </xf>
    <xf numFmtId="0" fontId="8" fillId="0" borderId="19" xfId="0" applyNumberFormat="1" applyFont="1" applyBorder="1" applyAlignment="1">
      <alignment horizontal="center" vertical="center" wrapText="1" readingOrder="1"/>
    </xf>
    <xf numFmtId="0" fontId="8" fillId="0" borderId="27" xfId="0" applyNumberFormat="1" applyFont="1" applyBorder="1" applyAlignment="1">
      <alignment horizontal="center" vertical="center" wrapText="1" readingOrder="1"/>
    </xf>
    <xf numFmtId="0" fontId="1" fillId="0" borderId="32" xfId="0" applyFont="1" applyBorder="1">
      <alignment horizontal="left" vertical="top" wrapText="1"/>
    </xf>
    <xf numFmtId="0" fontId="8" fillId="0" borderId="33" xfId="0" applyNumberFormat="1" applyFont="1" applyBorder="1" applyAlignment="1">
      <alignment horizontal="center" vertical="center" wrapText="1" readingOrder="1"/>
    </xf>
    <xf numFmtId="0" fontId="8" fillId="0" borderId="34" xfId="0" applyNumberFormat="1" applyFont="1" applyBorder="1" applyAlignment="1">
      <alignment horizontal="center" vertical="center" wrapText="1" readingOrder="1"/>
    </xf>
    <xf numFmtId="49" fontId="5" fillId="0" borderId="35" xfId="0" applyNumberFormat="1" applyFont="1" applyBorder="1" applyAlignment="1">
      <alignment horizontal="center" vertical="top" wrapText="1"/>
    </xf>
    <xf numFmtId="49" fontId="5" fillId="0" borderId="35" xfId="0" applyNumberFormat="1" applyFont="1" applyBorder="1">
      <alignment horizontal="left" vertical="top" wrapText="1"/>
    </xf>
    <xf numFmtId="0" fontId="5" fillId="0" borderId="35" xfId="0" applyFont="1" applyBorder="1">
      <alignment horizontal="left" vertical="top" wrapText="1"/>
    </xf>
    <xf numFmtId="49" fontId="1" fillId="0" borderId="35" xfId="0" applyNumberFormat="1" applyFont="1" applyBorder="1" applyAlignment="1">
      <alignment horizontal="center" vertical="top" wrapText="1"/>
    </xf>
    <xf numFmtId="49" fontId="1" fillId="0" borderId="35" xfId="0" applyNumberFormat="1" applyFont="1" applyBorder="1">
      <alignment horizontal="left" vertical="top" wrapText="1"/>
    </xf>
    <xf numFmtId="164" fontId="6" fillId="0" borderId="35" xfId="0" applyNumberFormat="1" applyFont="1" applyBorder="1" applyAlignment="1">
      <alignment horizontal="center" vertical="top" wrapText="1"/>
    </xf>
    <xf numFmtId="165" fontId="6" fillId="0" borderId="35" xfId="0" applyNumberFormat="1" applyFont="1" applyBorder="1" applyAlignment="1">
      <alignment horizontal="center" vertical="top" wrapText="1"/>
    </xf>
    <xf numFmtId="166" fontId="6" fillId="0" borderId="35" xfId="0" applyNumberFormat="1" applyFont="1" applyBorder="1" applyAlignment="1">
      <alignment horizontal="center" vertical="top" wrapText="1"/>
    </xf>
    <xf numFmtId="0" fontId="1" fillId="0" borderId="35" xfId="0" applyFont="1" applyBorder="1">
      <alignment horizontal="left" vertical="top" wrapText="1"/>
    </xf>
    <xf numFmtId="0" fontId="6" fillId="0" borderId="35" xfId="0" applyNumberFormat="1" applyFont="1" applyBorder="1" applyAlignment="1">
      <alignment horizontal="center" vertical="top" wrapText="1"/>
    </xf>
    <xf numFmtId="166" fontId="6" fillId="0" borderId="36" xfId="0" applyNumberFormat="1" applyFont="1" applyBorder="1" applyAlignment="1">
      <alignment horizontal="center" vertical="top" wrapText="1"/>
    </xf>
    <xf numFmtId="164" fontId="6" fillId="4" borderId="35" xfId="0" applyNumberFormat="1" applyFont="1" applyFill="1" applyBorder="1" applyAlignment="1">
      <alignment horizontal="center" vertical="top" wrapText="1"/>
    </xf>
    <xf numFmtId="165" fontId="6" fillId="4" borderId="35" xfId="0" applyNumberFormat="1" applyFont="1" applyFill="1" applyBorder="1" applyAlignment="1">
      <alignment horizontal="center" vertical="top" wrapText="1"/>
    </xf>
    <xf numFmtId="166" fontId="6" fillId="4" borderId="35" xfId="0" applyNumberFormat="1" applyFont="1" applyFill="1" applyBorder="1" applyAlignment="1">
      <alignment horizontal="center" vertical="top" wrapText="1"/>
    </xf>
    <xf numFmtId="0" fontId="6" fillId="4" borderId="35" xfId="0" applyFont="1" applyFill="1" applyBorder="1" applyAlignment="1">
      <alignment horizontal="center" vertical="top" wrapText="1"/>
    </xf>
    <xf numFmtId="166" fontId="6" fillId="4" borderId="36" xfId="0" applyNumberFormat="1" applyFont="1" applyFill="1" applyBorder="1" applyAlignment="1">
      <alignment horizontal="center" vertical="top" wrapText="1"/>
    </xf>
    <xf numFmtId="164" fontId="6" fillId="0" borderId="37" xfId="0" applyNumberFormat="1" applyFont="1" applyBorder="1" applyAlignment="1">
      <alignment horizontal="center" vertical="top" wrapText="1"/>
    </xf>
    <xf numFmtId="165" fontId="6" fillId="0" borderId="37" xfId="0" applyNumberFormat="1" applyFont="1" applyBorder="1" applyAlignment="1">
      <alignment horizontal="center" vertical="top" wrapText="1"/>
    </xf>
    <xf numFmtId="166" fontId="6" fillId="0" borderId="37" xfId="0" applyNumberFormat="1" applyFont="1" applyBorder="1" applyAlignment="1">
      <alignment horizontal="center" vertical="top" wrapText="1"/>
    </xf>
    <xf numFmtId="0" fontId="6" fillId="0" borderId="37" xfId="0" applyNumberFormat="1" applyFont="1" applyBorder="1" applyAlignment="1">
      <alignment horizontal="center" vertical="top" wrapText="1"/>
    </xf>
    <xf numFmtId="166" fontId="6" fillId="0" borderId="38" xfId="0" applyNumberFormat="1" applyFont="1" applyBorder="1" applyAlignment="1">
      <alignment horizontal="center" vertical="top" wrapText="1"/>
    </xf>
    <xf numFmtId="49" fontId="5" fillId="5" borderId="35" xfId="0" applyNumberFormat="1" applyFont="1" applyFill="1" applyBorder="1">
      <alignment horizontal="left" vertical="top" wrapText="1"/>
    </xf>
    <xf numFmtId="167" fontId="1" fillId="5" borderId="35" xfId="0" applyNumberFormat="1" applyFont="1" applyFill="1" applyBorder="1">
      <alignment horizontal="left" vertical="top" wrapText="1"/>
    </xf>
    <xf numFmtId="167" fontId="2" fillId="5" borderId="35" xfId="0" applyNumberFormat="1" applyFont="1" applyFill="1" applyBorder="1">
      <alignment horizontal="left" vertical="top" wrapText="1"/>
    </xf>
    <xf numFmtId="49" fontId="11" fillId="6" borderId="35" xfId="0" applyNumberFormat="1" applyFont="1" applyFill="1" applyBorder="1" applyAlignment="1">
      <alignment horizontal="center" vertical="top"/>
    </xf>
    <xf numFmtId="49" fontId="11" fillId="6" borderId="35" xfId="0" applyNumberFormat="1" applyFont="1" applyFill="1" applyBorder="1" applyAlignment="1">
      <alignment horizontal="center" vertical="top" wrapText="1"/>
    </xf>
    <xf numFmtId="49" fontId="11" fillId="6" borderId="35" xfId="0" applyNumberFormat="1" applyFont="1" applyFill="1" applyBorder="1" applyAlignment="1">
      <alignment vertical="top" wrapText="1"/>
    </xf>
    <xf numFmtId="49" fontId="11" fillId="6" borderId="39" xfId="0" applyNumberFormat="1" applyFont="1" applyFill="1" applyBorder="1" applyAlignment="1">
      <alignment horizontal="center" vertical="top" wrapText="1"/>
    </xf>
    <xf numFmtId="2" fontId="12" fillId="8" borderId="35" xfId="0" applyNumberFormat="1" applyFont="1" applyFill="1" applyBorder="1" applyAlignment="1">
      <alignment horizontal="center" vertical="center" wrapText="1"/>
    </xf>
    <xf numFmtId="2" fontId="12" fillId="4" borderId="35" xfId="0" applyNumberFormat="1" applyFont="1" applyFill="1" applyBorder="1">
      <alignment horizontal="left" vertical="top" wrapText="1"/>
    </xf>
    <xf numFmtId="168" fontId="12" fillId="0" borderId="35" xfId="0" applyNumberFormat="1" applyFont="1" applyBorder="1" applyAlignment="1">
      <alignment horizontal="center" vertical="center" wrapText="1"/>
    </xf>
    <xf numFmtId="2" fontId="12" fillId="5" borderId="35" xfId="0" applyNumberFormat="1" applyFont="1" applyFill="1" applyBorder="1" applyAlignment="1">
      <alignment horizontal="center" vertical="center" wrapText="1"/>
    </xf>
    <xf numFmtId="2" fontId="12" fillId="9" borderId="35" xfId="0" applyNumberFormat="1" applyFont="1" applyFill="1" applyBorder="1" applyAlignment="1">
      <alignment horizontal="center" vertical="center" wrapText="1"/>
    </xf>
    <xf numFmtId="168" fontId="12" fillId="10" borderId="35" xfId="0" applyNumberFormat="1" applyFont="1" applyFill="1" applyBorder="1" applyAlignment="1">
      <alignment horizontal="center" vertical="center" wrapText="1"/>
    </xf>
    <xf numFmtId="2" fontId="12" fillId="4" borderId="35" xfId="0" applyNumberFormat="1" applyFont="1" applyFill="1" applyBorder="1" applyAlignment="1">
      <alignment horizontal="center" vertical="center" wrapText="1"/>
    </xf>
    <xf numFmtId="2" fontId="12" fillId="0" borderId="35" xfId="0" applyNumberFormat="1" applyFont="1" applyBorder="1" applyAlignment="1">
      <alignment horizontal="center" vertical="center" wrapText="1"/>
    </xf>
    <xf numFmtId="2" fontId="12" fillId="10" borderId="35" xfId="0" applyNumberFormat="1" applyFont="1" applyFill="1" applyBorder="1" applyAlignment="1">
      <alignment horizontal="center" vertical="center" wrapText="1"/>
    </xf>
    <xf numFmtId="168" fontId="12" fillId="11" borderId="35" xfId="0" applyNumberFormat="1" applyFont="1" applyFill="1" applyBorder="1" applyAlignment="1">
      <alignment horizontal="center" vertical="center" wrapText="1"/>
    </xf>
    <xf numFmtId="0" fontId="0" fillId="5" borderId="40" xfId="0" applyFill="1" applyBorder="1">
      <alignment horizontal="left" vertical="top" wrapText="1"/>
    </xf>
    <xf numFmtId="2" fontId="12" fillId="5" borderId="35" xfId="0" applyNumberFormat="1" applyFont="1" applyFill="1" applyBorder="1">
      <alignment horizontal="left" vertical="top" wrapText="1"/>
    </xf>
    <xf numFmtId="2" fontId="12" fillId="5" borderId="39" xfId="0" applyNumberFormat="1" applyFont="1" applyFill="1" applyBorder="1" applyAlignment="1">
      <alignment horizontal="center" vertical="center" wrapText="1"/>
    </xf>
    <xf numFmtId="2" fontId="12" fillId="11" borderId="35" xfId="0" applyNumberFormat="1" applyFont="1" applyFill="1" applyBorder="1" applyAlignment="1">
      <alignment horizontal="center" vertical="center" wrapText="1"/>
    </xf>
    <xf numFmtId="0" fontId="0" fillId="5" borderId="41" xfId="0" applyFill="1" applyBorder="1">
      <alignment horizontal="left" vertical="top" wrapText="1"/>
    </xf>
    <xf numFmtId="0" fontId="0" fillId="5" borderId="42" xfId="0" applyFill="1" applyBorder="1">
      <alignment horizontal="left" vertical="top" wrapText="1"/>
    </xf>
    <xf numFmtId="168" fontId="12" fillId="8" borderId="35" xfId="0" applyNumberFormat="1" applyFont="1" applyFill="1" applyBorder="1" applyAlignment="1">
      <alignment horizontal="center" vertical="center" wrapText="1"/>
    </xf>
    <xf numFmtId="2" fontId="12" fillId="9" borderId="43" xfId="0" applyNumberFormat="1" applyFont="1" applyFill="1" applyBorder="1" applyAlignment="1">
      <alignment horizontal="center" vertical="center" wrapText="1"/>
    </xf>
    <xf numFmtId="168" fontId="12" fillId="0" borderId="44" xfId="0" applyNumberFormat="1" applyFont="1" applyBorder="1" applyAlignment="1">
      <alignment horizontal="center" vertical="center" wrapText="1"/>
    </xf>
    <xf numFmtId="2" fontId="12" fillId="5" borderId="45" xfId="0" applyNumberFormat="1" applyFont="1" applyFill="1" applyBorder="1" applyAlignment="1">
      <alignment horizontal="center" vertical="center" wrapText="1"/>
    </xf>
    <xf numFmtId="49" fontId="12" fillId="0" borderId="46" xfId="0" applyNumberFormat="1" applyFont="1" applyBorder="1" applyAlignment="1">
      <alignment horizontal="center" vertical="center" wrapText="1"/>
    </xf>
    <xf numFmtId="2" fontId="13" fillId="5" borderId="35" xfId="0" applyNumberFormat="1" applyFont="1" applyFill="1" applyBorder="1" applyAlignment="1">
      <alignment horizontal="center" vertical="center" wrapText="1"/>
    </xf>
    <xf numFmtId="168" fontId="14" fillId="0" borderId="35" xfId="0" applyNumberFormat="1" applyFont="1" applyBorder="1" applyAlignment="1">
      <alignment horizontal="center" vertical="center" wrapText="1"/>
    </xf>
    <xf numFmtId="2" fontId="12" fillId="0" borderId="44" xfId="0" applyNumberFormat="1" applyFont="1" applyBorder="1" applyAlignment="1">
      <alignment horizontal="center" vertical="center" wrapText="1"/>
    </xf>
    <xf numFmtId="2" fontId="12" fillId="5" borderId="47" xfId="0" applyNumberFormat="1" applyFont="1" applyFill="1" applyBorder="1" applyAlignment="1">
      <alignment horizontal="center" vertical="center" wrapText="1"/>
    </xf>
    <xf numFmtId="2" fontId="12" fillId="0" borderId="46" xfId="0" applyNumberFormat="1" applyFont="1" applyBorder="1" applyAlignment="1">
      <alignment horizontal="center" vertical="center" wrapText="1"/>
    </xf>
    <xf numFmtId="0" fontId="0" fillId="5" borderId="48" xfId="0" applyFill="1" applyBorder="1">
      <alignment horizontal="left" vertical="top" wrapText="1"/>
    </xf>
    <xf numFmtId="168" fontId="12" fillId="5" borderId="35" xfId="0" applyNumberFormat="1" applyFont="1" applyFill="1" applyBorder="1" applyAlignment="1">
      <alignment horizontal="center" vertical="center" wrapText="1"/>
    </xf>
    <xf numFmtId="2" fontId="0" fillId="5" borderId="35" xfId="0" applyNumberFormat="1" applyFill="1" applyBorder="1">
      <alignment horizontal="left" vertical="top" wrapText="1"/>
    </xf>
    <xf numFmtId="0" fontId="0" fillId="8" borderId="35" xfId="0" applyFill="1" applyBorder="1">
      <alignment horizontal="left" vertical="top" wrapText="1"/>
    </xf>
    <xf numFmtId="0" fontId="0" fillId="5" borderId="49" xfId="0" applyFill="1" applyBorder="1">
      <alignment horizontal="left" vertical="top" wrapText="1"/>
    </xf>
    <xf numFmtId="0" fontId="0" fillId="5" borderId="50" xfId="0" applyFill="1" applyBorder="1">
      <alignment horizontal="left" vertical="top" wrapText="1"/>
    </xf>
    <xf numFmtId="0" fontId="0" fillId="0" borderId="50" xfId="0" applyBorder="1">
      <alignment horizontal="left" vertical="top" wrapText="1"/>
    </xf>
    <xf numFmtId="0" fontId="0" fillId="5" borderId="51" xfId="0" applyFill="1" applyBorder="1">
      <alignment horizontal="left" vertical="top" wrapText="1"/>
    </xf>
    <xf numFmtId="0" fontId="0" fillId="5" borderId="52" xfId="0" applyFill="1" applyBorder="1">
      <alignment horizontal="left" vertical="top" wrapText="1"/>
    </xf>
    <xf numFmtId="0" fontId="0" fillId="5" borderId="53" xfId="0" applyFill="1" applyBorder="1">
      <alignment horizontal="left" vertical="top" wrapText="1"/>
    </xf>
    <xf numFmtId="0" fontId="0" fillId="0" borderId="53" xfId="0" applyBorder="1">
      <alignment horizontal="left" vertical="top" wrapText="1"/>
    </xf>
    <xf numFmtId="0" fontId="0" fillId="5" borderId="54" xfId="0" applyFill="1" applyBorder="1">
      <alignment horizontal="left" vertical="top" wrapText="1"/>
    </xf>
    <xf numFmtId="2" fontId="12" fillId="0" borderId="39" xfId="0" applyNumberFormat="1" applyFont="1" applyBorder="1" applyAlignment="1">
      <alignment horizontal="center" vertical="center" wrapText="1"/>
    </xf>
    <xf numFmtId="0" fontId="0" fillId="0" borderId="40" xfId="0" applyBorder="1">
      <alignment horizontal="left" vertical="top" wrapText="1"/>
    </xf>
    <xf numFmtId="0" fontId="0" fillId="0" borderId="42" xfId="0" applyBorder="1">
      <alignment horizontal="left" vertical="top" wrapText="1"/>
    </xf>
    <xf numFmtId="2" fontId="0" fillId="0" borderId="55" xfId="0" applyNumberFormat="1" applyBorder="1">
      <alignment horizontal="left" vertical="top" wrapText="1"/>
    </xf>
    <xf numFmtId="2" fontId="12" fillId="4" borderId="39" xfId="0" applyNumberFormat="1" applyFont="1" applyFill="1" applyBorder="1" applyAlignment="1">
      <alignment horizontal="center" vertical="center" wrapText="1"/>
    </xf>
    <xf numFmtId="0" fontId="0" fillId="0" borderId="49" xfId="0" applyBorder="1">
      <alignment horizontal="left" vertical="top" wrapText="1"/>
    </xf>
    <xf numFmtId="0" fontId="0" fillId="0" borderId="52" xfId="0" applyBorder="1">
      <alignment horizontal="left" vertical="top" wrapText="1"/>
    </xf>
    <xf numFmtId="2" fontId="12" fillId="8" borderId="39" xfId="0" applyNumberFormat="1" applyFont="1" applyFill="1" applyBorder="1" applyAlignment="1">
      <alignment horizontal="center" vertical="center" wrapText="1"/>
    </xf>
    <xf numFmtId="2" fontId="12" fillId="0" borderId="56" xfId="0" applyNumberFormat="1" applyFont="1" applyBorder="1" applyAlignment="1">
      <alignment horizontal="center" vertical="center" wrapText="1"/>
    </xf>
    <xf numFmtId="2" fontId="12" fillId="0" borderId="57" xfId="0" applyNumberFormat="1" applyFont="1" applyBorder="1" applyAlignment="1">
      <alignment horizontal="center" vertical="center" wrapText="1"/>
    </xf>
    <xf numFmtId="2" fontId="12" fillId="0" borderId="35" xfId="0" applyNumberFormat="1" applyFont="1" applyBorder="1">
      <alignment horizontal="left" vertical="top" wrapText="1"/>
    </xf>
    <xf numFmtId="2" fontId="14" fillId="8" borderId="39" xfId="0" applyNumberFormat="1" applyFont="1" applyFill="1" applyBorder="1" applyAlignment="1">
      <alignment horizontal="center" vertical="center" wrapText="1"/>
    </xf>
    <xf numFmtId="2" fontId="12" fillId="5" borderId="40" xfId="0" applyNumberFormat="1" applyFont="1" applyFill="1" applyBorder="1" applyAlignment="1">
      <alignment horizontal="center" vertical="center" wrapText="1"/>
    </xf>
    <xf numFmtId="0" fontId="11" fillId="7" borderId="35" xfId="0" applyFont="1" applyFill="1" applyBorder="1" applyAlignment="1">
      <alignment horizontal="center" vertical="center" wrapText="1"/>
    </xf>
    <xf numFmtId="2" fontId="12" fillId="5" borderId="41" xfId="0" applyNumberFormat="1" applyFont="1" applyFill="1" applyBorder="1" applyAlignment="1">
      <alignment horizontal="center" vertical="center" wrapText="1"/>
    </xf>
    <xf numFmtId="0" fontId="15" fillId="7" borderId="35" xfId="0" applyFont="1" applyFill="1" applyBorder="1" applyAlignment="1">
      <alignment horizontal="center" vertical="center" wrapText="1"/>
    </xf>
    <xf numFmtId="49" fontId="1" fillId="0" borderId="35" xfId="0" applyNumberFormat="1" applyFont="1" applyBorder="1" applyAlignment="1">
      <alignment horizontal="center" vertical="center" wrapText="1"/>
    </xf>
    <xf numFmtId="164" fontId="6" fillId="0" borderId="35" xfId="0" applyNumberFormat="1" applyFont="1" applyBorder="1" applyAlignment="1">
      <alignment vertical="top" wrapText="1"/>
    </xf>
    <xf numFmtId="167" fontId="6" fillId="0" borderId="35" xfId="0" applyNumberFormat="1" applyFont="1" applyBorder="1" applyAlignment="1">
      <alignment vertical="center" wrapText="1"/>
    </xf>
    <xf numFmtId="0" fontId="1" fillId="0" borderId="35" xfId="0" applyFont="1" applyBorder="1" applyAlignment="1">
      <alignment horizontal="center" vertical="center" wrapText="1"/>
    </xf>
    <xf numFmtId="2" fontId="1" fillId="0" borderId="35" xfId="0" applyNumberFormat="1" applyFont="1" applyBorder="1" applyAlignment="1">
      <alignment horizontal="center" vertical="center" wrapText="1"/>
    </xf>
    <xf numFmtId="164" fontId="1" fillId="0" borderId="35" xfId="0" applyNumberFormat="1" applyFont="1" applyBorder="1" applyAlignment="1">
      <alignment horizontal="center" vertical="top" wrapText="1"/>
    </xf>
    <xf numFmtId="165" fontId="1" fillId="0" borderId="35" xfId="0" applyNumberFormat="1" applyFont="1" applyBorder="1" applyAlignment="1">
      <alignment horizontal="center" vertical="top" wrapText="1"/>
    </xf>
    <xf numFmtId="166" fontId="1" fillId="0" borderId="35" xfId="0" applyNumberFormat="1" applyFont="1" applyBorder="1" applyAlignment="1">
      <alignment horizontal="center" vertical="top" wrapText="1"/>
    </xf>
    <xf numFmtId="2" fontId="1" fillId="5" borderId="35" xfId="0" applyNumberFormat="1" applyFont="1" applyFill="1" applyBorder="1" applyAlignment="1">
      <alignment horizontal="center" vertical="center" wrapText="1"/>
    </xf>
    <xf numFmtId="49" fontId="1" fillId="0" borderId="58" xfId="0" applyNumberFormat="1" applyFont="1" applyBorder="1">
      <alignment horizontal="left" vertical="top" wrapText="1"/>
    </xf>
    <xf numFmtId="49" fontId="16" fillId="0" borderId="59" xfId="0" applyNumberFormat="1" applyFont="1" applyBorder="1" applyAlignment="1">
      <alignment vertical="top" wrapText="1"/>
    </xf>
    <xf numFmtId="49" fontId="16" fillId="4" borderId="59" xfId="0" applyNumberFormat="1" applyFont="1" applyFill="1" applyBorder="1" applyAlignment="1">
      <alignment vertical="top" wrapText="1"/>
    </xf>
    <xf numFmtId="49" fontId="16" fillId="4" borderId="60" xfId="0" applyNumberFormat="1" applyFont="1" applyFill="1" applyBorder="1" applyAlignment="1">
      <alignment vertical="top" wrapText="1"/>
    </xf>
    <xf numFmtId="49" fontId="16" fillId="14" borderId="63" xfId="0" applyNumberFormat="1" applyFont="1" applyFill="1" applyBorder="1" applyAlignment="1">
      <alignment vertical="top" wrapText="1"/>
    </xf>
    <xf numFmtId="49" fontId="16" fillId="14" borderId="61" xfId="0" applyNumberFormat="1" applyFont="1" applyFill="1" applyBorder="1" applyAlignment="1">
      <alignment vertical="top" wrapText="1"/>
    </xf>
    <xf numFmtId="49" fontId="1" fillId="0" borderId="64" xfId="0" applyNumberFormat="1" applyFont="1" applyBorder="1">
      <alignment horizontal="left" vertical="top" wrapText="1"/>
    </xf>
    <xf numFmtId="49" fontId="0" fillId="0" borderId="65" xfId="0" applyNumberFormat="1" applyBorder="1">
      <alignment horizontal="left" vertical="top" wrapText="1"/>
    </xf>
    <xf numFmtId="164" fontId="0" fillId="4" borderId="65" xfId="0" applyNumberFormat="1" applyFill="1" applyBorder="1" applyAlignment="1">
      <alignment horizontal="center" vertical="top" wrapText="1"/>
    </xf>
    <xf numFmtId="0" fontId="0" fillId="4" borderId="65" xfId="0" applyNumberFormat="1" applyFill="1" applyBorder="1" applyAlignment="1">
      <alignment horizontal="center" vertical="top" wrapText="1"/>
    </xf>
    <xf numFmtId="169" fontId="0" fillId="4" borderId="66" xfId="0" applyNumberFormat="1" applyFill="1" applyBorder="1" applyAlignment="1">
      <alignment horizontal="center" vertical="top" wrapText="1"/>
    </xf>
    <xf numFmtId="164" fontId="0" fillId="13" borderId="64" xfId="0" applyNumberFormat="1" applyFill="1" applyBorder="1" applyAlignment="1">
      <alignment horizontal="center" vertical="top" wrapText="1"/>
    </xf>
    <xf numFmtId="169" fontId="0" fillId="13" borderId="66" xfId="0" applyNumberFormat="1" applyFill="1" applyBorder="1" applyAlignment="1">
      <alignment horizontal="center" vertical="top" wrapText="1"/>
    </xf>
    <xf numFmtId="170" fontId="0" fillId="14" borderId="67" xfId="0" applyNumberFormat="1" applyFill="1" applyBorder="1" applyAlignment="1">
      <alignment horizontal="center" vertical="top" wrapText="1"/>
    </xf>
    <xf numFmtId="171" fontId="0" fillId="14" borderId="67" xfId="0" applyNumberFormat="1" applyFill="1" applyBorder="1" applyAlignment="1">
      <alignment horizontal="center" vertical="top" wrapText="1"/>
    </xf>
    <xf numFmtId="49" fontId="1" fillId="0" borderId="68" xfId="0" applyNumberFormat="1" applyFont="1" applyBorder="1">
      <alignment horizontal="left" vertical="top" wrapText="1"/>
    </xf>
    <xf numFmtId="49" fontId="0" fillId="15" borderId="69" xfId="0" applyNumberFormat="1" applyFill="1" applyBorder="1">
      <alignment horizontal="left" vertical="top" wrapText="1"/>
    </xf>
    <xf numFmtId="0" fontId="0" fillId="15" borderId="69" xfId="0" applyFill="1" applyBorder="1">
      <alignment horizontal="left" vertical="top" wrapText="1"/>
    </xf>
    <xf numFmtId="164" fontId="0" fillId="4" borderId="69" xfId="0" applyNumberFormat="1" applyFill="1" applyBorder="1" applyAlignment="1">
      <alignment horizontal="center" vertical="top" wrapText="1"/>
    </xf>
    <xf numFmtId="0" fontId="0" fillId="4" borderId="69" xfId="0" applyFill="1" applyBorder="1" applyAlignment="1">
      <alignment horizontal="center" vertical="top" wrapText="1"/>
    </xf>
    <xf numFmtId="169" fontId="0" fillId="4" borderId="70" xfId="0" applyNumberFormat="1" applyFill="1" applyBorder="1" applyAlignment="1">
      <alignment horizontal="center" vertical="top" wrapText="1"/>
    </xf>
    <xf numFmtId="164" fontId="0" fillId="13" borderId="68" xfId="0" applyNumberFormat="1" applyFill="1" applyBorder="1" applyAlignment="1">
      <alignment horizontal="center" vertical="top" wrapText="1"/>
    </xf>
    <xf numFmtId="169" fontId="0" fillId="13" borderId="70" xfId="0" applyNumberFormat="1" applyFill="1" applyBorder="1" applyAlignment="1">
      <alignment horizontal="center" vertical="top" wrapText="1"/>
    </xf>
    <xf numFmtId="0" fontId="0" fillId="15" borderId="71" xfId="0" applyFill="1" applyBorder="1">
      <alignment horizontal="left" vertical="top" wrapText="1"/>
    </xf>
    <xf numFmtId="0" fontId="0" fillId="15" borderId="72" xfId="0" applyFill="1" applyBorder="1">
      <alignment horizontal="left" vertical="top" wrapText="1"/>
    </xf>
    <xf numFmtId="49" fontId="0" fillId="0" borderId="69" xfId="0" applyNumberFormat="1" applyBorder="1">
      <alignment horizontal="left" vertical="top" wrapText="1"/>
    </xf>
    <xf numFmtId="0" fontId="0" fillId="4" borderId="69" xfId="0" applyNumberFormat="1" applyFill="1" applyBorder="1" applyAlignment="1">
      <alignment horizontal="center" vertical="top" wrapText="1"/>
    </xf>
    <xf numFmtId="170" fontId="0" fillId="14" borderId="73" xfId="0" applyNumberFormat="1" applyFill="1" applyBorder="1" applyAlignment="1">
      <alignment horizontal="center" vertical="top" wrapText="1"/>
    </xf>
    <xf numFmtId="171" fontId="0" fillId="14" borderId="73" xfId="0" applyNumberFormat="1" applyFill="1" applyBorder="1" applyAlignment="1">
      <alignment horizontal="center" vertical="top" wrapText="1"/>
    </xf>
    <xf numFmtId="169" fontId="0" fillId="4" borderId="69" xfId="0" applyNumberFormat="1" applyFill="1" applyBorder="1" applyAlignment="1">
      <alignment horizontal="center" vertical="top" wrapText="1"/>
    </xf>
    <xf numFmtId="164" fontId="0" fillId="13" borderId="69" xfId="0" applyNumberFormat="1" applyFill="1" applyBorder="1" applyAlignment="1">
      <alignment horizontal="center" vertical="top" wrapText="1"/>
    </xf>
    <xf numFmtId="170" fontId="0" fillId="14" borderId="74" xfId="0" applyNumberFormat="1" applyFill="1" applyBorder="1" applyAlignment="1">
      <alignment horizontal="center" vertical="top" wrapText="1"/>
    </xf>
    <xf numFmtId="171" fontId="0" fillId="14" borderId="74" xfId="0" applyNumberFormat="1" applyFill="1" applyBorder="1" applyAlignment="1">
      <alignment horizontal="center" vertical="top" wrapText="1"/>
    </xf>
    <xf numFmtId="0" fontId="0" fillId="0" borderId="69" xfId="0" applyBorder="1">
      <alignment horizontal="left" vertical="top" wrapText="1"/>
    </xf>
    <xf numFmtId="0" fontId="0" fillId="0" borderId="71" xfId="0" applyBorder="1">
      <alignment horizontal="left" vertical="top" wrapText="1"/>
    </xf>
    <xf numFmtId="0" fontId="0" fillId="0" borderId="72" xfId="0" applyBorder="1">
      <alignment horizontal="left" vertical="top" wrapText="1"/>
    </xf>
    <xf numFmtId="0" fontId="0" fillId="0" borderId="75" xfId="0" applyBorder="1">
      <alignment horizontal="left" vertical="top" wrapText="1"/>
    </xf>
    <xf numFmtId="0" fontId="0" fillId="0" borderId="76" xfId="0" applyBorder="1">
      <alignment horizontal="left" vertical="top" wrapText="1"/>
    </xf>
    <xf numFmtId="49" fontId="1" fillId="0" borderId="77" xfId="0" applyNumberFormat="1" applyFont="1" applyBorder="1" applyAlignment="1">
      <alignment vertical="top" wrapText="1"/>
    </xf>
    <xf numFmtId="0" fontId="0" fillId="15" borderId="78" xfId="0" applyFill="1" applyBorder="1">
      <alignment horizontal="left" vertical="top" wrapText="1"/>
    </xf>
    <xf numFmtId="0" fontId="0" fillId="15" borderId="79" xfId="0" applyFill="1" applyBorder="1">
      <alignment horizontal="left" vertical="top" wrapText="1"/>
    </xf>
    <xf numFmtId="49" fontId="1" fillId="0" borderId="80" xfId="0" applyNumberFormat="1" applyFont="1" applyBorder="1" applyAlignment="1">
      <alignment vertical="top" wrapText="1"/>
    </xf>
    <xf numFmtId="49" fontId="1" fillId="0" borderId="68" xfId="0" applyNumberFormat="1" applyFont="1" applyBorder="1" applyAlignment="1">
      <alignment vertical="top" wrapText="1"/>
    </xf>
    <xf numFmtId="0" fontId="0" fillId="15" borderId="75" xfId="0" applyFill="1" applyBorder="1">
      <alignment horizontal="left" vertical="top" wrapText="1"/>
    </xf>
    <xf numFmtId="0" fontId="0" fillId="15" borderId="76" xfId="0" applyFill="1" applyBorder="1">
      <alignment horizontal="left" vertical="top" wrapText="1"/>
    </xf>
    <xf numFmtId="0" fontId="0" fillId="0" borderId="81" xfId="0" applyBorder="1">
      <alignment horizontal="left" vertical="top" wrapText="1"/>
    </xf>
    <xf numFmtId="0" fontId="0" fillId="0" borderId="82" xfId="0" applyBorder="1">
      <alignment horizontal="left" vertical="top" wrapText="1"/>
    </xf>
    <xf numFmtId="0" fontId="0" fillId="15" borderId="81" xfId="0" applyFill="1" applyBorder="1">
      <alignment horizontal="left" vertical="top" wrapText="1"/>
    </xf>
    <xf numFmtId="0" fontId="0" fillId="15" borderId="82" xfId="0" applyFill="1" applyBorder="1">
      <alignment horizontal="left" vertical="top" wrapText="1"/>
    </xf>
    <xf numFmtId="0" fontId="0" fillId="0" borderId="78" xfId="0" applyBorder="1">
      <alignment horizontal="left" vertical="top" wrapText="1"/>
    </xf>
    <xf numFmtId="0" fontId="0" fillId="0" borderId="79" xfId="0" applyBorder="1">
      <alignment horizontal="left" vertical="top" wrapText="1"/>
    </xf>
    <xf numFmtId="164" fontId="0" fillId="13" borderId="77" xfId="0" applyNumberFormat="1" applyFill="1" applyBorder="1" applyAlignment="1">
      <alignment horizontal="center" vertical="top" wrapText="1"/>
    </xf>
    <xf numFmtId="169" fontId="0" fillId="13" borderId="83" xfId="0" applyNumberFormat="1" applyFill="1" applyBorder="1" applyAlignment="1">
      <alignment horizontal="center" vertical="top" wrapText="1"/>
    </xf>
    <xf numFmtId="0" fontId="1" fillId="0" borderId="68" xfId="0" applyFont="1" applyBorder="1" applyAlignment="1">
      <alignment vertical="top" wrapText="1"/>
    </xf>
    <xf numFmtId="164" fontId="0" fillId="0" borderId="69" xfId="0" applyNumberFormat="1" applyBorder="1" applyAlignment="1">
      <alignment horizontal="center" vertical="top" wrapText="1"/>
    </xf>
    <xf numFmtId="0" fontId="0" fillId="0" borderId="69" xfId="0" applyBorder="1" applyAlignment="1">
      <alignment horizontal="center" vertical="top" wrapText="1"/>
    </xf>
    <xf numFmtId="0" fontId="0" fillId="0" borderId="70" xfId="0" applyBorder="1" applyAlignment="1">
      <alignment horizontal="center" vertical="top" wrapText="1"/>
    </xf>
    <xf numFmtId="164" fontId="0" fillId="0" borderId="84" xfId="0" applyNumberFormat="1" applyBorder="1" applyAlignment="1">
      <alignment horizontal="center" vertical="top" wrapText="1"/>
    </xf>
    <xf numFmtId="169" fontId="0" fillId="0" borderId="85" xfId="0" applyNumberFormat="1" applyBorder="1" applyAlignment="1">
      <alignment horizontal="center" vertical="top" wrapText="1"/>
    </xf>
    <xf numFmtId="170" fontId="0" fillId="0" borderId="74" xfId="0" applyNumberFormat="1" applyBorder="1" applyAlignment="1">
      <alignment horizontal="center" vertical="top" wrapText="1"/>
    </xf>
    <xf numFmtId="171" fontId="0" fillId="0" borderId="73" xfId="0" applyNumberFormat="1" applyBorder="1" applyAlignment="1">
      <alignment horizontal="center" vertical="top" wrapText="1"/>
    </xf>
    <xf numFmtId="0" fontId="0" fillId="15" borderId="69" xfId="0" applyNumberFormat="1" applyFill="1" applyBorder="1">
      <alignment horizontal="left" vertical="top" wrapText="1"/>
    </xf>
    <xf numFmtId="164" fontId="0" fillId="15" borderId="69" xfId="0" applyNumberFormat="1" applyFill="1" applyBorder="1" applyAlignment="1">
      <alignment horizontal="center" vertical="top" wrapText="1"/>
    </xf>
    <xf numFmtId="49" fontId="0" fillId="15" borderId="69" xfId="0" applyNumberFormat="1" applyFill="1" applyBorder="1" applyAlignment="1">
      <alignment horizontal="center" vertical="top" wrapText="1"/>
    </xf>
    <xf numFmtId="170" fontId="0" fillId="15" borderId="70" xfId="0" applyNumberFormat="1" applyFill="1" applyBorder="1" applyAlignment="1">
      <alignment horizontal="center" vertical="top" wrapText="1"/>
    </xf>
    <xf numFmtId="164" fontId="0" fillId="15" borderId="84" xfId="0" applyNumberFormat="1" applyFill="1" applyBorder="1" applyAlignment="1">
      <alignment horizontal="center" vertical="top" wrapText="1"/>
    </xf>
    <xf numFmtId="169" fontId="0" fillId="15" borderId="85" xfId="0" applyNumberFormat="1" applyFill="1" applyBorder="1" applyAlignment="1">
      <alignment horizontal="center" vertical="top" wrapText="1"/>
    </xf>
    <xf numFmtId="170" fontId="0" fillId="15" borderId="74" xfId="0" applyNumberFormat="1" applyFill="1" applyBorder="1" applyAlignment="1">
      <alignment horizontal="center" vertical="top" wrapText="1"/>
    </xf>
    <xf numFmtId="171" fontId="0" fillId="15" borderId="86" xfId="0" applyNumberFormat="1" applyFill="1" applyBorder="1" applyAlignment="1">
      <alignment horizontal="center" vertical="top" wrapText="1"/>
    </xf>
    <xf numFmtId="0" fontId="0" fillId="0" borderId="69" xfId="0" applyNumberFormat="1" applyBorder="1">
      <alignment horizontal="left" vertical="top" wrapText="1"/>
    </xf>
    <xf numFmtId="171" fontId="0" fillId="0" borderId="86" xfId="0" applyNumberFormat="1" applyBorder="1" applyAlignment="1">
      <alignment horizontal="center" vertical="top" wrapText="1"/>
    </xf>
    <xf numFmtId="170" fontId="0" fillId="15" borderId="69" xfId="0" applyNumberFormat="1" applyFill="1" applyBorder="1">
      <alignment horizontal="left" vertical="top" wrapText="1"/>
    </xf>
    <xf numFmtId="170" fontId="0" fillId="15" borderId="69" xfId="0" applyNumberFormat="1" applyFill="1" applyBorder="1" applyAlignment="1">
      <alignment horizontal="center" vertical="top" wrapText="1"/>
    </xf>
    <xf numFmtId="0" fontId="0" fillId="15" borderId="70" xfId="0" applyFill="1" applyBorder="1" applyAlignment="1">
      <alignment horizontal="center" vertical="top" wrapText="1"/>
    </xf>
    <xf numFmtId="170" fontId="0" fillId="15" borderId="87" xfId="0" applyNumberFormat="1" applyFill="1" applyBorder="1" applyAlignment="1">
      <alignment horizontal="center" vertical="top" wrapText="1"/>
    </xf>
    <xf numFmtId="171" fontId="0" fillId="15" borderId="67" xfId="0" applyNumberFormat="1" applyFill="1" applyBorder="1" applyAlignment="1">
      <alignment horizontal="center" vertical="top" wrapText="1"/>
    </xf>
    <xf numFmtId="0" fontId="0" fillId="0" borderId="88" xfId="0" applyBorder="1">
      <alignment horizontal="left" vertical="top" wrapText="1"/>
    </xf>
    <xf numFmtId="49" fontId="20" fillId="0" borderId="88" xfId="0" applyNumberFormat="1" applyFont="1" applyBorder="1" applyAlignment="1">
      <alignment horizontal="center" vertical="top" wrapText="1"/>
    </xf>
    <xf numFmtId="49" fontId="5" fillId="0" borderId="88" xfId="0" applyNumberFormat="1" applyFont="1" applyBorder="1" applyAlignment="1">
      <alignment horizontal="center" vertical="top" wrapText="1"/>
    </xf>
    <xf numFmtId="49" fontId="5" fillId="0" borderId="88" xfId="0" applyNumberFormat="1" applyFont="1" applyBorder="1">
      <alignment horizontal="left" vertical="top" wrapText="1"/>
    </xf>
    <xf numFmtId="170" fontId="21" fillId="8" borderId="88" xfId="0" applyNumberFormat="1" applyFont="1" applyFill="1" applyBorder="1" applyAlignment="1">
      <alignment horizontal="center" vertical="center" wrapText="1"/>
    </xf>
    <xf numFmtId="170" fontId="21" fillId="0" borderId="88" xfId="0" applyNumberFormat="1" applyFont="1" applyBorder="1" applyAlignment="1">
      <alignment horizontal="center" vertical="center" wrapText="1"/>
    </xf>
    <xf numFmtId="0" fontId="22" fillId="0" borderId="88" xfId="0" applyFont="1" applyBorder="1" applyAlignment="1">
      <alignment horizontal="left" vertical="center" wrapText="1" readingOrder="1"/>
    </xf>
    <xf numFmtId="168" fontId="21" fillId="0" borderId="88" xfId="0" applyNumberFormat="1" applyFont="1" applyBorder="1" applyAlignment="1">
      <alignment horizontal="center" vertical="center" wrapText="1"/>
    </xf>
    <xf numFmtId="0" fontId="21" fillId="0" borderId="88" xfId="0" applyFont="1" applyBorder="1">
      <alignment horizontal="left" vertical="top" wrapText="1"/>
    </xf>
    <xf numFmtId="0" fontId="5" fillId="0" borderId="88" xfId="0" applyFont="1" applyBorder="1">
      <alignment horizontal="left" vertical="top" wrapText="1"/>
    </xf>
    <xf numFmtId="0" fontId="23" fillId="0" borderId="0" xfId="0" applyNumberFormat="1" applyFont="1">
      <alignment horizontal="left" vertical="top" wrapText="1"/>
    </xf>
    <xf numFmtId="49" fontId="24" fillId="0" borderId="35" xfId="0" applyNumberFormat="1" applyFont="1" applyBorder="1">
      <alignment horizontal="left" vertical="top" wrapText="1"/>
    </xf>
    <xf numFmtId="49" fontId="24" fillId="0" borderId="35" xfId="0" applyNumberFormat="1" applyFont="1" applyBorder="1" applyAlignment="1">
      <alignment horizontal="center" vertical="top" wrapText="1"/>
    </xf>
    <xf numFmtId="49" fontId="4" fillId="0" borderId="35" xfId="0" applyNumberFormat="1" applyFont="1" applyBorder="1" applyAlignment="1">
      <alignment horizontal="center" vertical="top" wrapText="1"/>
    </xf>
    <xf numFmtId="0" fontId="0" fillId="0" borderId="35" xfId="0" applyBorder="1">
      <alignment horizontal="left" vertical="top" wrapText="1"/>
    </xf>
    <xf numFmtId="0" fontId="1" fillId="0" borderId="0" xfId="0" applyFont="1">
      <alignment horizontal="left" vertical="top" wrapText="1"/>
    </xf>
    <xf numFmtId="0" fontId="0" fillId="0" borderId="0" xfId="0">
      <alignment horizontal="left" vertical="top" wrapText="1"/>
    </xf>
    <xf numFmtId="49" fontId="4" fillId="0" borderId="1" xfId="0" applyNumberFormat="1" applyFont="1" applyBorder="1" applyAlignment="1">
      <alignment horizontal="center" vertical="top" wrapText="1"/>
    </xf>
    <xf numFmtId="0" fontId="0" fillId="0" borderId="2" xfId="0" applyBorder="1">
      <alignment horizontal="left" vertical="top" wrapText="1"/>
    </xf>
    <xf numFmtId="0" fontId="0" fillId="0" borderId="3" xfId="0" applyBorder="1">
      <alignment horizontal="left" vertical="top" wrapText="1"/>
    </xf>
    <xf numFmtId="0" fontId="0" fillId="0" borderId="4" xfId="0" applyBorder="1">
      <alignment horizontal="left" vertical="top" wrapText="1"/>
    </xf>
    <xf numFmtId="49" fontId="11" fillId="7" borderId="35" xfId="0" applyNumberFormat="1" applyFont="1" applyFill="1" applyBorder="1" applyAlignment="1">
      <alignment horizontal="center" vertical="center" wrapText="1"/>
    </xf>
    <xf numFmtId="0" fontId="9" fillId="7" borderId="35" xfId="0" applyFont="1" applyFill="1" applyBorder="1" applyAlignment="1">
      <alignment vertical="top" wrapText="1"/>
    </xf>
    <xf numFmtId="49" fontId="11" fillId="12" borderId="35" xfId="0" applyNumberFormat="1" applyFont="1" applyFill="1" applyBorder="1" applyAlignment="1">
      <alignment horizontal="center" vertical="center" wrapText="1"/>
    </xf>
    <xf numFmtId="49" fontId="11" fillId="5" borderId="35" xfId="0" applyNumberFormat="1" applyFont="1" applyFill="1" applyBorder="1" applyAlignment="1">
      <alignment horizontal="center" vertical="center" wrapText="1"/>
    </xf>
    <xf numFmtId="0" fontId="6" fillId="0" borderId="0" xfId="0" applyFont="1" applyAlignment="1">
      <alignment vertical="center"/>
    </xf>
    <xf numFmtId="49" fontId="16" fillId="13" borderId="61" xfId="0" applyNumberFormat="1" applyFont="1" applyFill="1" applyBorder="1" applyAlignment="1">
      <alignment vertical="top" wrapText="1"/>
    </xf>
    <xf numFmtId="0" fontId="16" fillId="0" borderId="62" xfId="0" applyFont="1" applyBorder="1" applyAlignment="1">
      <alignment vertical="top" wrapText="1"/>
    </xf>
    <xf numFmtId="49" fontId="5" fillId="0" borderId="88" xfId="0" applyNumberFormat="1" applyFont="1" applyBorder="1" applyAlignment="1">
      <alignment horizontal="center" vertical="top" wrapText="1"/>
    </xf>
    <xf numFmtId="0" fontId="0" fillId="0" borderId="88" xfId="0" applyBorder="1">
      <alignment horizontal="left" vertical="top" wrapText="1"/>
    </xf>
    <xf numFmtId="49" fontId="17" fillId="0" borderId="88" xfId="0" applyNumberFormat="1" applyFont="1" applyBorder="1" applyAlignment="1">
      <alignment horizontal="center" vertical="top" wrapText="1"/>
    </xf>
    <xf numFmtId="49" fontId="18" fillId="0" borderId="88" xfId="0" applyNumberFormat="1" applyFont="1" applyBorder="1" applyAlignment="1">
      <alignment horizontal="center" vertical="top" wrapText="1"/>
    </xf>
    <xf numFmtId="49" fontId="19" fillId="0" borderId="88" xfId="0" applyNumberFormat="1" applyFont="1" applyBorder="1" applyAlignment="1">
      <alignment horizontal="justify" vertical="center" wrapText="1" indent="1"/>
    </xf>
    <xf numFmtId="0" fontId="0" fillId="0" borderId="89" xfId="0" applyBorder="1">
      <alignment horizontal="left" vertical="top" wrapText="1"/>
    </xf>
    <xf numFmtId="49" fontId="5" fillId="0" borderId="90" xfId="0" applyNumberFormat="1" applyFont="1" applyBorder="1" applyAlignment="1">
      <alignment horizontal="center" vertical="center" wrapText="1"/>
    </xf>
    <xf numFmtId="0" fontId="0" fillId="0" borderId="90" xfId="0" applyBorder="1">
      <alignment horizontal="left" vertical="top" wrapText="1"/>
    </xf>
    <xf numFmtId="49" fontId="5" fillId="0" borderId="90" xfId="0" applyNumberFormat="1" applyFont="1" applyBorder="1" applyAlignment="1">
      <alignment horizontal="center" vertical="top" wrapText="1"/>
    </xf>
    <xf numFmtId="0" fontId="0" fillId="0" borderId="91" xfId="0" applyBorder="1">
      <alignment horizontal="left" vertical="top" wrapText="1"/>
    </xf>
    <xf numFmtId="49" fontId="5" fillId="0" borderId="92" xfId="0" applyNumberFormat="1" applyFont="1" applyBorder="1" applyAlignment="1">
      <alignment horizontal="center" vertical="top" wrapText="1"/>
    </xf>
  </cellXfs>
  <cellStyles count="1">
    <cellStyle name="Normal" xfId="0" builtinId="0"/>
  </cellStyles>
  <dxfs count="2">
    <dxf>
      <numFmt numFmtId="0" formatCode="General"/>
    </dxf>
    <dxf>
      <numFmt numFmtId="0" formatCode="Genera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3F3F3F"/>
      <rgbColor rgb="FFD5D5D5"/>
      <rgbColor rgb="FFEAEAEA"/>
      <rgbColor rgb="FFBDC0BF"/>
      <rgbColor rgb="FFDBDBDB"/>
      <rgbColor rgb="FFF0F0F0"/>
      <rgbColor rgb="FFF5F5F5"/>
      <rgbColor rgb="FFFEFB00"/>
      <rgbColor rgb="FFDFDFDF"/>
      <rgbColor rgb="FFBFBFBF"/>
      <rgbColor rgb="FF7F7F7F"/>
      <rgbColor rgb="FFAEAEAE"/>
      <rgbColor rgb="FFC8C8C8"/>
      <rgbColor rgb="FFC4C1BF"/>
      <rgbColor rgb="FF323232"/>
      <rgbColor rgb="FF99F9A0"/>
      <rgbColor rgb="FFF5C0F9"/>
      <rgbColor rgb="FFF4F9F8"/>
      <rgbColor rgb="FFE3E3E3"/>
      <rgbColor rgb="FFADADAD"/>
      <rgbColor rgb="FF272728"/>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9</xdr:col>
      <xdr:colOff>275645</xdr:colOff>
      <xdr:row>0</xdr:row>
      <xdr:rowOff>105892</xdr:rowOff>
    </xdr:from>
    <xdr:to>
      <xdr:col>10</xdr:col>
      <xdr:colOff>995290</xdr:colOff>
      <xdr:row>1</xdr:row>
      <xdr:rowOff>18844</xdr:rowOff>
    </xdr:to>
    <xdr:sp macro="" textlink="">
      <xdr:nvSpPr>
        <xdr:cNvPr id="2" name="LAT/LOG in DD MM.mm">
          <a:extLst>
            <a:ext uri="{FF2B5EF4-FFF2-40B4-BE49-F238E27FC236}">
              <a16:creationId xmlns:a16="http://schemas.microsoft.com/office/drawing/2014/main" id="{00000000-0008-0000-0100-000002000000}"/>
            </a:ext>
          </a:extLst>
        </xdr:cNvPr>
        <xdr:cNvSpPr txBox="1"/>
      </xdr:nvSpPr>
      <xdr:spPr>
        <a:xfrm>
          <a:off x="14398045" y="105892"/>
          <a:ext cx="1786446" cy="287603"/>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r>
            <a:rPr sz="1100" b="0" i="0" u="none" strike="noStrike" cap="none" spc="0" baseline="0">
              <a:solidFill>
                <a:srgbClr val="000000"/>
              </a:solidFill>
              <a:uFillTx/>
              <a:latin typeface="+mn-lt"/>
              <a:ea typeface="+mn-ea"/>
              <a:cs typeface="+mn-cs"/>
              <a:sym typeface="Helvetica Neue"/>
            </a:rPr>
            <a:t>LAT/LOG in DD MM.mm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275645</xdr:colOff>
      <xdr:row>0</xdr:row>
      <xdr:rowOff>105892</xdr:rowOff>
    </xdr:from>
    <xdr:to>
      <xdr:col>10</xdr:col>
      <xdr:colOff>995290</xdr:colOff>
      <xdr:row>1</xdr:row>
      <xdr:rowOff>18844</xdr:rowOff>
    </xdr:to>
    <xdr:sp macro="" textlink="">
      <xdr:nvSpPr>
        <xdr:cNvPr id="4" name="LAT/LOG in DD MM.mm">
          <a:extLst>
            <a:ext uri="{FF2B5EF4-FFF2-40B4-BE49-F238E27FC236}">
              <a16:creationId xmlns:a16="http://schemas.microsoft.com/office/drawing/2014/main" id="{00000000-0008-0000-0200-000004000000}"/>
            </a:ext>
          </a:extLst>
        </xdr:cNvPr>
        <xdr:cNvSpPr txBox="1"/>
      </xdr:nvSpPr>
      <xdr:spPr>
        <a:xfrm>
          <a:off x="14398045" y="105892"/>
          <a:ext cx="1786446" cy="287603"/>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r>
            <a:rPr sz="1100" b="0" i="0" u="none" strike="noStrike" cap="none" spc="0" baseline="0">
              <a:solidFill>
                <a:srgbClr val="000000"/>
              </a:solidFill>
              <a:uFillTx/>
              <a:latin typeface="+mn-lt"/>
              <a:ea typeface="+mn-ea"/>
              <a:cs typeface="+mn-cs"/>
              <a:sym typeface="Helvetica Neue"/>
            </a:rPr>
            <a:t>LAT/LOG in DD MM.mm</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260878</xdr:colOff>
      <xdr:row>0</xdr:row>
      <xdr:rowOff>105892</xdr:rowOff>
    </xdr:from>
    <xdr:to>
      <xdr:col>16</xdr:col>
      <xdr:colOff>129623</xdr:colOff>
      <xdr:row>1</xdr:row>
      <xdr:rowOff>22019</xdr:rowOff>
    </xdr:to>
    <xdr:sp macro="" textlink="">
      <xdr:nvSpPr>
        <xdr:cNvPr id="6" name="LAT/LOG in DD MM.mm">
          <a:extLst>
            <a:ext uri="{FF2B5EF4-FFF2-40B4-BE49-F238E27FC236}">
              <a16:creationId xmlns:a16="http://schemas.microsoft.com/office/drawing/2014/main" id="{00000000-0008-0000-0300-000006000000}"/>
            </a:ext>
          </a:extLst>
        </xdr:cNvPr>
        <xdr:cNvSpPr txBox="1"/>
      </xdr:nvSpPr>
      <xdr:spPr>
        <a:xfrm>
          <a:off x="15919978" y="105892"/>
          <a:ext cx="1786446" cy="287603"/>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r>
            <a:rPr sz="1100" b="0" i="0" u="none" strike="noStrike" cap="none" spc="0" baseline="0">
              <a:solidFill>
                <a:srgbClr val="000000"/>
              </a:solidFill>
              <a:uFillTx/>
              <a:latin typeface="+mn-lt"/>
              <a:ea typeface="+mn-ea"/>
              <a:cs typeface="+mn-cs"/>
              <a:sym typeface="Helvetica Neue"/>
            </a:rPr>
            <a:t>LAT/LOG in DD MM.mm</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275645</xdr:colOff>
      <xdr:row>0</xdr:row>
      <xdr:rowOff>105892</xdr:rowOff>
    </xdr:from>
    <xdr:to>
      <xdr:col>10</xdr:col>
      <xdr:colOff>995290</xdr:colOff>
      <xdr:row>1</xdr:row>
      <xdr:rowOff>18844</xdr:rowOff>
    </xdr:to>
    <xdr:sp macro="" textlink="">
      <xdr:nvSpPr>
        <xdr:cNvPr id="8" name="LAT/LOG in DD MM.mm">
          <a:extLst>
            <a:ext uri="{FF2B5EF4-FFF2-40B4-BE49-F238E27FC236}">
              <a16:creationId xmlns:a16="http://schemas.microsoft.com/office/drawing/2014/main" id="{00000000-0008-0000-0600-000008000000}"/>
            </a:ext>
          </a:extLst>
        </xdr:cNvPr>
        <xdr:cNvSpPr txBox="1"/>
      </xdr:nvSpPr>
      <xdr:spPr>
        <a:xfrm>
          <a:off x="14398045" y="105892"/>
          <a:ext cx="1786446" cy="287603"/>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r>
            <a:rPr sz="1100" b="0" i="0" u="none" strike="noStrike" cap="none" spc="0" baseline="0">
              <a:solidFill>
                <a:srgbClr val="000000"/>
              </a:solidFill>
              <a:uFillTx/>
              <a:latin typeface="+mn-lt"/>
              <a:ea typeface="+mn-ea"/>
              <a:cs typeface="+mn-cs"/>
              <a:sym typeface="Helvetica Neue"/>
            </a:rPr>
            <a:t>LAT/LOG in DD MM.mm</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275645</xdr:colOff>
      <xdr:row>0</xdr:row>
      <xdr:rowOff>105892</xdr:rowOff>
    </xdr:from>
    <xdr:to>
      <xdr:col>10</xdr:col>
      <xdr:colOff>995290</xdr:colOff>
      <xdr:row>1</xdr:row>
      <xdr:rowOff>18844</xdr:rowOff>
    </xdr:to>
    <xdr:sp macro="" textlink="">
      <xdr:nvSpPr>
        <xdr:cNvPr id="10" name="LAT/LOG in DD MM.mm">
          <a:extLst>
            <a:ext uri="{FF2B5EF4-FFF2-40B4-BE49-F238E27FC236}">
              <a16:creationId xmlns:a16="http://schemas.microsoft.com/office/drawing/2014/main" id="{00000000-0008-0000-0700-00000A000000}"/>
            </a:ext>
          </a:extLst>
        </xdr:cNvPr>
        <xdr:cNvSpPr txBox="1"/>
      </xdr:nvSpPr>
      <xdr:spPr>
        <a:xfrm>
          <a:off x="14398045" y="105892"/>
          <a:ext cx="1786446" cy="287603"/>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r>
            <a:rPr sz="1100" b="0" i="0" u="none" strike="noStrike" cap="none" spc="0" baseline="0">
              <a:solidFill>
                <a:srgbClr val="000000"/>
              </a:solidFill>
              <a:uFillTx/>
              <a:latin typeface="+mn-lt"/>
              <a:ea typeface="+mn-ea"/>
              <a:cs typeface="+mn-cs"/>
              <a:sym typeface="Helvetica Neue"/>
            </a:rPr>
            <a:t>LAT/LOG in DD MM.mm</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09B81B9-40C8-6D4B-A572-C88289A44CD0}" autoFormatId="16" applyNumberFormats="0" applyBorderFormats="0" applyFontFormats="0" applyPatternFormats="0" applyAlignmentFormats="0" applyWidthHeightFormats="0">
  <queryTableRefresh nextId="5">
    <queryTableFields count="4">
      <queryTableField id="1" name="From" tableColumnId="1"/>
      <queryTableField id="2" name="To" tableColumnId="2"/>
      <queryTableField id="3" name="bearing" tableColumnId="3"/>
      <queryTableField id="4" name="distanc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esults" connectionId="2" xr16:uid="{ABAC8EB0-0B63-244E-AB1D-EFAC1B091A62}"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results" connectionId="3" xr16:uid="{338CE539-0F98-9841-9650-BD0F7A10AC86}" autoFormatId="16" applyNumberFormats="0" applyBorderFormats="0" applyFontFormats="1" applyPatternFormats="1" applyAlignmentFormats="0" applyWidthHeightFormats="0"/>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D8A227-782A-F244-A15B-8CA8C13EC82F}" name="newlist" displayName="newlist" ref="A1:D577" tableType="queryTable" totalsRowShown="0">
  <autoFilter ref="A1:D577" xr:uid="{6AD8A227-782A-F244-A15B-8CA8C13EC82F}"/>
  <tableColumns count="4">
    <tableColumn id="1" xr3:uid="{7BAB653F-1F39-EA4E-933E-5325783BA3C3}" uniqueName="1" name="From" queryTableFieldId="1" dataDxfId="1"/>
    <tableColumn id="2" xr3:uid="{5EC70426-CAAC-2544-9DBF-C5AD281C7883}" uniqueName="2" name="To" queryTableFieldId="2" dataDxfId="0"/>
    <tableColumn id="3" xr3:uid="{733E160B-7977-2F4C-BC5A-835EA8D68AB6}" uniqueName="3" name="bearing" queryTableFieldId="3"/>
    <tableColumn id="4" xr3:uid="{35BAF88E-D5EF-F947-BF2B-DEE6FB8BE065}" uniqueName="4" name="distance" queryTableFieldId="4"/>
  </tableColumns>
  <tableStyleInfo name="TableStyleMedium7"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2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nauticalcharts.noaa.gov/enconline/enconline.html"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nauticalcharts.noaa.gov/enconline/enconline.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nauticalcharts.noaa.gov/enconline/enconlin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19D49-B849-5146-BA5D-2D4D2776931B}">
  <sheetPr>
    <pageSetUpPr fitToPage="1"/>
  </sheetPr>
  <dimension ref="A1:W28"/>
  <sheetViews>
    <sheetView showGridLines="0" topLeftCell="A9" workbookViewId="0">
      <selection activeCell="D23" sqref="D23"/>
    </sheetView>
  </sheetViews>
  <sheetFormatPr baseColWidth="10" defaultColWidth="16.33203125" defaultRowHeight="20" customHeight="1"/>
  <cols>
    <col min="1" max="1" width="16.33203125" style="5"/>
    <col min="2" max="2" width="7.6640625" style="5" customWidth="1"/>
    <col min="3" max="3" width="25.33203125" style="5" customWidth="1"/>
    <col min="4" max="4" width="13.33203125" style="5" customWidth="1"/>
    <col min="5" max="5" width="12.83203125" style="5" customWidth="1"/>
    <col min="6" max="6" width="32.5" style="5" customWidth="1"/>
    <col min="7" max="7" width="9.5" style="5" customWidth="1"/>
    <col min="8" max="8" width="6" style="5" customWidth="1"/>
    <col min="9" max="9" width="9.1640625" style="5" customWidth="1"/>
    <col min="10" max="10" width="9" style="5" customWidth="1"/>
    <col min="11" max="11" width="6" style="5" customWidth="1"/>
    <col min="12" max="12" width="9.1640625" style="5" customWidth="1"/>
    <col min="13" max="13" width="8.5" style="5" customWidth="1"/>
    <col min="14" max="15" width="13.83203125" style="5" customWidth="1"/>
    <col min="16" max="16" width="30.6640625" style="5" customWidth="1"/>
    <col min="17" max="17" width="32.5" style="5" customWidth="1"/>
    <col min="18" max="18" width="7.6640625" style="5" customWidth="1"/>
    <col min="19" max="19" width="8.1640625" style="5" customWidth="1"/>
    <col min="20" max="20" width="9.1640625" style="5" customWidth="1"/>
    <col min="21" max="21" width="10.1640625" style="5" customWidth="1"/>
    <col min="22" max="22" width="8.83203125" style="5" customWidth="1"/>
    <col min="23" max="23" width="9.1640625" style="5" customWidth="1"/>
    <col min="24" max="24" width="16.33203125" style="5" customWidth="1"/>
    <col min="25" max="16384" width="16.33203125" style="5"/>
  </cols>
  <sheetData>
    <row r="1" spans="1:23" ht="29.25" customHeight="1">
      <c r="B1" s="233" t="s">
        <v>136</v>
      </c>
      <c r="C1" s="234"/>
      <c r="D1" s="234"/>
      <c r="E1" s="234"/>
      <c r="F1" s="234"/>
      <c r="G1" s="234"/>
      <c r="H1" s="234"/>
      <c r="I1" s="234"/>
      <c r="J1" s="234"/>
      <c r="K1" s="234"/>
      <c r="L1" s="234"/>
      <c r="M1" s="234"/>
      <c r="N1" s="234"/>
      <c r="O1" s="234"/>
      <c r="P1" s="234"/>
      <c r="Q1" s="234"/>
      <c r="R1" s="234"/>
      <c r="S1" s="234"/>
      <c r="T1" s="234"/>
      <c r="U1" s="234"/>
      <c r="V1" s="234"/>
      <c r="W1" s="234"/>
    </row>
    <row r="2" spans="1:23" ht="25.25" customHeight="1">
      <c r="A2" s="53" t="s">
        <v>222</v>
      </c>
      <c r="B2" s="53" t="s">
        <v>7</v>
      </c>
      <c r="C2" s="54" t="s">
        <v>8</v>
      </c>
      <c r="D2" s="74" t="s">
        <v>137</v>
      </c>
      <c r="E2" s="74" t="s">
        <v>138</v>
      </c>
      <c r="F2" s="54" t="s">
        <v>9</v>
      </c>
      <c r="G2" s="53" t="s">
        <v>125</v>
      </c>
      <c r="H2" s="53" t="s">
        <v>126</v>
      </c>
      <c r="I2" s="53" t="s">
        <v>127</v>
      </c>
      <c r="J2" s="53" t="s">
        <v>125</v>
      </c>
      <c r="K2" s="53" t="s">
        <v>126</v>
      </c>
      <c r="L2" s="53" t="s">
        <v>127</v>
      </c>
      <c r="M2" s="53" t="s">
        <v>7</v>
      </c>
      <c r="N2" s="74" t="s">
        <v>137</v>
      </c>
      <c r="O2" s="74" t="s">
        <v>138</v>
      </c>
      <c r="P2" s="54" t="s">
        <v>8</v>
      </c>
      <c r="Q2" s="54" t="s">
        <v>9</v>
      </c>
      <c r="R2" s="53" t="s">
        <v>125</v>
      </c>
      <c r="S2" s="53" t="s">
        <v>126</v>
      </c>
      <c r="T2" s="53" t="s">
        <v>127</v>
      </c>
      <c r="U2" s="53" t="s">
        <v>125</v>
      </c>
      <c r="V2" s="53" t="s">
        <v>126</v>
      </c>
      <c r="W2" s="53" t="s">
        <v>127</v>
      </c>
    </row>
    <row r="3" spans="1:23" ht="22.5" customHeight="1">
      <c r="A3" s="56">
        <v>1</v>
      </c>
      <c r="B3" s="56" t="s">
        <v>12</v>
      </c>
      <c r="C3" s="57" t="s">
        <v>13</v>
      </c>
      <c r="D3" s="75">
        <f t="shared" ref="D3:D14" si="0">G3+H3/60+I3/3600</f>
        <v>40.486664722222223</v>
      </c>
      <c r="E3" s="75">
        <f t="shared" ref="E3:E14" si="1">(J3+K3/60+L3/3600)*-1</f>
        <v>-74.25303805555555</v>
      </c>
      <c r="F3" s="57" t="s">
        <v>128</v>
      </c>
      <c r="G3" s="58">
        <v>40</v>
      </c>
      <c r="H3" s="59">
        <v>29</v>
      </c>
      <c r="I3" s="60">
        <v>11.993</v>
      </c>
      <c r="J3" s="58">
        <v>74</v>
      </c>
      <c r="K3" s="59">
        <v>15</v>
      </c>
      <c r="L3" s="60">
        <v>10.936999999999999</v>
      </c>
      <c r="M3" s="56" t="s">
        <v>17</v>
      </c>
      <c r="N3" s="75">
        <f>R3+S3/60+T3/3600</f>
        <v>40.489036388888891</v>
      </c>
      <c r="O3" s="75">
        <f>(U3+V3/60+W3/3600)*-1</f>
        <v>-74.106480277777777</v>
      </c>
      <c r="P3" s="57" t="s">
        <v>230</v>
      </c>
      <c r="Q3" s="57" t="s">
        <v>19</v>
      </c>
      <c r="R3" s="58">
        <v>40</v>
      </c>
      <c r="S3" s="59">
        <v>29</v>
      </c>
      <c r="T3" s="60">
        <v>20.530999999999999</v>
      </c>
      <c r="U3" s="58">
        <v>74</v>
      </c>
      <c r="V3" s="62">
        <v>6</v>
      </c>
      <c r="W3" s="63">
        <v>23.329000000000001</v>
      </c>
    </row>
    <row r="4" spans="1:23" ht="22.5" customHeight="1">
      <c r="A4" s="56">
        <v>2</v>
      </c>
      <c r="B4" s="56" t="s">
        <v>22</v>
      </c>
      <c r="C4" s="231" t="s">
        <v>223</v>
      </c>
      <c r="D4" s="75">
        <f t="shared" si="0"/>
        <v>40.501243888888887</v>
      </c>
      <c r="E4" s="75">
        <f t="shared" si="1"/>
        <v>-74.214052222222222</v>
      </c>
      <c r="F4" s="57" t="s">
        <v>24</v>
      </c>
      <c r="G4" s="58">
        <v>40</v>
      </c>
      <c r="H4" s="59">
        <v>30</v>
      </c>
      <c r="I4" s="60">
        <v>4.4779999999999998</v>
      </c>
      <c r="J4" s="58">
        <v>74</v>
      </c>
      <c r="K4" s="59">
        <v>12</v>
      </c>
      <c r="L4" s="60">
        <v>50.588000000000001</v>
      </c>
      <c r="M4" s="56" t="s">
        <v>27</v>
      </c>
      <c r="N4" s="75">
        <f>R4+S4/60+T4/3600</f>
        <v>40.475000000000001</v>
      </c>
      <c r="O4" s="75">
        <f>(U4+V4/60+W4/3600)*-1</f>
        <v>-74.251000000000005</v>
      </c>
      <c r="P4" s="57" t="s">
        <v>231</v>
      </c>
      <c r="Q4" s="57" t="s">
        <v>29</v>
      </c>
      <c r="R4" s="58">
        <v>40</v>
      </c>
      <c r="S4" s="59">
        <v>28</v>
      </c>
      <c r="T4" s="60">
        <v>30</v>
      </c>
      <c r="U4" s="58">
        <v>74</v>
      </c>
      <c r="V4" s="62">
        <v>15</v>
      </c>
      <c r="W4" s="63">
        <v>3.6</v>
      </c>
    </row>
    <row r="5" spans="1:23" ht="22.5" customHeight="1">
      <c r="A5" s="56">
        <v>3</v>
      </c>
      <c r="B5" s="56" t="s">
        <v>32</v>
      </c>
      <c r="C5" s="57" t="s">
        <v>224</v>
      </c>
      <c r="D5" s="75">
        <f t="shared" si="0"/>
        <v>40.49675361111111</v>
      </c>
      <c r="E5" s="75">
        <f t="shared" si="1"/>
        <v>-74.133483333333345</v>
      </c>
      <c r="F5" s="57" t="s">
        <v>131</v>
      </c>
      <c r="G5" s="58">
        <v>40</v>
      </c>
      <c r="H5" s="59">
        <v>29</v>
      </c>
      <c r="I5" s="60">
        <v>48.313000000000002</v>
      </c>
      <c r="J5" s="58">
        <v>74</v>
      </c>
      <c r="K5" s="59">
        <v>8</v>
      </c>
      <c r="L5" s="60">
        <v>0.54</v>
      </c>
      <c r="M5" s="56" t="s">
        <v>37</v>
      </c>
      <c r="N5" s="75">
        <f>R5+S5/60+T5/3600</f>
        <v>40.473611111111111</v>
      </c>
      <c r="O5" s="75">
        <f>(U5+V5/60+W5/3600)*-1</f>
        <v>-74.24388888888889</v>
      </c>
      <c r="P5" s="57" t="s">
        <v>232</v>
      </c>
      <c r="Q5" s="57" t="s">
        <v>39</v>
      </c>
      <c r="R5" s="58">
        <v>40</v>
      </c>
      <c r="S5" s="59">
        <v>28</v>
      </c>
      <c r="T5" s="60">
        <v>25</v>
      </c>
      <c r="U5" s="58">
        <v>74</v>
      </c>
      <c r="V5" s="62">
        <v>14</v>
      </c>
      <c r="W5" s="63">
        <v>38</v>
      </c>
    </row>
    <row r="6" spans="1:23" ht="22.5" customHeight="1">
      <c r="A6" s="56">
        <v>4</v>
      </c>
      <c r="B6" s="56" t="s">
        <v>41</v>
      </c>
      <c r="C6" s="57" t="s">
        <v>42</v>
      </c>
      <c r="D6" s="75">
        <f t="shared" si="0"/>
        <v>40.512306666666667</v>
      </c>
      <c r="E6" s="75">
        <f t="shared" si="1"/>
        <v>-74.098717499999992</v>
      </c>
      <c r="F6" s="57" t="s">
        <v>43</v>
      </c>
      <c r="G6" s="58">
        <v>40</v>
      </c>
      <c r="H6" s="59">
        <v>30</v>
      </c>
      <c r="I6" s="60">
        <v>44.304000000000002</v>
      </c>
      <c r="J6" s="58">
        <v>74</v>
      </c>
      <c r="K6" s="59">
        <v>5</v>
      </c>
      <c r="L6" s="60">
        <v>55.383000000000003</v>
      </c>
      <c r="M6" s="56" t="s">
        <v>46</v>
      </c>
      <c r="N6" s="75">
        <f>R6+S6/60+T6/3600</f>
        <v>40.503513333333331</v>
      </c>
      <c r="O6" s="75">
        <f>(U6+V6/60+W6/3600)*-1</f>
        <v>-74.256574166666667</v>
      </c>
      <c r="P6" s="57" t="s">
        <v>225</v>
      </c>
      <c r="Q6" s="57" t="s">
        <v>48</v>
      </c>
      <c r="R6" s="58">
        <v>40</v>
      </c>
      <c r="S6" s="59">
        <v>30</v>
      </c>
      <c r="T6" s="60">
        <v>12.648</v>
      </c>
      <c r="U6" s="58">
        <v>74</v>
      </c>
      <c r="V6" s="62">
        <v>15</v>
      </c>
      <c r="W6" s="63">
        <v>23.667000000000002</v>
      </c>
    </row>
    <row r="7" spans="1:23" ht="22.5" customHeight="1">
      <c r="A7" s="56">
        <v>5</v>
      </c>
      <c r="B7" s="56" t="s">
        <v>51</v>
      </c>
      <c r="C7" s="57" t="s">
        <v>52</v>
      </c>
      <c r="D7" s="75">
        <f t="shared" si="0"/>
        <v>40.537969166666663</v>
      </c>
      <c r="E7" s="75">
        <f t="shared" si="1"/>
        <v>-74.042866388888882</v>
      </c>
      <c r="F7" s="57" t="s">
        <v>53</v>
      </c>
      <c r="G7" s="58">
        <v>40</v>
      </c>
      <c r="H7" s="59">
        <v>32</v>
      </c>
      <c r="I7" s="60">
        <v>16.689</v>
      </c>
      <c r="J7" s="58">
        <v>74</v>
      </c>
      <c r="K7" s="59">
        <v>2</v>
      </c>
      <c r="L7" s="60">
        <v>34.319000000000003</v>
      </c>
      <c r="M7" s="56" t="s">
        <v>56</v>
      </c>
      <c r="N7" s="75">
        <f>R7+S7/60+T7/3600</f>
        <v>40.483892777777776</v>
      </c>
      <c r="O7" s="75">
        <f>(U7+V7/60+W7/3600)*-1</f>
        <v>-74.238787777777773</v>
      </c>
      <c r="P7" s="57" t="s">
        <v>233</v>
      </c>
      <c r="Q7" s="57" t="s">
        <v>58</v>
      </c>
      <c r="R7" s="58">
        <v>40</v>
      </c>
      <c r="S7" s="59">
        <v>29</v>
      </c>
      <c r="T7" s="60">
        <v>2.0139999999999998</v>
      </c>
      <c r="U7" s="58">
        <v>74</v>
      </c>
      <c r="V7" s="62">
        <v>14</v>
      </c>
      <c r="W7" s="63">
        <v>19.635999999999999</v>
      </c>
    </row>
    <row r="8" spans="1:23" ht="22.5" customHeight="1">
      <c r="A8" s="56">
        <v>6</v>
      </c>
      <c r="B8" s="56" t="s">
        <v>61</v>
      </c>
      <c r="C8" s="57" t="s">
        <v>62</v>
      </c>
      <c r="D8" s="75">
        <f t="shared" si="0"/>
        <v>40.513015277777775</v>
      </c>
      <c r="E8" s="75">
        <f t="shared" si="1"/>
        <v>-74.013523888888884</v>
      </c>
      <c r="F8" s="57" t="s">
        <v>63</v>
      </c>
      <c r="G8" s="58">
        <v>40</v>
      </c>
      <c r="H8" s="59">
        <v>30</v>
      </c>
      <c r="I8" s="60">
        <v>46.854999999999997</v>
      </c>
      <c r="J8" s="58">
        <v>74</v>
      </c>
      <c r="K8" s="59">
        <v>0</v>
      </c>
      <c r="L8" s="60">
        <v>48.686</v>
      </c>
      <c r="M8" s="56" t="s">
        <v>66</v>
      </c>
      <c r="N8" s="75">
        <v>40.513015000000003</v>
      </c>
      <c r="O8" s="75">
        <v>-74.013524000000004</v>
      </c>
      <c r="P8" s="57" t="s">
        <v>67</v>
      </c>
      <c r="Q8" s="57" t="s">
        <v>107</v>
      </c>
      <c r="R8" s="64"/>
      <c r="S8" s="65"/>
      <c r="T8" s="66"/>
      <c r="U8" s="64"/>
      <c r="V8" s="67"/>
      <c r="W8" s="68"/>
    </row>
    <row r="9" spans="1:23" ht="24.25" customHeight="1">
      <c r="A9" s="56">
        <v>7</v>
      </c>
      <c r="B9" s="56" t="s">
        <v>70</v>
      </c>
      <c r="C9" s="57" t="s">
        <v>226</v>
      </c>
      <c r="D9" s="76">
        <f t="shared" si="0"/>
        <v>40.644107222222225</v>
      </c>
      <c r="E9" s="75">
        <f t="shared" si="1"/>
        <v>-74.156075833333333</v>
      </c>
      <c r="F9" s="57" t="s">
        <v>34</v>
      </c>
      <c r="G9" s="58">
        <v>40</v>
      </c>
      <c r="H9" s="59">
        <v>38</v>
      </c>
      <c r="I9" s="60">
        <v>38.786000000000001</v>
      </c>
      <c r="J9" s="58">
        <v>74</v>
      </c>
      <c r="K9" s="59">
        <v>9</v>
      </c>
      <c r="L9" s="60">
        <v>21.873000000000001</v>
      </c>
      <c r="M9" s="56" t="s">
        <v>74</v>
      </c>
      <c r="N9" s="75">
        <f t="shared" ref="N9:N14" si="2">R9+S9/60+T9/3600</f>
        <v>40.486948333333338</v>
      </c>
      <c r="O9" s="75">
        <f t="shared" ref="O9:O14" si="3">(U9+V9/60+W9/3600)*-1</f>
        <v>-74.234121111111108</v>
      </c>
      <c r="P9" s="57" t="s">
        <v>234</v>
      </c>
      <c r="Q9" s="57" t="s">
        <v>58</v>
      </c>
      <c r="R9" s="58">
        <v>40</v>
      </c>
      <c r="S9" s="59">
        <v>29</v>
      </c>
      <c r="T9" s="60">
        <v>13.013999999999999</v>
      </c>
      <c r="U9" s="58">
        <v>74</v>
      </c>
      <c r="V9" s="62">
        <v>14</v>
      </c>
      <c r="W9" s="63">
        <v>2.8359999999999999</v>
      </c>
    </row>
    <row r="10" spans="1:23" ht="22.5" customHeight="1">
      <c r="A10" s="56">
        <v>8</v>
      </c>
      <c r="B10" s="56" t="s">
        <v>78</v>
      </c>
      <c r="C10" s="57" t="s">
        <v>235</v>
      </c>
      <c r="D10" s="75">
        <f t="shared" si="0"/>
        <v>40.483726666666669</v>
      </c>
      <c r="E10" s="75">
        <f t="shared" si="1"/>
        <v>-74.125757222222219</v>
      </c>
      <c r="F10" s="57" t="s">
        <v>80</v>
      </c>
      <c r="G10" s="58">
        <v>40</v>
      </c>
      <c r="H10" s="59">
        <v>29</v>
      </c>
      <c r="I10" s="60">
        <v>1.4159999999999999</v>
      </c>
      <c r="J10" s="58">
        <v>74</v>
      </c>
      <c r="K10" s="59">
        <v>7</v>
      </c>
      <c r="L10" s="60">
        <v>32.725999999999999</v>
      </c>
      <c r="M10" s="56" t="s">
        <v>83</v>
      </c>
      <c r="N10" s="75">
        <f t="shared" si="2"/>
        <v>40.423867222222221</v>
      </c>
      <c r="O10" s="75">
        <f t="shared" si="3"/>
        <v>-74.218121666666676</v>
      </c>
      <c r="P10" s="57" t="s">
        <v>227</v>
      </c>
      <c r="Q10" s="57" t="s">
        <v>24</v>
      </c>
      <c r="R10" s="58">
        <v>40</v>
      </c>
      <c r="S10" s="59">
        <v>25</v>
      </c>
      <c r="T10" s="60">
        <v>25.922000000000001</v>
      </c>
      <c r="U10" s="58">
        <v>74</v>
      </c>
      <c r="V10" s="62">
        <v>13</v>
      </c>
      <c r="W10" s="63">
        <v>5.2380000000000004</v>
      </c>
    </row>
    <row r="11" spans="1:23" ht="22.5" customHeight="1">
      <c r="A11" s="56">
        <v>9</v>
      </c>
      <c r="B11" s="56" t="s">
        <v>87</v>
      </c>
      <c r="C11" s="57" t="s">
        <v>228</v>
      </c>
      <c r="D11" s="75">
        <f t="shared" si="0"/>
        <v>40.507309166666666</v>
      </c>
      <c r="E11" s="75">
        <f t="shared" si="1"/>
        <v>-74.195898333333332</v>
      </c>
      <c r="F11" s="57" t="s">
        <v>89</v>
      </c>
      <c r="G11" s="58">
        <v>40</v>
      </c>
      <c r="H11" s="59">
        <v>30</v>
      </c>
      <c r="I11" s="60">
        <v>26.312999999999999</v>
      </c>
      <c r="J11" s="58">
        <v>74</v>
      </c>
      <c r="K11" s="59">
        <v>11</v>
      </c>
      <c r="L11" s="60">
        <v>45.234000000000002</v>
      </c>
      <c r="M11" s="56" t="s">
        <v>92</v>
      </c>
      <c r="N11" s="75">
        <f t="shared" si="2"/>
        <v>40.484448333333333</v>
      </c>
      <c r="O11" s="75">
        <f t="shared" si="3"/>
        <v>-74.245315833333336</v>
      </c>
      <c r="P11" s="57" t="s">
        <v>236</v>
      </c>
      <c r="Q11" s="57" t="s">
        <v>58</v>
      </c>
      <c r="R11" s="58">
        <v>40</v>
      </c>
      <c r="S11" s="59">
        <v>29</v>
      </c>
      <c r="T11" s="60">
        <v>4.0140000000000002</v>
      </c>
      <c r="U11" s="58">
        <v>74</v>
      </c>
      <c r="V11" s="62">
        <v>14</v>
      </c>
      <c r="W11" s="63">
        <v>43.137</v>
      </c>
    </row>
    <row r="12" spans="1:23" ht="22.5" customHeight="1">
      <c r="A12" s="56">
        <v>10</v>
      </c>
      <c r="B12" s="56" t="s">
        <v>96</v>
      </c>
      <c r="C12" s="57" t="s">
        <v>97</v>
      </c>
      <c r="D12" s="75">
        <f t="shared" si="0"/>
        <v>40.474226666666667</v>
      </c>
      <c r="E12" s="75">
        <f t="shared" si="1"/>
        <v>-74.183480833333334</v>
      </c>
      <c r="F12" s="57" t="s">
        <v>237</v>
      </c>
      <c r="G12" s="58">
        <v>40</v>
      </c>
      <c r="H12" s="59">
        <v>28</v>
      </c>
      <c r="I12" s="60">
        <v>27.216000000000001</v>
      </c>
      <c r="J12" s="58">
        <v>74</v>
      </c>
      <c r="K12" s="59">
        <v>11</v>
      </c>
      <c r="L12" s="60">
        <v>0.53100000000000003</v>
      </c>
      <c r="M12" s="56" t="s">
        <v>101</v>
      </c>
      <c r="N12" s="75">
        <f t="shared" si="2"/>
        <v>40.49353138888889</v>
      </c>
      <c r="O12" s="75">
        <f t="shared" si="3"/>
        <v>-74.265955277777778</v>
      </c>
      <c r="P12" s="57" t="s">
        <v>238</v>
      </c>
      <c r="Q12" s="57" t="s">
        <v>103</v>
      </c>
      <c r="R12" s="58">
        <v>40</v>
      </c>
      <c r="S12" s="59">
        <v>29</v>
      </c>
      <c r="T12" s="60">
        <v>36.713000000000001</v>
      </c>
      <c r="U12" s="58">
        <v>74</v>
      </c>
      <c r="V12" s="62">
        <v>15</v>
      </c>
      <c r="W12" s="63">
        <v>57.439</v>
      </c>
    </row>
    <row r="13" spans="1:23" ht="22.5" customHeight="1">
      <c r="A13" s="56">
        <v>11</v>
      </c>
      <c r="B13" s="56" t="s">
        <v>105</v>
      </c>
      <c r="C13" s="57" t="s">
        <v>106</v>
      </c>
      <c r="D13" s="75">
        <f t="shared" si="0"/>
        <v>0</v>
      </c>
      <c r="E13" s="75">
        <f t="shared" si="1"/>
        <v>0</v>
      </c>
      <c r="F13" s="57" t="s">
        <v>107</v>
      </c>
      <c r="G13" s="64"/>
      <c r="H13" s="65"/>
      <c r="I13" s="66"/>
      <c r="J13" s="64"/>
      <c r="K13" s="65"/>
      <c r="L13" s="66"/>
      <c r="M13" s="56" t="s">
        <v>108</v>
      </c>
      <c r="N13" s="75">
        <f t="shared" si="2"/>
        <v>40.490059166666668</v>
      </c>
      <c r="O13" s="75">
        <f t="shared" si="3"/>
        <v>-74.269094444444448</v>
      </c>
      <c r="P13" s="57" t="s">
        <v>239</v>
      </c>
      <c r="Q13" s="57" t="s">
        <v>110</v>
      </c>
      <c r="R13" s="58">
        <v>40</v>
      </c>
      <c r="S13" s="59">
        <v>29</v>
      </c>
      <c r="T13" s="60">
        <v>24.213000000000001</v>
      </c>
      <c r="U13" s="58">
        <v>74</v>
      </c>
      <c r="V13" s="62">
        <v>16</v>
      </c>
      <c r="W13" s="63">
        <v>8.74</v>
      </c>
    </row>
    <row r="14" spans="1:23" ht="22.5" customHeight="1">
      <c r="A14" s="56">
        <v>12</v>
      </c>
      <c r="B14" s="56" t="s">
        <v>113</v>
      </c>
      <c r="C14" s="57" t="s">
        <v>229</v>
      </c>
      <c r="D14" s="75">
        <f t="shared" si="0"/>
        <v>40.50633777777778</v>
      </c>
      <c r="E14" s="75">
        <f t="shared" si="1"/>
        <v>-74.184624166666666</v>
      </c>
      <c r="F14" s="57" t="s">
        <v>34</v>
      </c>
      <c r="G14" s="69">
        <v>40</v>
      </c>
      <c r="H14" s="70">
        <v>30</v>
      </c>
      <c r="I14" s="71">
        <v>22.815999999999999</v>
      </c>
      <c r="J14" s="69">
        <v>74</v>
      </c>
      <c r="K14" s="70">
        <v>11</v>
      </c>
      <c r="L14" s="71">
        <v>4.6470000000000002</v>
      </c>
      <c r="M14" s="56" t="s">
        <v>117</v>
      </c>
      <c r="N14" s="75">
        <f t="shared" si="2"/>
        <v>40.496892500000001</v>
      </c>
      <c r="O14" s="75">
        <f t="shared" si="3"/>
        <v>-74.262871944444441</v>
      </c>
      <c r="P14" s="57" t="s">
        <v>233</v>
      </c>
      <c r="Q14" s="57" t="s">
        <v>103</v>
      </c>
      <c r="R14" s="69">
        <v>40</v>
      </c>
      <c r="S14" s="70">
        <v>29</v>
      </c>
      <c r="T14" s="71">
        <v>48.813000000000002</v>
      </c>
      <c r="U14" s="69">
        <v>74</v>
      </c>
      <c r="V14" s="72">
        <v>15</v>
      </c>
      <c r="W14" s="73">
        <v>46.338999999999999</v>
      </c>
    </row>
    <row r="15" spans="1:23" ht="20" customHeight="1">
      <c r="A15" s="56">
        <v>13</v>
      </c>
      <c r="B15" s="56" t="s">
        <v>17</v>
      </c>
      <c r="C15" s="232" t="s">
        <v>230</v>
      </c>
      <c r="D15" s="75">
        <v>40.489036388888891</v>
      </c>
      <c r="E15" s="75">
        <v>-74.106480277777777</v>
      </c>
    </row>
    <row r="16" spans="1:23" ht="20" customHeight="1">
      <c r="A16" s="56">
        <v>14</v>
      </c>
      <c r="B16" s="56" t="s">
        <v>27</v>
      </c>
      <c r="C16" s="56" t="s">
        <v>231</v>
      </c>
      <c r="D16" s="75">
        <v>40.475000000000001</v>
      </c>
      <c r="E16" s="75">
        <v>-74.251000000000005</v>
      </c>
    </row>
    <row r="17" spans="1:5" ht="20" customHeight="1">
      <c r="A17" s="56">
        <v>15</v>
      </c>
      <c r="B17" s="56" t="s">
        <v>37</v>
      </c>
      <c r="C17" s="56" t="s">
        <v>232</v>
      </c>
      <c r="D17" s="75">
        <v>40.473611111111111</v>
      </c>
      <c r="E17" s="75">
        <v>-74.24388888888889</v>
      </c>
    </row>
    <row r="18" spans="1:5" ht="20" customHeight="1">
      <c r="A18" s="56">
        <v>16</v>
      </c>
      <c r="B18" s="56" t="s">
        <v>46</v>
      </c>
      <c r="C18" s="56" t="s">
        <v>225</v>
      </c>
      <c r="D18" s="75">
        <v>40.503513333333331</v>
      </c>
      <c r="E18" s="75">
        <v>-74.256574166666667</v>
      </c>
    </row>
    <row r="19" spans="1:5" ht="20" customHeight="1">
      <c r="A19" s="56">
        <v>17</v>
      </c>
      <c r="B19" s="56" t="s">
        <v>56</v>
      </c>
      <c r="C19" s="56" t="s">
        <v>233</v>
      </c>
      <c r="D19" s="75">
        <v>40.483892777777776</v>
      </c>
      <c r="E19" s="75">
        <v>-74.238787777777773</v>
      </c>
    </row>
    <row r="20" spans="1:5" ht="20" customHeight="1">
      <c r="A20" s="56">
        <v>18</v>
      </c>
      <c r="B20" s="56" t="s">
        <v>66</v>
      </c>
      <c r="C20" s="56" t="s">
        <v>67</v>
      </c>
      <c r="D20" s="75">
        <v>40.513015000000003</v>
      </c>
      <c r="E20" s="75">
        <v>-74.013524000000004</v>
      </c>
    </row>
    <row r="21" spans="1:5" ht="20" customHeight="1">
      <c r="A21" s="56">
        <v>19</v>
      </c>
      <c r="B21" s="56" t="s">
        <v>74</v>
      </c>
      <c r="C21" s="56" t="s">
        <v>240</v>
      </c>
      <c r="D21" s="75">
        <v>40.486948333333338</v>
      </c>
      <c r="E21" s="75">
        <v>-74.234121111111108</v>
      </c>
    </row>
    <row r="22" spans="1:5" ht="20" customHeight="1">
      <c r="A22" s="56">
        <v>20</v>
      </c>
      <c r="B22" s="56" t="s">
        <v>83</v>
      </c>
      <c r="C22" s="56" t="s">
        <v>227</v>
      </c>
      <c r="D22" s="75">
        <v>40.490533999999997</v>
      </c>
      <c r="E22" s="75">
        <v>-74.218121666666676</v>
      </c>
    </row>
    <row r="23" spans="1:5" ht="20" customHeight="1">
      <c r="A23" s="56">
        <v>21</v>
      </c>
      <c r="B23" s="56" t="s">
        <v>92</v>
      </c>
      <c r="C23" s="56" t="s">
        <v>236</v>
      </c>
      <c r="D23" s="75">
        <v>40.484448333333333</v>
      </c>
      <c r="E23" s="75">
        <v>-74.245315833333336</v>
      </c>
    </row>
    <row r="24" spans="1:5" ht="20" customHeight="1">
      <c r="A24" s="56">
        <v>22</v>
      </c>
      <c r="B24" s="56" t="s">
        <v>101</v>
      </c>
      <c r="C24" s="56" t="s">
        <v>241</v>
      </c>
      <c r="D24" s="75">
        <v>40.49353138888889</v>
      </c>
      <c r="E24" s="75">
        <v>-74.265955277777778</v>
      </c>
    </row>
    <row r="25" spans="1:5" ht="20" customHeight="1">
      <c r="A25" s="56">
        <v>23</v>
      </c>
      <c r="B25" s="56" t="s">
        <v>108</v>
      </c>
      <c r="C25" s="56" t="s">
        <v>239</v>
      </c>
      <c r="D25" s="75">
        <v>40.490059166666668</v>
      </c>
      <c r="E25" s="75">
        <v>-74.269094444444448</v>
      </c>
    </row>
    <row r="26" spans="1:5" ht="20" customHeight="1">
      <c r="A26" s="56">
        <v>24</v>
      </c>
      <c r="B26" s="56" t="s">
        <v>117</v>
      </c>
      <c r="C26" s="56" t="s">
        <v>233</v>
      </c>
      <c r="D26" s="75">
        <v>40.496892500000001</v>
      </c>
      <c r="E26" s="75">
        <v>-74.262871944444441</v>
      </c>
    </row>
    <row r="28" spans="1:5" ht="20" customHeight="1">
      <c r="A28" s="230" t="str">
        <f>"{id: "&amp;A26</f>
        <v>{id: 24</v>
      </c>
    </row>
  </sheetData>
  <mergeCells count="1">
    <mergeCell ref="B1:W1"/>
  </mergeCells>
  <pageMargins left="0.5" right="0.5" top="0.75" bottom="0.75" header="0.27777800000000002" footer="0.27777800000000002"/>
  <pageSetup orientation="landscape"/>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4"/>
  <sheetViews>
    <sheetView showGridLines="0" workbookViewId="0">
      <selection sqref="A1:S1"/>
    </sheetView>
  </sheetViews>
  <sheetFormatPr baseColWidth="10" defaultColWidth="16.33203125" defaultRowHeight="20" customHeight="1"/>
  <cols>
    <col min="1" max="1" width="9.1640625" style="5" customWidth="1"/>
    <col min="2" max="2" width="25.33203125" style="5" customWidth="1"/>
    <col min="3" max="3" width="33" style="5" customWidth="1"/>
    <col min="4" max="4" width="9.5" style="5" customWidth="1"/>
    <col min="5" max="5" width="6" style="5" customWidth="1"/>
    <col min="6" max="6" width="9.1640625" style="5" customWidth="1"/>
    <col min="7" max="7" width="9" style="5" customWidth="1"/>
    <col min="8" max="8" width="6" style="5" customWidth="1"/>
    <col min="9" max="9" width="9.1640625" style="5" customWidth="1"/>
    <col min="10" max="10" width="11.5" style="5" customWidth="1"/>
    <col min="11" max="11" width="9.33203125" style="5" customWidth="1"/>
    <col min="12" max="12" width="35.6640625" style="5" customWidth="1"/>
    <col min="13" max="13" width="32.5" style="5" customWidth="1"/>
    <col min="14" max="14" width="7.6640625" style="5" customWidth="1"/>
    <col min="15" max="15" width="8.1640625" style="5" customWidth="1"/>
    <col min="16" max="16" width="9.1640625" style="5" customWidth="1"/>
    <col min="17" max="17" width="10.1640625" style="5" customWidth="1"/>
    <col min="18" max="18" width="8.83203125" style="5" customWidth="1"/>
    <col min="19" max="19" width="9.1640625" style="5" customWidth="1"/>
    <col min="20" max="20" width="16.33203125" style="5" customWidth="1"/>
    <col min="21" max="16384" width="16.33203125" style="5"/>
  </cols>
  <sheetData>
    <row r="1" spans="1:19" ht="29.25" customHeight="1">
      <c r="A1" s="233" t="s">
        <v>124</v>
      </c>
      <c r="B1" s="234"/>
      <c r="C1" s="234"/>
      <c r="D1" s="234"/>
      <c r="E1" s="234"/>
      <c r="F1" s="234"/>
      <c r="G1" s="234"/>
      <c r="H1" s="234"/>
      <c r="I1" s="234"/>
      <c r="J1" s="234"/>
      <c r="K1" s="234"/>
      <c r="L1" s="234"/>
      <c r="M1" s="234"/>
      <c r="N1" s="234"/>
      <c r="O1" s="234"/>
      <c r="P1" s="234"/>
      <c r="Q1" s="234"/>
      <c r="R1" s="234"/>
      <c r="S1" s="234"/>
    </row>
    <row r="2" spans="1:19" ht="25.25" customHeight="1">
      <c r="A2" s="53" t="s">
        <v>7</v>
      </c>
      <c r="B2" s="54" t="s">
        <v>8</v>
      </c>
      <c r="C2" s="54" t="s">
        <v>9</v>
      </c>
      <c r="D2" s="53" t="s">
        <v>125</v>
      </c>
      <c r="E2" s="53" t="s">
        <v>126</v>
      </c>
      <c r="F2" s="53" t="s">
        <v>127</v>
      </c>
      <c r="G2" s="53" t="s">
        <v>125</v>
      </c>
      <c r="H2" s="53" t="s">
        <v>126</v>
      </c>
      <c r="I2" s="53" t="s">
        <v>127</v>
      </c>
      <c r="J2" s="55"/>
      <c r="K2" s="53" t="s">
        <v>7</v>
      </c>
      <c r="L2" s="54" t="s">
        <v>8</v>
      </c>
      <c r="M2" s="54" t="s">
        <v>9</v>
      </c>
      <c r="N2" s="53" t="s">
        <v>125</v>
      </c>
      <c r="O2" s="53" t="s">
        <v>126</v>
      </c>
      <c r="P2" s="53" t="s">
        <v>127</v>
      </c>
      <c r="Q2" s="53" t="s">
        <v>125</v>
      </c>
      <c r="R2" s="53" t="s">
        <v>126</v>
      </c>
      <c r="S2" s="53" t="s">
        <v>127</v>
      </c>
    </row>
    <row r="3" spans="1:19" ht="22.5" customHeight="1">
      <c r="A3" s="56" t="s">
        <v>12</v>
      </c>
      <c r="B3" s="57" t="s">
        <v>13</v>
      </c>
      <c r="C3" s="57" t="s">
        <v>128</v>
      </c>
      <c r="D3" s="58">
        <v>40</v>
      </c>
      <c r="E3" s="59">
        <v>29</v>
      </c>
      <c r="F3" s="60">
        <v>11.993</v>
      </c>
      <c r="G3" s="58">
        <v>74</v>
      </c>
      <c r="H3" s="59">
        <v>15</v>
      </c>
      <c r="I3" s="60">
        <v>10.936999999999999</v>
      </c>
      <c r="J3" s="61"/>
      <c r="K3" s="56" t="s">
        <v>17</v>
      </c>
      <c r="L3" s="57" t="s">
        <v>18</v>
      </c>
      <c r="M3" s="57" t="s">
        <v>19</v>
      </c>
      <c r="N3" s="58">
        <v>40</v>
      </c>
      <c r="O3" s="59">
        <v>29</v>
      </c>
      <c r="P3" s="60">
        <v>20.530999999999999</v>
      </c>
      <c r="Q3" s="58">
        <v>74</v>
      </c>
      <c r="R3" s="62">
        <v>6</v>
      </c>
      <c r="S3" s="63">
        <v>23.329000000000001</v>
      </c>
    </row>
    <row r="4" spans="1:19" ht="22.5" customHeight="1">
      <c r="A4" s="56" t="s">
        <v>22</v>
      </c>
      <c r="B4" s="57" t="s">
        <v>129</v>
      </c>
      <c r="C4" s="57" t="s">
        <v>24</v>
      </c>
      <c r="D4" s="58">
        <v>40</v>
      </c>
      <c r="E4" s="59">
        <v>30</v>
      </c>
      <c r="F4" s="60">
        <v>4.4779999999999998</v>
      </c>
      <c r="G4" s="58">
        <v>74</v>
      </c>
      <c r="H4" s="59">
        <v>12</v>
      </c>
      <c r="I4" s="60">
        <v>50.588000000000001</v>
      </c>
      <c r="J4" s="61"/>
      <c r="K4" s="56" t="s">
        <v>27</v>
      </c>
      <c r="L4" s="57" t="s">
        <v>28</v>
      </c>
      <c r="M4" s="57" t="s">
        <v>29</v>
      </c>
      <c r="N4" s="58">
        <v>40</v>
      </c>
      <c r="O4" s="59">
        <v>28</v>
      </c>
      <c r="P4" s="60">
        <v>50</v>
      </c>
      <c r="Q4" s="58">
        <v>74</v>
      </c>
      <c r="R4" s="62">
        <v>15</v>
      </c>
      <c r="S4" s="63">
        <v>6</v>
      </c>
    </row>
    <row r="5" spans="1:19" ht="22.5" customHeight="1">
      <c r="A5" s="56" t="s">
        <v>32</v>
      </c>
      <c r="B5" s="57" t="s">
        <v>130</v>
      </c>
      <c r="C5" s="57" t="s">
        <v>131</v>
      </c>
      <c r="D5" s="58">
        <v>40</v>
      </c>
      <c r="E5" s="59">
        <v>29</v>
      </c>
      <c r="F5" s="60">
        <v>48.313000000000002</v>
      </c>
      <c r="G5" s="58">
        <v>74</v>
      </c>
      <c r="H5" s="59">
        <v>8</v>
      </c>
      <c r="I5" s="60">
        <v>0.54</v>
      </c>
      <c r="J5" s="61"/>
      <c r="K5" s="56" t="s">
        <v>37</v>
      </c>
      <c r="L5" s="57" t="s">
        <v>38</v>
      </c>
      <c r="M5" s="57" t="s">
        <v>39</v>
      </c>
      <c r="N5" s="58">
        <v>40</v>
      </c>
      <c r="O5" s="59">
        <v>28</v>
      </c>
      <c r="P5" s="60">
        <v>25</v>
      </c>
      <c r="Q5" s="58">
        <v>74</v>
      </c>
      <c r="R5" s="62">
        <v>14</v>
      </c>
      <c r="S5" s="63">
        <v>44</v>
      </c>
    </row>
    <row r="6" spans="1:19" ht="22.5" customHeight="1">
      <c r="A6" s="56" t="s">
        <v>41</v>
      </c>
      <c r="B6" s="57" t="s">
        <v>42</v>
      </c>
      <c r="C6" s="57" t="s">
        <v>43</v>
      </c>
      <c r="D6" s="58">
        <v>40</v>
      </c>
      <c r="E6" s="59">
        <v>30</v>
      </c>
      <c r="F6" s="60">
        <v>44.304000000000002</v>
      </c>
      <c r="G6" s="58">
        <v>74</v>
      </c>
      <c r="H6" s="59">
        <v>5</v>
      </c>
      <c r="I6" s="60">
        <v>55.383000000000003</v>
      </c>
      <c r="J6" s="61"/>
      <c r="K6" s="56" t="s">
        <v>46</v>
      </c>
      <c r="L6" s="57" t="s">
        <v>47</v>
      </c>
      <c r="M6" s="57" t="s">
        <v>48</v>
      </c>
      <c r="N6" s="58">
        <v>40</v>
      </c>
      <c r="O6" s="59">
        <v>30</v>
      </c>
      <c r="P6" s="60">
        <v>12.648</v>
      </c>
      <c r="Q6" s="58">
        <v>74</v>
      </c>
      <c r="R6" s="62">
        <v>15</v>
      </c>
      <c r="S6" s="63">
        <v>23.667000000000002</v>
      </c>
    </row>
    <row r="7" spans="1:19" ht="22.5" customHeight="1">
      <c r="A7" s="56" t="s">
        <v>51</v>
      </c>
      <c r="B7" s="57" t="s">
        <v>52</v>
      </c>
      <c r="C7" s="57" t="s">
        <v>53</v>
      </c>
      <c r="D7" s="58">
        <v>40</v>
      </c>
      <c r="E7" s="59">
        <v>32</v>
      </c>
      <c r="F7" s="60">
        <v>16.689</v>
      </c>
      <c r="G7" s="58">
        <v>74</v>
      </c>
      <c r="H7" s="59">
        <v>2</v>
      </c>
      <c r="I7" s="60">
        <v>34.319000000000003</v>
      </c>
      <c r="J7" s="61"/>
      <c r="K7" s="56" t="s">
        <v>56</v>
      </c>
      <c r="L7" s="57" t="s">
        <v>57</v>
      </c>
      <c r="M7" s="57" t="s">
        <v>58</v>
      </c>
      <c r="N7" s="58">
        <v>40</v>
      </c>
      <c r="O7" s="59">
        <v>29</v>
      </c>
      <c r="P7" s="60">
        <v>2.0139999999999998</v>
      </c>
      <c r="Q7" s="58">
        <v>74</v>
      </c>
      <c r="R7" s="62">
        <v>14</v>
      </c>
      <c r="S7" s="63">
        <v>19.635999999999999</v>
      </c>
    </row>
    <row r="8" spans="1:19" ht="22.5" customHeight="1">
      <c r="A8" s="56" t="s">
        <v>61</v>
      </c>
      <c r="B8" s="57" t="s">
        <v>62</v>
      </c>
      <c r="C8" s="57" t="s">
        <v>63</v>
      </c>
      <c r="D8" s="58">
        <v>40</v>
      </c>
      <c r="E8" s="59">
        <v>30</v>
      </c>
      <c r="F8" s="60">
        <v>46.854999999999997</v>
      </c>
      <c r="G8" s="58">
        <v>74</v>
      </c>
      <c r="H8" s="59">
        <v>0</v>
      </c>
      <c r="I8" s="60">
        <v>48.686</v>
      </c>
      <c r="J8" s="61"/>
      <c r="K8" s="56" t="s">
        <v>66</v>
      </c>
      <c r="L8" s="57" t="s">
        <v>67</v>
      </c>
      <c r="M8" s="57" t="s">
        <v>107</v>
      </c>
      <c r="N8" s="64"/>
      <c r="O8" s="65"/>
      <c r="P8" s="66"/>
      <c r="Q8" s="64"/>
      <c r="R8" s="67"/>
      <c r="S8" s="68"/>
    </row>
    <row r="9" spans="1:19" ht="22.5" customHeight="1">
      <c r="A9" s="56" t="s">
        <v>70</v>
      </c>
      <c r="B9" s="57" t="s">
        <v>132</v>
      </c>
      <c r="C9" s="57" t="s">
        <v>34</v>
      </c>
      <c r="D9" s="58">
        <v>40</v>
      </c>
      <c r="E9" s="59">
        <v>38</v>
      </c>
      <c r="F9" s="60">
        <v>38.786000000000001</v>
      </c>
      <c r="G9" s="58">
        <v>74</v>
      </c>
      <c r="H9" s="59">
        <v>9</v>
      </c>
      <c r="I9" s="60">
        <v>21.873000000000001</v>
      </c>
      <c r="J9" s="61"/>
      <c r="K9" s="56" t="s">
        <v>74</v>
      </c>
      <c r="L9" s="57" t="s">
        <v>75</v>
      </c>
      <c r="M9" s="57" t="s">
        <v>58</v>
      </c>
      <c r="N9" s="58">
        <v>40</v>
      </c>
      <c r="O9" s="59">
        <v>29</v>
      </c>
      <c r="P9" s="60">
        <v>13.013999999999999</v>
      </c>
      <c r="Q9" s="58">
        <v>74</v>
      </c>
      <c r="R9" s="62">
        <v>14</v>
      </c>
      <c r="S9" s="63">
        <v>2.8359999999999999</v>
      </c>
    </row>
    <row r="10" spans="1:19" ht="22.5" customHeight="1">
      <c r="A10" s="56" t="s">
        <v>78</v>
      </c>
      <c r="B10" s="57" t="s">
        <v>79</v>
      </c>
      <c r="C10" s="57" t="s">
        <v>80</v>
      </c>
      <c r="D10" s="58">
        <v>40</v>
      </c>
      <c r="E10" s="59">
        <v>29</v>
      </c>
      <c r="F10" s="60">
        <v>1.4159999999999999</v>
      </c>
      <c r="G10" s="58">
        <v>74</v>
      </c>
      <c r="H10" s="59">
        <v>7</v>
      </c>
      <c r="I10" s="60">
        <v>32.725999999999999</v>
      </c>
      <c r="J10" s="61"/>
      <c r="K10" s="56" t="s">
        <v>83</v>
      </c>
      <c r="L10" s="57" t="s">
        <v>84</v>
      </c>
      <c r="M10" s="57" t="s">
        <v>24</v>
      </c>
      <c r="N10" s="58">
        <v>40</v>
      </c>
      <c r="O10" s="59">
        <v>25</v>
      </c>
      <c r="P10" s="60">
        <v>25.922000000000001</v>
      </c>
      <c r="Q10" s="58">
        <v>74</v>
      </c>
      <c r="R10" s="62">
        <v>13</v>
      </c>
      <c r="S10" s="63">
        <v>5.2380000000000004</v>
      </c>
    </row>
    <row r="11" spans="1:19" ht="22.5" customHeight="1">
      <c r="A11" s="56" t="s">
        <v>87</v>
      </c>
      <c r="B11" s="57" t="s">
        <v>133</v>
      </c>
      <c r="C11" s="57" t="s">
        <v>89</v>
      </c>
      <c r="D11" s="58">
        <v>40</v>
      </c>
      <c r="E11" s="59">
        <v>30</v>
      </c>
      <c r="F11" s="60">
        <v>26.312999999999999</v>
      </c>
      <c r="G11" s="58">
        <v>74</v>
      </c>
      <c r="H11" s="59">
        <v>11</v>
      </c>
      <c r="I11" s="60">
        <v>45.234000000000002</v>
      </c>
      <c r="J11" s="61"/>
      <c r="K11" s="56" t="s">
        <v>92</v>
      </c>
      <c r="L11" s="57" t="s">
        <v>93</v>
      </c>
      <c r="M11" s="57" t="s">
        <v>58</v>
      </c>
      <c r="N11" s="58">
        <v>40</v>
      </c>
      <c r="O11" s="59">
        <v>29</v>
      </c>
      <c r="P11" s="60">
        <v>4.0140000000000002</v>
      </c>
      <c r="Q11" s="58">
        <v>74</v>
      </c>
      <c r="R11" s="62">
        <v>14</v>
      </c>
      <c r="S11" s="63">
        <v>43.137</v>
      </c>
    </row>
    <row r="12" spans="1:19" ht="22.5" customHeight="1">
      <c r="A12" s="56" t="s">
        <v>96</v>
      </c>
      <c r="B12" s="57" t="s">
        <v>97</v>
      </c>
      <c r="C12" s="57" t="s">
        <v>98</v>
      </c>
      <c r="D12" s="58">
        <v>40</v>
      </c>
      <c r="E12" s="59">
        <v>28</v>
      </c>
      <c r="F12" s="60">
        <v>27.216000000000001</v>
      </c>
      <c r="G12" s="58">
        <v>74</v>
      </c>
      <c r="H12" s="59">
        <v>11</v>
      </c>
      <c r="I12" s="60">
        <v>0.53100000000000003</v>
      </c>
      <c r="J12" s="61"/>
      <c r="K12" s="56" t="s">
        <v>101</v>
      </c>
      <c r="L12" s="57" t="s">
        <v>102</v>
      </c>
      <c r="M12" s="57" t="s">
        <v>103</v>
      </c>
      <c r="N12" s="58">
        <v>40</v>
      </c>
      <c r="O12" s="59">
        <v>29</v>
      </c>
      <c r="P12" s="60">
        <v>36.713000000000001</v>
      </c>
      <c r="Q12" s="58">
        <v>74</v>
      </c>
      <c r="R12" s="62">
        <v>15</v>
      </c>
      <c r="S12" s="63">
        <v>57.439</v>
      </c>
    </row>
    <row r="13" spans="1:19" ht="22.5" customHeight="1">
      <c r="A13" s="56" t="s">
        <v>105</v>
      </c>
      <c r="B13" s="57" t="s">
        <v>106</v>
      </c>
      <c r="C13" s="57" t="s">
        <v>107</v>
      </c>
      <c r="D13" s="64"/>
      <c r="E13" s="65"/>
      <c r="F13" s="66"/>
      <c r="G13" s="64"/>
      <c r="H13" s="65"/>
      <c r="I13" s="66"/>
      <c r="J13" s="61"/>
      <c r="K13" s="56" t="s">
        <v>108</v>
      </c>
      <c r="L13" s="57" t="s">
        <v>134</v>
      </c>
      <c r="M13" s="57" t="s">
        <v>110</v>
      </c>
      <c r="N13" s="58">
        <v>40</v>
      </c>
      <c r="O13" s="59">
        <v>29</v>
      </c>
      <c r="P13" s="60">
        <v>24.213000000000001</v>
      </c>
      <c r="Q13" s="58">
        <v>74</v>
      </c>
      <c r="R13" s="62">
        <v>16</v>
      </c>
      <c r="S13" s="63">
        <v>8.74</v>
      </c>
    </row>
    <row r="14" spans="1:19" ht="22.5" customHeight="1">
      <c r="A14" s="56" t="s">
        <v>113</v>
      </c>
      <c r="B14" s="57" t="s">
        <v>114</v>
      </c>
      <c r="C14" s="57" t="s">
        <v>34</v>
      </c>
      <c r="D14" s="69">
        <v>40</v>
      </c>
      <c r="E14" s="70">
        <v>30</v>
      </c>
      <c r="F14" s="71">
        <v>22.815999999999999</v>
      </c>
      <c r="G14" s="69">
        <v>74</v>
      </c>
      <c r="H14" s="70">
        <v>11</v>
      </c>
      <c r="I14" s="71">
        <v>4.6470000000000002</v>
      </c>
      <c r="J14" s="61"/>
      <c r="K14" s="56" t="s">
        <v>117</v>
      </c>
      <c r="L14" s="57" t="s">
        <v>57</v>
      </c>
      <c r="M14" s="57" t="s">
        <v>103</v>
      </c>
      <c r="N14" s="69">
        <v>40</v>
      </c>
      <c r="O14" s="70">
        <v>29</v>
      </c>
      <c r="P14" s="71">
        <v>48.813000000000002</v>
      </c>
      <c r="Q14" s="69">
        <v>74</v>
      </c>
      <c r="R14" s="72">
        <v>15</v>
      </c>
      <c r="S14" s="73">
        <v>46.338999999999999</v>
      </c>
    </row>
  </sheetData>
  <mergeCells count="1">
    <mergeCell ref="A1:S1"/>
  </mergeCells>
  <pageMargins left="0.5" right="0.5" top="0.75" bottom="0.75" header="0.27777800000000002" footer="0.27777800000000002"/>
  <pageSetup scale="44" orientation="landscape"/>
  <headerFooter>
    <oddFooter>&amp;C&amp;"Helvetica Neue,Regular"&amp;12&amp;K000000&amp;P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14"/>
  <sheetViews>
    <sheetView showGridLines="0" workbookViewId="0">
      <selection sqref="A1:V1"/>
    </sheetView>
  </sheetViews>
  <sheetFormatPr baseColWidth="10" defaultColWidth="16.33203125" defaultRowHeight="20" customHeight="1"/>
  <cols>
    <col min="1" max="1" width="7.6640625" style="5" customWidth="1"/>
    <col min="2" max="2" width="25.33203125" style="5" customWidth="1"/>
    <col min="3" max="3" width="13.33203125" style="5" customWidth="1"/>
    <col min="4" max="4" width="12.83203125" style="5" customWidth="1"/>
    <col min="5" max="5" width="32.5" style="5" customWidth="1"/>
    <col min="6" max="6" width="9.5" style="5" customWidth="1"/>
    <col min="7" max="7" width="6" style="5" customWidth="1"/>
    <col min="8" max="8" width="9.1640625" style="5" customWidth="1"/>
    <col min="9" max="9" width="9" style="5" customWidth="1"/>
    <col min="10" max="10" width="6" style="5" customWidth="1"/>
    <col min="11" max="11" width="9.1640625" style="5" customWidth="1"/>
    <col min="12" max="12" width="8.5" style="5" customWidth="1"/>
    <col min="13" max="14" width="13.83203125" style="5" customWidth="1"/>
    <col min="15" max="15" width="30.6640625" style="5" customWidth="1"/>
    <col min="16" max="16" width="32.5" style="5" customWidth="1"/>
    <col min="17" max="17" width="7.6640625" style="5" customWidth="1"/>
    <col min="18" max="18" width="8.1640625" style="5" customWidth="1"/>
    <col min="19" max="19" width="9.1640625" style="5" customWidth="1"/>
    <col min="20" max="20" width="10.1640625" style="5" customWidth="1"/>
    <col min="21" max="21" width="8.83203125" style="5" customWidth="1"/>
    <col min="22" max="22" width="9.1640625" style="5" customWidth="1"/>
    <col min="23" max="23" width="16.33203125" style="5" customWidth="1"/>
    <col min="24" max="16384" width="16.33203125" style="5"/>
  </cols>
  <sheetData>
    <row r="1" spans="1:22" ht="29.25" customHeight="1">
      <c r="A1" s="233" t="s">
        <v>136</v>
      </c>
      <c r="B1" s="234"/>
      <c r="C1" s="234"/>
      <c r="D1" s="234"/>
      <c r="E1" s="234"/>
      <c r="F1" s="234"/>
      <c r="G1" s="234"/>
      <c r="H1" s="234"/>
      <c r="I1" s="234"/>
      <c r="J1" s="234"/>
      <c r="K1" s="234"/>
      <c r="L1" s="234"/>
      <c r="M1" s="234"/>
      <c r="N1" s="234"/>
      <c r="O1" s="234"/>
      <c r="P1" s="234"/>
      <c r="Q1" s="234"/>
      <c r="R1" s="234"/>
      <c r="S1" s="234"/>
      <c r="T1" s="234"/>
      <c r="U1" s="234"/>
      <c r="V1" s="234"/>
    </row>
    <row r="2" spans="1:22" ht="25.25" customHeight="1">
      <c r="A2" s="53" t="s">
        <v>7</v>
      </c>
      <c r="B2" s="54" t="s">
        <v>8</v>
      </c>
      <c r="C2" s="74" t="s">
        <v>137</v>
      </c>
      <c r="D2" s="74" t="s">
        <v>138</v>
      </c>
      <c r="E2" s="54" t="s">
        <v>9</v>
      </c>
      <c r="F2" s="53" t="s">
        <v>125</v>
      </c>
      <c r="G2" s="53" t="s">
        <v>126</v>
      </c>
      <c r="H2" s="53" t="s">
        <v>127</v>
      </c>
      <c r="I2" s="53" t="s">
        <v>125</v>
      </c>
      <c r="J2" s="53" t="s">
        <v>126</v>
      </c>
      <c r="K2" s="53" t="s">
        <v>127</v>
      </c>
      <c r="L2" s="53" t="s">
        <v>7</v>
      </c>
      <c r="M2" s="74" t="s">
        <v>137</v>
      </c>
      <c r="N2" s="74" t="s">
        <v>138</v>
      </c>
      <c r="O2" s="54" t="s">
        <v>8</v>
      </c>
      <c r="P2" s="54" t="s">
        <v>9</v>
      </c>
      <c r="Q2" s="53" t="s">
        <v>125</v>
      </c>
      <c r="R2" s="53" t="s">
        <v>126</v>
      </c>
      <c r="S2" s="53" t="s">
        <v>127</v>
      </c>
      <c r="T2" s="53" t="s">
        <v>125</v>
      </c>
      <c r="U2" s="53" t="s">
        <v>126</v>
      </c>
      <c r="V2" s="53" t="s">
        <v>127</v>
      </c>
    </row>
    <row r="3" spans="1:22" ht="22.5" customHeight="1">
      <c r="A3" s="56" t="s">
        <v>12</v>
      </c>
      <c r="B3" s="57" t="s">
        <v>13</v>
      </c>
      <c r="C3" s="75">
        <f t="shared" ref="C3:C14" si="0">F3+G3/60+H3/3600</f>
        <v>40.486664722222223</v>
      </c>
      <c r="D3" s="75">
        <f t="shared" ref="D3:D14" si="1">(I3+J3/60+K3/3600)*-1</f>
        <v>-74.25303805555555</v>
      </c>
      <c r="E3" s="57" t="s">
        <v>128</v>
      </c>
      <c r="F3" s="58">
        <v>40</v>
      </c>
      <c r="G3" s="59">
        <v>29</v>
      </c>
      <c r="H3" s="60">
        <v>11.993</v>
      </c>
      <c r="I3" s="58">
        <v>74</v>
      </c>
      <c r="J3" s="59">
        <v>15</v>
      </c>
      <c r="K3" s="60">
        <v>10.936999999999999</v>
      </c>
      <c r="L3" s="56" t="s">
        <v>17</v>
      </c>
      <c r="M3" s="75">
        <f>Q3+R3/60+S3/3600</f>
        <v>40.489036388888891</v>
      </c>
      <c r="N3" s="75">
        <f>(T3+U3/60+V3/3600)*-1</f>
        <v>-74.106480277777777</v>
      </c>
      <c r="O3" s="57" t="s">
        <v>18</v>
      </c>
      <c r="P3" s="57" t="s">
        <v>19</v>
      </c>
      <c r="Q3" s="58">
        <v>40</v>
      </c>
      <c r="R3" s="59">
        <v>29</v>
      </c>
      <c r="S3" s="60">
        <v>20.530999999999999</v>
      </c>
      <c r="T3" s="58">
        <v>74</v>
      </c>
      <c r="U3" s="62">
        <v>6</v>
      </c>
      <c r="V3" s="63">
        <v>23.329000000000001</v>
      </c>
    </row>
    <row r="4" spans="1:22" ht="22.5" customHeight="1">
      <c r="A4" s="56" t="s">
        <v>22</v>
      </c>
      <c r="B4" s="57" t="s">
        <v>129</v>
      </c>
      <c r="C4" s="75">
        <f t="shared" si="0"/>
        <v>40.501243888888887</v>
      </c>
      <c r="D4" s="75">
        <f t="shared" si="1"/>
        <v>-74.214052222222222</v>
      </c>
      <c r="E4" s="57" t="s">
        <v>24</v>
      </c>
      <c r="F4" s="58">
        <v>40</v>
      </c>
      <c r="G4" s="59">
        <v>30</v>
      </c>
      <c r="H4" s="60">
        <v>4.4779999999999998</v>
      </c>
      <c r="I4" s="58">
        <v>74</v>
      </c>
      <c r="J4" s="59">
        <v>12</v>
      </c>
      <c r="K4" s="60">
        <v>50.588000000000001</v>
      </c>
      <c r="L4" s="56" t="s">
        <v>27</v>
      </c>
      <c r="M4" s="75">
        <f>Q4+R4/60+S4/3600</f>
        <v>40.475000000000001</v>
      </c>
      <c r="N4" s="75">
        <f>(T4+U4/60+V4/3600)*-1</f>
        <v>-74.251000000000005</v>
      </c>
      <c r="O4" s="57" t="s">
        <v>28</v>
      </c>
      <c r="P4" s="57" t="s">
        <v>29</v>
      </c>
      <c r="Q4" s="58">
        <v>40</v>
      </c>
      <c r="R4" s="59">
        <v>28</v>
      </c>
      <c r="S4" s="60">
        <v>30</v>
      </c>
      <c r="T4" s="58">
        <v>74</v>
      </c>
      <c r="U4" s="62">
        <v>15</v>
      </c>
      <c r="V4" s="63">
        <v>3.6</v>
      </c>
    </row>
    <row r="5" spans="1:22" ht="22.5" customHeight="1">
      <c r="A5" s="56" t="s">
        <v>32</v>
      </c>
      <c r="B5" s="57" t="s">
        <v>130</v>
      </c>
      <c r="C5" s="75">
        <f t="shared" si="0"/>
        <v>40.49675361111111</v>
      </c>
      <c r="D5" s="75">
        <f t="shared" si="1"/>
        <v>-74.133483333333345</v>
      </c>
      <c r="E5" s="57" t="s">
        <v>131</v>
      </c>
      <c r="F5" s="58">
        <v>40</v>
      </c>
      <c r="G5" s="59">
        <v>29</v>
      </c>
      <c r="H5" s="60">
        <v>48.313000000000002</v>
      </c>
      <c r="I5" s="58">
        <v>74</v>
      </c>
      <c r="J5" s="59">
        <v>8</v>
      </c>
      <c r="K5" s="60">
        <v>0.54</v>
      </c>
      <c r="L5" s="56" t="s">
        <v>37</v>
      </c>
      <c r="M5" s="75">
        <f>Q5+R5/60+S5/3600</f>
        <v>40.473611111111111</v>
      </c>
      <c r="N5" s="75">
        <f>(T5+U5/60+V5/3600)*-1</f>
        <v>-74.24388888888889</v>
      </c>
      <c r="O5" s="57" t="s">
        <v>38</v>
      </c>
      <c r="P5" s="57" t="s">
        <v>39</v>
      </c>
      <c r="Q5" s="58">
        <v>40</v>
      </c>
      <c r="R5" s="59">
        <v>28</v>
      </c>
      <c r="S5" s="60">
        <v>25</v>
      </c>
      <c r="T5" s="58">
        <v>74</v>
      </c>
      <c r="U5" s="62">
        <v>14</v>
      </c>
      <c r="V5" s="63">
        <v>38</v>
      </c>
    </row>
    <row r="6" spans="1:22" ht="22.5" customHeight="1">
      <c r="A6" s="56" t="s">
        <v>41</v>
      </c>
      <c r="B6" s="57" t="s">
        <v>42</v>
      </c>
      <c r="C6" s="75">
        <f t="shared" si="0"/>
        <v>40.512306666666667</v>
      </c>
      <c r="D6" s="75">
        <f t="shared" si="1"/>
        <v>-74.098717499999992</v>
      </c>
      <c r="E6" s="57" t="s">
        <v>43</v>
      </c>
      <c r="F6" s="58">
        <v>40</v>
      </c>
      <c r="G6" s="59">
        <v>30</v>
      </c>
      <c r="H6" s="60">
        <v>44.304000000000002</v>
      </c>
      <c r="I6" s="58">
        <v>74</v>
      </c>
      <c r="J6" s="59">
        <v>5</v>
      </c>
      <c r="K6" s="60">
        <v>55.383000000000003</v>
      </c>
      <c r="L6" s="56" t="s">
        <v>46</v>
      </c>
      <c r="M6" s="75">
        <f>Q6+R6/60+S6/3600</f>
        <v>40.503513333333331</v>
      </c>
      <c r="N6" s="75">
        <f>(T6+U6/60+V6/3600)*-1</f>
        <v>-74.256574166666667</v>
      </c>
      <c r="O6" s="57" t="s">
        <v>47</v>
      </c>
      <c r="P6" s="57" t="s">
        <v>48</v>
      </c>
      <c r="Q6" s="58">
        <v>40</v>
      </c>
      <c r="R6" s="59">
        <v>30</v>
      </c>
      <c r="S6" s="60">
        <v>12.648</v>
      </c>
      <c r="T6" s="58">
        <v>74</v>
      </c>
      <c r="U6" s="62">
        <v>15</v>
      </c>
      <c r="V6" s="63">
        <v>23.667000000000002</v>
      </c>
    </row>
    <row r="7" spans="1:22" ht="22.5" customHeight="1">
      <c r="A7" s="56" t="s">
        <v>51</v>
      </c>
      <c r="B7" s="57" t="s">
        <v>52</v>
      </c>
      <c r="C7" s="75">
        <f t="shared" si="0"/>
        <v>40.537969166666663</v>
      </c>
      <c r="D7" s="75">
        <f t="shared" si="1"/>
        <v>-74.042866388888882</v>
      </c>
      <c r="E7" s="57" t="s">
        <v>53</v>
      </c>
      <c r="F7" s="58">
        <v>40</v>
      </c>
      <c r="G7" s="59">
        <v>32</v>
      </c>
      <c r="H7" s="60">
        <v>16.689</v>
      </c>
      <c r="I7" s="58">
        <v>74</v>
      </c>
      <c r="J7" s="59">
        <v>2</v>
      </c>
      <c r="K7" s="60">
        <v>34.319000000000003</v>
      </c>
      <c r="L7" s="56" t="s">
        <v>56</v>
      </c>
      <c r="M7" s="75">
        <f>Q7+R7/60+S7/3600</f>
        <v>40.483892777777776</v>
      </c>
      <c r="N7" s="75">
        <f>(T7+U7/60+V7/3600)*-1</f>
        <v>-74.238787777777773</v>
      </c>
      <c r="O7" s="57" t="s">
        <v>57</v>
      </c>
      <c r="P7" s="57" t="s">
        <v>58</v>
      </c>
      <c r="Q7" s="58">
        <v>40</v>
      </c>
      <c r="R7" s="59">
        <v>29</v>
      </c>
      <c r="S7" s="60">
        <v>2.0139999999999998</v>
      </c>
      <c r="T7" s="58">
        <v>74</v>
      </c>
      <c r="U7" s="62">
        <v>14</v>
      </c>
      <c r="V7" s="63">
        <v>19.635999999999999</v>
      </c>
    </row>
    <row r="8" spans="1:22" ht="22.5" customHeight="1">
      <c r="A8" s="56" t="s">
        <v>61</v>
      </c>
      <c r="B8" s="57" t="s">
        <v>62</v>
      </c>
      <c r="C8" s="75">
        <f t="shared" si="0"/>
        <v>40.513015277777775</v>
      </c>
      <c r="D8" s="75">
        <f t="shared" si="1"/>
        <v>-74.013523888888884</v>
      </c>
      <c r="E8" s="57" t="s">
        <v>63</v>
      </c>
      <c r="F8" s="58">
        <v>40</v>
      </c>
      <c r="G8" s="59">
        <v>30</v>
      </c>
      <c r="H8" s="60">
        <v>46.854999999999997</v>
      </c>
      <c r="I8" s="58">
        <v>74</v>
      </c>
      <c r="J8" s="59">
        <v>0</v>
      </c>
      <c r="K8" s="60">
        <v>48.686</v>
      </c>
      <c r="L8" s="56" t="s">
        <v>66</v>
      </c>
      <c r="M8" s="75">
        <v>40.513015000000003</v>
      </c>
      <c r="N8" s="75">
        <v>-74.013524000000004</v>
      </c>
      <c r="O8" s="57" t="s">
        <v>67</v>
      </c>
      <c r="P8" s="57" t="s">
        <v>107</v>
      </c>
      <c r="Q8" s="64"/>
      <c r="R8" s="65"/>
      <c r="S8" s="66"/>
      <c r="T8" s="64"/>
      <c r="U8" s="67"/>
      <c r="V8" s="68"/>
    </row>
    <row r="9" spans="1:22" ht="24.25" customHeight="1">
      <c r="A9" s="56" t="s">
        <v>70</v>
      </c>
      <c r="B9" s="57" t="s">
        <v>132</v>
      </c>
      <c r="C9" s="76">
        <f t="shared" si="0"/>
        <v>40.644107222222225</v>
      </c>
      <c r="D9" s="75">
        <f t="shared" si="1"/>
        <v>-74.156075833333333</v>
      </c>
      <c r="E9" s="57" t="s">
        <v>34</v>
      </c>
      <c r="F9" s="58">
        <v>40</v>
      </c>
      <c r="G9" s="59">
        <v>38</v>
      </c>
      <c r="H9" s="60">
        <v>38.786000000000001</v>
      </c>
      <c r="I9" s="58">
        <v>74</v>
      </c>
      <c r="J9" s="59">
        <v>9</v>
      </c>
      <c r="K9" s="60">
        <v>21.873000000000001</v>
      </c>
      <c r="L9" s="56" t="s">
        <v>74</v>
      </c>
      <c r="M9" s="75">
        <f t="shared" ref="M9:M14" si="2">Q9+R9/60+S9/3600</f>
        <v>40.486948333333338</v>
      </c>
      <c r="N9" s="75">
        <f t="shared" ref="N9:N14" si="3">(T9+U9/60+V9/3600)*-1</f>
        <v>-74.234121111111108</v>
      </c>
      <c r="O9" s="57" t="s">
        <v>75</v>
      </c>
      <c r="P9" s="57" t="s">
        <v>58</v>
      </c>
      <c r="Q9" s="58">
        <v>40</v>
      </c>
      <c r="R9" s="59">
        <v>29</v>
      </c>
      <c r="S9" s="60">
        <v>13.013999999999999</v>
      </c>
      <c r="T9" s="58">
        <v>74</v>
      </c>
      <c r="U9" s="62">
        <v>14</v>
      </c>
      <c r="V9" s="63">
        <v>2.8359999999999999</v>
      </c>
    </row>
    <row r="10" spans="1:22" ht="22.5" customHeight="1">
      <c r="A10" s="56" t="s">
        <v>78</v>
      </c>
      <c r="B10" s="57" t="s">
        <v>79</v>
      </c>
      <c r="C10" s="75">
        <f t="shared" si="0"/>
        <v>40.483726666666669</v>
      </c>
      <c r="D10" s="75">
        <f t="shared" si="1"/>
        <v>-74.125757222222219</v>
      </c>
      <c r="E10" s="57" t="s">
        <v>80</v>
      </c>
      <c r="F10" s="58">
        <v>40</v>
      </c>
      <c r="G10" s="59">
        <v>29</v>
      </c>
      <c r="H10" s="60">
        <v>1.4159999999999999</v>
      </c>
      <c r="I10" s="58">
        <v>74</v>
      </c>
      <c r="J10" s="59">
        <v>7</v>
      </c>
      <c r="K10" s="60">
        <v>32.725999999999999</v>
      </c>
      <c r="L10" s="56" t="s">
        <v>83</v>
      </c>
      <c r="M10" s="75">
        <f t="shared" si="2"/>
        <v>40.423867222222221</v>
      </c>
      <c r="N10" s="75">
        <f t="shared" si="3"/>
        <v>-74.218121666666676</v>
      </c>
      <c r="O10" s="57" t="s">
        <v>84</v>
      </c>
      <c r="P10" s="57" t="s">
        <v>24</v>
      </c>
      <c r="Q10" s="58">
        <v>40</v>
      </c>
      <c r="R10" s="59">
        <v>25</v>
      </c>
      <c r="S10" s="60">
        <v>25.922000000000001</v>
      </c>
      <c r="T10" s="58">
        <v>74</v>
      </c>
      <c r="U10" s="62">
        <v>13</v>
      </c>
      <c r="V10" s="63">
        <v>5.2380000000000004</v>
      </c>
    </row>
    <row r="11" spans="1:22" ht="22.5" customHeight="1">
      <c r="A11" s="56" t="s">
        <v>87</v>
      </c>
      <c r="B11" s="57" t="s">
        <v>133</v>
      </c>
      <c r="C11" s="75">
        <f t="shared" si="0"/>
        <v>40.507309166666666</v>
      </c>
      <c r="D11" s="75">
        <f t="shared" si="1"/>
        <v>-74.195898333333332</v>
      </c>
      <c r="E11" s="57" t="s">
        <v>89</v>
      </c>
      <c r="F11" s="58">
        <v>40</v>
      </c>
      <c r="G11" s="59">
        <v>30</v>
      </c>
      <c r="H11" s="60">
        <v>26.312999999999999</v>
      </c>
      <c r="I11" s="58">
        <v>74</v>
      </c>
      <c r="J11" s="59">
        <v>11</v>
      </c>
      <c r="K11" s="60">
        <v>45.234000000000002</v>
      </c>
      <c r="L11" s="56" t="s">
        <v>92</v>
      </c>
      <c r="M11" s="75">
        <f t="shared" si="2"/>
        <v>40.484448333333333</v>
      </c>
      <c r="N11" s="75">
        <f t="shared" si="3"/>
        <v>-74.245315833333336</v>
      </c>
      <c r="O11" s="57" t="s">
        <v>93</v>
      </c>
      <c r="P11" s="57" t="s">
        <v>58</v>
      </c>
      <c r="Q11" s="58">
        <v>40</v>
      </c>
      <c r="R11" s="59">
        <v>29</v>
      </c>
      <c r="S11" s="60">
        <v>4.0140000000000002</v>
      </c>
      <c r="T11" s="58">
        <v>74</v>
      </c>
      <c r="U11" s="62">
        <v>14</v>
      </c>
      <c r="V11" s="63">
        <v>43.137</v>
      </c>
    </row>
    <row r="12" spans="1:22" ht="22.5" customHeight="1">
      <c r="A12" s="56" t="s">
        <v>96</v>
      </c>
      <c r="B12" s="57" t="s">
        <v>97</v>
      </c>
      <c r="C12" s="75">
        <f t="shared" si="0"/>
        <v>40.474226666666667</v>
      </c>
      <c r="D12" s="75">
        <f t="shared" si="1"/>
        <v>-74.183480833333334</v>
      </c>
      <c r="E12" s="57" t="s">
        <v>98</v>
      </c>
      <c r="F12" s="58">
        <v>40</v>
      </c>
      <c r="G12" s="59">
        <v>28</v>
      </c>
      <c r="H12" s="60">
        <v>27.216000000000001</v>
      </c>
      <c r="I12" s="58">
        <v>74</v>
      </c>
      <c r="J12" s="59">
        <v>11</v>
      </c>
      <c r="K12" s="60">
        <v>0.53100000000000003</v>
      </c>
      <c r="L12" s="56" t="s">
        <v>101</v>
      </c>
      <c r="M12" s="75">
        <f t="shared" si="2"/>
        <v>40.49353138888889</v>
      </c>
      <c r="N12" s="75">
        <f t="shared" si="3"/>
        <v>-74.265955277777778</v>
      </c>
      <c r="O12" s="57" t="s">
        <v>102</v>
      </c>
      <c r="P12" s="57" t="s">
        <v>103</v>
      </c>
      <c r="Q12" s="58">
        <v>40</v>
      </c>
      <c r="R12" s="59">
        <v>29</v>
      </c>
      <c r="S12" s="60">
        <v>36.713000000000001</v>
      </c>
      <c r="T12" s="58">
        <v>74</v>
      </c>
      <c r="U12" s="62">
        <v>15</v>
      </c>
      <c r="V12" s="63">
        <v>57.439</v>
      </c>
    </row>
    <row r="13" spans="1:22" ht="22.5" customHeight="1">
      <c r="A13" s="56" t="s">
        <v>105</v>
      </c>
      <c r="B13" s="57" t="s">
        <v>106</v>
      </c>
      <c r="C13" s="75">
        <f t="shared" si="0"/>
        <v>0</v>
      </c>
      <c r="D13" s="75">
        <f t="shared" si="1"/>
        <v>0</v>
      </c>
      <c r="E13" s="57" t="s">
        <v>107</v>
      </c>
      <c r="F13" s="64"/>
      <c r="G13" s="65"/>
      <c r="H13" s="66"/>
      <c r="I13" s="64"/>
      <c r="J13" s="65"/>
      <c r="K13" s="66"/>
      <c r="L13" s="56" t="s">
        <v>108</v>
      </c>
      <c r="M13" s="75">
        <f t="shared" si="2"/>
        <v>40.490059166666668</v>
      </c>
      <c r="N13" s="75">
        <f t="shared" si="3"/>
        <v>-74.269094444444448</v>
      </c>
      <c r="O13" s="57" t="s">
        <v>134</v>
      </c>
      <c r="P13" s="57" t="s">
        <v>110</v>
      </c>
      <c r="Q13" s="58">
        <v>40</v>
      </c>
      <c r="R13" s="59">
        <v>29</v>
      </c>
      <c r="S13" s="60">
        <v>24.213000000000001</v>
      </c>
      <c r="T13" s="58">
        <v>74</v>
      </c>
      <c r="U13" s="62">
        <v>16</v>
      </c>
      <c r="V13" s="63">
        <v>8.74</v>
      </c>
    </row>
    <row r="14" spans="1:22" ht="22.5" customHeight="1">
      <c r="A14" s="56" t="s">
        <v>113</v>
      </c>
      <c r="B14" s="57" t="s">
        <v>114</v>
      </c>
      <c r="C14" s="75">
        <f t="shared" si="0"/>
        <v>40.50633777777778</v>
      </c>
      <c r="D14" s="75">
        <f t="shared" si="1"/>
        <v>-74.184624166666666</v>
      </c>
      <c r="E14" s="57" t="s">
        <v>34</v>
      </c>
      <c r="F14" s="69">
        <v>40</v>
      </c>
      <c r="G14" s="70">
        <v>30</v>
      </c>
      <c r="H14" s="71">
        <v>22.815999999999999</v>
      </c>
      <c r="I14" s="69">
        <v>74</v>
      </c>
      <c r="J14" s="70">
        <v>11</v>
      </c>
      <c r="K14" s="71">
        <v>4.6470000000000002</v>
      </c>
      <c r="L14" s="56" t="s">
        <v>117</v>
      </c>
      <c r="M14" s="75">
        <f t="shared" si="2"/>
        <v>40.496892500000001</v>
      </c>
      <c r="N14" s="75">
        <f t="shared" si="3"/>
        <v>-74.262871944444441</v>
      </c>
      <c r="O14" s="57" t="s">
        <v>57</v>
      </c>
      <c r="P14" s="57" t="s">
        <v>103</v>
      </c>
      <c r="Q14" s="69">
        <v>40</v>
      </c>
      <c r="R14" s="70">
        <v>29</v>
      </c>
      <c r="S14" s="71">
        <v>48.813000000000002</v>
      </c>
      <c r="T14" s="69">
        <v>74</v>
      </c>
      <c r="U14" s="72">
        <v>15</v>
      </c>
      <c r="V14" s="73">
        <v>46.338999999999999</v>
      </c>
    </row>
  </sheetData>
  <mergeCells count="1">
    <mergeCell ref="A1:V1"/>
  </mergeCells>
  <pageMargins left="0.5" right="0.5" top="0.75" bottom="0.75" header="0.27777800000000002" footer="0.27777800000000002"/>
  <pageSetup orientation="landscape"/>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56"/>
  <sheetViews>
    <sheetView showGridLines="0" workbookViewId="0">
      <pane xSplit="1" ySplit="1" topLeftCell="B2" activePane="bottomRight" state="frozen"/>
      <selection pane="topRight"/>
      <selection pane="bottomLeft"/>
      <selection pane="bottomRight" activeCell="B2" sqref="B2"/>
    </sheetView>
  </sheetViews>
  <sheetFormatPr baseColWidth="10" defaultColWidth="16.33203125" defaultRowHeight="20" customHeight="1"/>
  <cols>
    <col min="1" max="25" width="15.83203125" style="5" customWidth="1"/>
    <col min="26" max="26" width="16.33203125" style="5" customWidth="1"/>
    <col min="27" max="16384" width="16.33203125" style="5"/>
  </cols>
  <sheetData>
    <row r="1" spans="1:25" ht="27.25" customHeight="1">
      <c r="A1" s="77" t="s">
        <v>7</v>
      </c>
      <c r="B1" s="78" t="s">
        <v>12</v>
      </c>
      <c r="C1" s="78" t="s">
        <v>22</v>
      </c>
      <c r="D1" s="78" t="s">
        <v>32</v>
      </c>
      <c r="E1" s="78" t="s">
        <v>41</v>
      </c>
      <c r="F1" s="78" t="s">
        <v>51</v>
      </c>
      <c r="G1" s="78" t="s">
        <v>61</v>
      </c>
      <c r="H1" s="78" t="s">
        <v>70</v>
      </c>
      <c r="I1" s="78" t="s">
        <v>78</v>
      </c>
      <c r="J1" s="78" t="s">
        <v>87</v>
      </c>
      <c r="K1" s="78" t="s">
        <v>96</v>
      </c>
      <c r="L1" s="78" t="s">
        <v>105</v>
      </c>
      <c r="M1" s="78" t="s">
        <v>113</v>
      </c>
      <c r="N1" s="78" t="s">
        <v>17</v>
      </c>
      <c r="O1" s="78" t="s">
        <v>27</v>
      </c>
      <c r="P1" s="78" t="s">
        <v>37</v>
      </c>
      <c r="Q1" s="79" t="s">
        <v>46</v>
      </c>
      <c r="R1" s="78" t="s">
        <v>66</v>
      </c>
      <c r="S1" s="78" t="s">
        <v>56</v>
      </c>
      <c r="T1" s="78" t="s">
        <v>74</v>
      </c>
      <c r="U1" s="78" t="s">
        <v>83</v>
      </c>
      <c r="V1" s="78" t="s">
        <v>92</v>
      </c>
      <c r="W1" s="78" t="s">
        <v>101</v>
      </c>
      <c r="X1" s="78" t="s">
        <v>108</v>
      </c>
      <c r="Y1" s="80" t="s">
        <v>117</v>
      </c>
    </row>
    <row r="2" spans="1:25" ht="26.25" customHeight="1">
      <c r="A2" s="241" t="s">
        <v>12</v>
      </c>
      <c r="B2" s="81"/>
      <c r="C2" s="82"/>
      <c r="D2" s="83">
        <v>96</v>
      </c>
      <c r="E2" s="83">
        <v>90</v>
      </c>
      <c r="F2" s="83">
        <v>85</v>
      </c>
      <c r="G2" s="83">
        <v>95</v>
      </c>
      <c r="H2" s="84"/>
      <c r="I2" s="83">
        <v>104</v>
      </c>
      <c r="J2" s="84"/>
      <c r="K2" s="83">
        <v>116</v>
      </c>
      <c r="L2" s="85"/>
      <c r="M2" s="84"/>
      <c r="N2" s="84"/>
      <c r="O2" s="86">
        <v>0</v>
      </c>
      <c r="P2" s="86">
        <v>0</v>
      </c>
      <c r="Q2" s="84"/>
      <c r="R2" s="84"/>
      <c r="S2" s="83">
        <v>117</v>
      </c>
      <c r="T2" s="83">
        <v>102</v>
      </c>
      <c r="U2" s="84"/>
      <c r="V2" s="83">
        <v>124</v>
      </c>
      <c r="W2" s="83">
        <v>318</v>
      </c>
      <c r="X2" s="83">
        <v>299</v>
      </c>
      <c r="Y2" s="83">
        <v>336</v>
      </c>
    </row>
    <row r="3" spans="1:25" ht="26.25" customHeight="1">
      <c r="A3" s="242"/>
      <c r="B3" s="81"/>
      <c r="C3" s="87"/>
      <c r="D3" s="88">
        <v>5.49</v>
      </c>
      <c r="E3" s="88">
        <v>7.21</v>
      </c>
      <c r="F3" s="88">
        <v>10.08</v>
      </c>
      <c r="G3" s="88">
        <v>11.05</v>
      </c>
      <c r="H3" s="84"/>
      <c r="I3" s="88">
        <v>5.82</v>
      </c>
      <c r="J3" s="84"/>
      <c r="K3" s="88">
        <v>3.26</v>
      </c>
      <c r="L3" s="85"/>
      <c r="M3" s="84"/>
      <c r="N3" s="84"/>
      <c r="O3" s="89">
        <v>0</v>
      </c>
      <c r="P3" s="89">
        <v>0</v>
      </c>
      <c r="Q3" s="84"/>
      <c r="R3" s="84"/>
      <c r="S3" s="88">
        <v>0.66</v>
      </c>
      <c r="T3" s="88">
        <v>0.86</v>
      </c>
      <c r="U3" s="84"/>
      <c r="V3" s="88">
        <v>0.38</v>
      </c>
      <c r="W3" s="88">
        <v>0.72</v>
      </c>
      <c r="X3" s="88">
        <v>0.78</v>
      </c>
      <c r="Y3" s="88">
        <v>0.76</v>
      </c>
    </row>
    <row r="4" spans="1:25" ht="26.25" customHeight="1">
      <c r="A4" s="241" t="s">
        <v>22</v>
      </c>
      <c r="B4" s="87"/>
      <c r="C4" s="81"/>
      <c r="D4" s="83">
        <v>107</v>
      </c>
      <c r="E4" s="83">
        <v>95</v>
      </c>
      <c r="F4" s="83">
        <v>87</v>
      </c>
      <c r="G4" s="83">
        <v>99</v>
      </c>
      <c r="H4" s="83">
        <v>30</v>
      </c>
      <c r="I4" s="90">
        <v>128</v>
      </c>
      <c r="J4" s="83">
        <v>79</v>
      </c>
      <c r="K4" s="83">
        <v>152</v>
      </c>
      <c r="L4" s="91"/>
      <c r="M4" s="83">
        <v>90</v>
      </c>
      <c r="N4" s="83">
        <v>111</v>
      </c>
      <c r="O4" s="86">
        <v>0</v>
      </c>
      <c r="P4" s="86">
        <v>0</v>
      </c>
      <c r="Q4" s="84"/>
      <c r="R4" s="84"/>
      <c r="S4" s="84"/>
      <c r="T4" s="83">
        <v>239</v>
      </c>
      <c r="U4" s="83">
        <v>195</v>
      </c>
      <c r="V4" s="83">
        <v>247</v>
      </c>
      <c r="W4" s="92"/>
      <c r="X4" s="84"/>
      <c r="Y4" s="93"/>
    </row>
    <row r="5" spans="1:25" ht="26.25" customHeight="1">
      <c r="A5" s="242"/>
      <c r="B5" s="87"/>
      <c r="C5" s="81"/>
      <c r="D5" s="88">
        <v>3.69</v>
      </c>
      <c r="E5" s="88">
        <v>5.31</v>
      </c>
      <c r="F5" s="88">
        <v>8.1199999999999992</v>
      </c>
      <c r="G5" s="88">
        <v>9.18</v>
      </c>
      <c r="H5" s="88">
        <v>8.9700000000000006</v>
      </c>
      <c r="I5" s="94">
        <v>4.17</v>
      </c>
      <c r="J5" s="88">
        <v>0.91</v>
      </c>
      <c r="K5" s="88">
        <v>2.14</v>
      </c>
      <c r="L5" s="95"/>
      <c r="M5" s="88">
        <v>1.39</v>
      </c>
      <c r="N5" s="88">
        <v>4.97</v>
      </c>
      <c r="O5" s="89">
        <v>0</v>
      </c>
      <c r="P5" s="89">
        <v>0</v>
      </c>
      <c r="Q5" s="84"/>
      <c r="R5" s="84"/>
      <c r="S5" s="84"/>
      <c r="T5" s="88">
        <v>1.26</v>
      </c>
      <c r="U5" s="88">
        <v>4.6500000000000004</v>
      </c>
      <c r="V5" s="88">
        <v>1.75</v>
      </c>
      <c r="W5" s="84"/>
      <c r="X5" s="84"/>
      <c r="Y5" s="93"/>
    </row>
    <row r="6" spans="1:25" ht="26.25" customHeight="1">
      <c r="A6" s="241" t="s">
        <v>32</v>
      </c>
      <c r="B6" s="83">
        <v>276</v>
      </c>
      <c r="C6" s="83">
        <v>287</v>
      </c>
      <c r="D6" s="81"/>
      <c r="E6" s="83">
        <v>73</v>
      </c>
      <c r="F6" s="83">
        <v>72</v>
      </c>
      <c r="G6" s="83">
        <v>93</v>
      </c>
      <c r="H6" s="83">
        <v>6</v>
      </c>
      <c r="I6" s="83">
        <v>169</v>
      </c>
      <c r="J6" s="83">
        <v>296</v>
      </c>
      <c r="K6" s="83">
        <v>252</v>
      </c>
      <c r="L6" s="95"/>
      <c r="M6" s="83">
        <v>296</v>
      </c>
      <c r="N6" s="83">
        <v>124</v>
      </c>
      <c r="O6" s="86">
        <v>0</v>
      </c>
      <c r="P6" s="86">
        <v>0</v>
      </c>
      <c r="Q6" s="91"/>
      <c r="R6" s="84"/>
      <c r="S6" s="83">
        <v>274</v>
      </c>
      <c r="T6" s="83">
        <v>276</v>
      </c>
      <c r="U6" s="83">
        <v>234</v>
      </c>
      <c r="V6" s="83">
        <v>275</v>
      </c>
      <c r="W6" s="83">
        <v>281</v>
      </c>
      <c r="X6" s="83">
        <v>279</v>
      </c>
      <c r="Y6" s="83">
        <v>283</v>
      </c>
    </row>
    <row r="7" spans="1:25" ht="26.25" customHeight="1">
      <c r="A7" s="242"/>
      <c r="B7" s="88">
        <v>5.49</v>
      </c>
      <c r="C7" s="88">
        <v>3.69</v>
      </c>
      <c r="D7" s="81"/>
      <c r="E7" s="88">
        <v>1.84</v>
      </c>
      <c r="F7" s="88">
        <v>4.82</v>
      </c>
      <c r="G7" s="88">
        <v>5.56</v>
      </c>
      <c r="H7" s="88">
        <v>8.91</v>
      </c>
      <c r="I7" s="88">
        <v>0.86</v>
      </c>
      <c r="J7" s="88">
        <v>2.92</v>
      </c>
      <c r="K7" s="88">
        <v>2.65</v>
      </c>
      <c r="L7" s="96"/>
      <c r="M7" s="88">
        <v>2.4</v>
      </c>
      <c r="N7" s="88">
        <v>1.32</v>
      </c>
      <c r="O7" s="89">
        <v>0</v>
      </c>
      <c r="P7" s="89">
        <v>0</v>
      </c>
      <c r="Q7" s="96"/>
      <c r="R7" s="84"/>
      <c r="S7" s="88">
        <v>4.87</v>
      </c>
      <c r="T7" s="88">
        <v>4.63</v>
      </c>
      <c r="U7" s="88">
        <v>5.84</v>
      </c>
      <c r="V7" s="88">
        <v>5.16</v>
      </c>
      <c r="W7" s="88">
        <v>6.05</v>
      </c>
      <c r="X7" s="88">
        <v>6.2</v>
      </c>
      <c r="Y7" s="88">
        <v>5.91</v>
      </c>
    </row>
    <row r="8" spans="1:25" ht="26.25" customHeight="1">
      <c r="A8" s="241" t="s">
        <v>41</v>
      </c>
      <c r="B8" s="83">
        <v>270</v>
      </c>
      <c r="C8" s="83">
        <v>275</v>
      </c>
      <c r="D8" s="83">
        <v>253</v>
      </c>
      <c r="E8" s="97"/>
      <c r="F8" s="83">
        <v>71</v>
      </c>
      <c r="G8" s="83">
        <v>102</v>
      </c>
      <c r="H8" s="83">
        <v>354</v>
      </c>
      <c r="I8" s="83">
        <v>228</v>
      </c>
      <c r="J8" s="83">
        <v>279</v>
      </c>
      <c r="K8" s="83">
        <v>252</v>
      </c>
      <c r="L8" s="84"/>
      <c r="M8" s="83">
        <v>278</v>
      </c>
      <c r="N8" s="83">
        <v>207</v>
      </c>
      <c r="O8" s="86">
        <v>0</v>
      </c>
      <c r="P8" s="86">
        <v>0</v>
      </c>
      <c r="Q8" s="84"/>
      <c r="R8" s="84"/>
      <c r="S8" s="83">
        <v>268</v>
      </c>
      <c r="T8" s="83">
        <v>269</v>
      </c>
      <c r="U8" s="83">
        <v>239</v>
      </c>
      <c r="V8" s="83">
        <v>269</v>
      </c>
      <c r="W8" s="83">
        <v>275</v>
      </c>
      <c r="X8" s="83">
        <v>273</v>
      </c>
      <c r="Y8" s="83">
        <v>276</v>
      </c>
    </row>
    <row r="9" spans="1:25" ht="26.25" customHeight="1">
      <c r="A9" s="242"/>
      <c r="B9" s="88">
        <v>7.21</v>
      </c>
      <c r="C9" s="88">
        <v>5.31</v>
      </c>
      <c r="D9" s="88">
        <v>1.84</v>
      </c>
      <c r="E9" s="81"/>
      <c r="F9" s="88">
        <v>2.98</v>
      </c>
      <c r="G9" s="88">
        <v>3.89</v>
      </c>
      <c r="H9" s="88">
        <v>8.34</v>
      </c>
      <c r="I9" s="88">
        <v>2.11</v>
      </c>
      <c r="J9" s="88">
        <v>4.45</v>
      </c>
      <c r="K9" s="88">
        <v>4.5</v>
      </c>
      <c r="L9" s="84"/>
      <c r="M9" s="88">
        <v>3.94</v>
      </c>
      <c r="N9" s="88">
        <v>1.44</v>
      </c>
      <c r="O9" s="89">
        <v>0</v>
      </c>
      <c r="P9" s="89">
        <v>0</v>
      </c>
      <c r="Q9" s="84"/>
      <c r="R9" s="84"/>
      <c r="S9" s="88">
        <v>6.62</v>
      </c>
      <c r="T9" s="88">
        <v>6.37</v>
      </c>
      <c r="U9" s="88">
        <v>7.61</v>
      </c>
      <c r="V9" s="88">
        <v>6.9</v>
      </c>
      <c r="W9" s="88">
        <v>7.72</v>
      </c>
      <c r="X9" s="88">
        <v>7.89</v>
      </c>
      <c r="Y9" s="88">
        <v>7.55</v>
      </c>
    </row>
    <row r="10" spans="1:25" ht="26.25" customHeight="1">
      <c r="A10" s="241" t="s">
        <v>51</v>
      </c>
      <c r="B10" s="83">
        <v>265</v>
      </c>
      <c r="C10" s="83">
        <v>267</v>
      </c>
      <c r="D10" s="83">
        <v>273</v>
      </c>
      <c r="E10" s="83">
        <v>251</v>
      </c>
      <c r="F10" s="81"/>
      <c r="G10" s="83">
        <v>151</v>
      </c>
      <c r="H10" s="83">
        <v>263</v>
      </c>
      <c r="I10" s="83">
        <v>242</v>
      </c>
      <c r="J10" s="83">
        <v>268</v>
      </c>
      <c r="K10" s="83">
        <v>252</v>
      </c>
      <c r="L10" s="85"/>
      <c r="M10" s="83">
        <v>266</v>
      </c>
      <c r="N10" s="83">
        <v>266</v>
      </c>
      <c r="O10" s="86">
        <v>0</v>
      </c>
      <c r="P10" s="86">
        <v>0</v>
      </c>
      <c r="Q10" s="84"/>
      <c r="R10" s="84"/>
      <c r="S10" s="83">
        <v>263</v>
      </c>
      <c r="T10" s="83">
        <v>237</v>
      </c>
      <c r="U10" s="83">
        <v>242</v>
      </c>
      <c r="V10" s="83">
        <v>263</v>
      </c>
      <c r="W10" s="84"/>
      <c r="X10" s="83">
        <v>0</v>
      </c>
      <c r="Y10" s="93"/>
    </row>
    <row r="11" spans="1:25" ht="26.25" customHeight="1">
      <c r="A11" s="242"/>
      <c r="B11" s="88">
        <v>10.08</v>
      </c>
      <c r="C11" s="88">
        <v>8.1199999999999992</v>
      </c>
      <c r="D11" s="88">
        <v>5.56</v>
      </c>
      <c r="E11" s="88">
        <v>2.98</v>
      </c>
      <c r="F11" s="81"/>
      <c r="G11" s="88">
        <v>2.0099999999999998</v>
      </c>
      <c r="H11" s="88">
        <v>8.1999999999999993</v>
      </c>
      <c r="I11" s="88">
        <v>4.99</v>
      </c>
      <c r="J11" s="88">
        <v>7.22</v>
      </c>
      <c r="K11" s="88">
        <v>7.47</v>
      </c>
      <c r="L11" s="98"/>
      <c r="M11" s="88">
        <v>6.74</v>
      </c>
      <c r="N11" s="88">
        <v>6.74</v>
      </c>
      <c r="O11" s="89">
        <v>0</v>
      </c>
      <c r="P11" s="89">
        <v>0</v>
      </c>
      <c r="Q11" s="84"/>
      <c r="R11" s="84"/>
      <c r="S11" s="88">
        <v>9.51</v>
      </c>
      <c r="T11" s="88">
        <v>4.13</v>
      </c>
      <c r="U11" s="88">
        <v>10.53</v>
      </c>
      <c r="V11" s="88">
        <v>10.53</v>
      </c>
      <c r="W11" s="84"/>
      <c r="X11" s="88">
        <v>0</v>
      </c>
      <c r="Y11" s="93"/>
    </row>
    <row r="12" spans="1:25" ht="30.25" customHeight="1">
      <c r="A12" s="241" t="s">
        <v>61</v>
      </c>
      <c r="B12" s="83">
        <v>275</v>
      </c>
      <c r="C12" s="83">
        <v>279</v>
      </c>
      <c r="D12" s="83">
        <v>273</v>
      </c>
      <c r="E12" s="83">
        <v>183</v>
      </c>
      <c r="F12" s="83">
        <v>331</v>
      </c>
      <c r="G12" s="81"/>
      <c r="H12" s="83">
        <v>158</v>
      </c>
      <c r="I12" s="83">
        <v>263</v>
      </c>
      <c r="J12" s="83">
        <v>280</v>
      </c>
      <c r="K12" s="99">
        <v>86</v>
      </c>
      <c r="L12" s="100"/>
      <c r="M12" s="101" t="s">
        <v>140</v>
      </c>
      <c r="N12" s="83">
        <v>266</v>
      </c>
      <c r="O12" s="86">
        <v>0</v>
      </c>
      <c r="P12" s="86">
        <v>0</v>
      </c>
      <c r="Q12" s="102"/>
      <c r="R12" s="88"/>
      <c r="S12" s="83">
        <v>278</v>
      </c>
      <c r="T12" s="83">
        <v>274</v>
      </c>
      <c r="U12" s="83">
        <v>253</v>
      </c>
      <c r="V12" s="103">
        <v>0</v>
      </c>
      <c r="W12" s="83">
        <v>0</v>
      </c>
      <c r="X12" s="83">
        <v>0</v>
      </c>
      <c r="Y12" s="83">
        <v>0</v>
      </c>
    </row>
    <row r="13" spans="1:25" ht="26.25" customHeight="1">
      <c r="A13" s="242"/>
      <c r="B13" s="88">
        <v>11.05</v>
      </c>
      <c r="C13" s="88">
        <v>9.18</v>
      </c>
      <c r="D13" s="88">
        <v>9.18</v>
      </c>
      <c r="E13" s="88">
        <v>3.89</v>
      </c>
      <c r="F13" s="88">
        <v>2.0099999999999998</v>
      </c>
      <c r="G13" s="81"/>
      <c r="H13" s="88">
        <v>10.210000000000001</v>
      </c>
      <c r="I13" s="88">
        <v>5.42</v>
      </c>
      <c r="J13" s="88">
        <v>8.33</v>
      </c>
      <c r="K13" s="104">
        <v>8.33</v>
      </c>
      <c r="L13" s="105"/>
      <c r="M13" s="106">
        <v>7.82</v>
      </c>
      <c r="N13" s="88">
        <v>4.4800000000000004</v>
      </c>
      <c r="O13" s="89">
        <v>0</v>
      </c>
      <c r="P13" s="89">
        <v>0</v>
      </c>
      <c r="Q13" s="102"/>
      <c r="R13" s="88"/>
      <c r="S13" s="88">
        <v>0</v>
      </c>
      <c r="T13" s="88">
        <v>10.19</v>
      </c>
      <c r="U13" s="88">
        <v>10.77</v>
      </c>
      <c r="V13" s="88">
        <v>0</v>
      </c>
      <c r="W13" s="88">
        <v>0</v>
      </c>
      <c r="X13" s="88">
        <v>0</v>
      </c>
      <c r="Y13" s="88">
        <v>0</v>
      </c>
    </row>
    <row r="14" spans="1:25" ht="26.25" customHeight="1">
      <c r="A14" s="241" t="s">
        <v>70</v>
      </c>
      <c r="B14" s="87"/>
      <c r="C14" s="88">
        <v>8.9700000000000006</v>
      </c>
      <c r="D14" s="83">
        <v>6</v>
      </c>
      <c r="E14" s="83">
        <v>174</v>
      </c>
      <c r="F14" s="83">
        <v>330</v>
      </c>
      <c r="G14" s="83">
        <v>83</v>
      </c>
      <c r="H14" s="81"/>
      <c r="I14" s="83">
        <v>0</v>
      </c>
      <c r="J14" s="83">
        <v>0</v>
      </c>
      <c r="K14" s="83">
        <v>0</v>
      </c>
      <c r="L14" s="107"/>
      <c r="M14" s="83">
        <v>0</v>
      </c>
      <c r="N14" s="83">
        <v>0</v>
      </c>
      <c r="O14" s="86">
        <v>0</v>
      </c>
      <c r="P14" s="86">
        <v>0</v>
      </c>
      <c r="Q14" s="84"/>
      <c r="R14" s="84"/>
      <c r="S14" s="83">
        <v>0</v>
      </c>
      <c r="T14" s="83">
        <v>0</v>
      </c>
      <c r="U14" s="83">
        <v>0</v>
      </c>
      <c r="V14" s="83">
        <v>0</v>
      </c>
      <c r="W14" s="84"/>
      <c r="X14" s="83">
        <v>0</v>
      </c>
      <c r="Y14" s="93"/>
    </row>
    <row r="15" spans="1:25" ht="26.25" customHeight="1">
      <c r="A15" s="242"/>
      <c r="B15" s="87"/>
      <c r="C15" s="83">
        <v>210</v>
      </c>
      <c r="D15" s="88">
        <v>8.91</v>
      </c>
      <c r="E15" s="88">
        <v>8.34</v>
      </c>
      <c r="F15" s="88">
        <v>10.210000000000001</v>
      </c>
      <c r="G15" s="88">
        <v>8.1999999999999993</v>
      </c>
      <c r="H15" s="81"/>
      <c r="I15" s="88">
        <v>0</v>
      </c>
      <c r="J15" s="88">
        <v>0</v>
      </c>
      <c r="K15" s="88">
        <v>0</v>
      </c>
      <c r="L15" s="95"/>
      <c r="M15" s="88">
        <v>0</v>
      </c>
      <c r="N15" s="88">
        <v>0</v>
      </c>
      <c r="O15" s="89">
        <v>0</v>
      </c>
      <c r="P15" s="89">
        <v>0</v>
      </c>
      <c r="Q15" s="84"/>
      <c r="R15" s="84"/>
      <c r="S15" s="88">
        <v>0</v>
      </c>
      <c r="T15" s="88">
        <v>0</v>
      </c>
      <c r="U15" s="88">
        <v>0</v>
      </c>
      <c r="V15" s="88">
        <v>0</v>
      </c>
      <c r="W15" s="84"/>
      <c r="X15" s="88">
        <v>0</v>
      </c>
      <c r="Y15" s="93"/>
    </row>
    <row r="16" spans="1:25" ht="26.25" customHeight="1">
      <c r="A16" s="241" t="s">
        <v>78</v>
      </c>
      <c r="B16" s="83">
        <v>284</v>
      </c>
      <c r="C16" s="83">
        <v>298</v>
      </c>
      <c r="D16" s="83">
        <v>0</v>
      </c>
      <c r="E16" s="83">
        <v>48</v>
      </c>
      <c r="F16" s="83">
        <v>62</v>
      </c>
      <c r="G16" s="83">
        <v>83</v>
      </c>
      <c r="H16" s="108">
        <v>0</v>
      </c>
      <c r="I16" s="81"/>
      <c r="J16" s="83">
        <v>0</v>
      </c>
      <c r="K16" s="83">
        <v>0</v>
      </c>
      <c r="L16" s="95"/>
      <c r="M16" s="83">
        <v>0</v>
      </c>
      <c r="N16" s="83">
        <v>0</v>
      </c>
      <c r="O16" s="86">
        <v>0</v>
      </c>
      <c r="P16" s="86">
        <v>0</v>
      </c>
      <c r="Q16" s="84"/>
      <c r="R16" s="84"/>
      <c r="S16" s="83">
        <v>0</v>
      </c>
      <c r="T16" s="83">
        <v>0</v>
      </c>
      <c r="U16" s="83">
        <v>0</v>
      </c>
      <c r="V16" s="83">
        <v>0</v>
      </c>
      <c r="W16" s="84"/>
      <c r="X16" s="83">
        <v>0</v>
      </c>
      <c r="Y16" s="93"/>
    </row>
    <row r="17" spans="1:25" ht="26.25" customHeight="1">
      <c r="A17" s="242"/>
      <c r="B17" s="88">
        <v>0</v>
      </c>
      <c r="C17" s="88">
        <v>0</v>
      </c>
      <c r="D17" s="88">
        <v>0</v>
      </c>
      <c r="E17" s="88">
        <v>2.11</v>
      </c>
      <c r="F17" s="88">
        <v>4.99</v>
      </c>
      <c r="G17" s="88">
        <v>5.42</v>
      </c>
      <c r="H17" s="84">
        <v>0</v>
      </c>
      <c r="I17" s="81"/>
      <c r="J17" s="88">
        <v>0</v>
      </c>
      <c r="K17" s="88">
        <v>0</v>
      </c>
      <c r="L17" s="96"/>
      <c r="M17" s="88">
        <v>0</v>
      </c>
      <c r="N17" s="88">
        <v>0</v>
      </c>
      <c r="O17" s="89">
        <v>0</v>
      </c>
      <c r="P17" s="89">
        <v>0</v>
      </c>
      <c r="Q17" s="84"/>
      <c r="R17" s="84"/>
      <c r="S17" s="88">
        <v>0</v>
      </c>
      <c r="T17" s="88">
        <v>0</v>
      </c>
      <c r="U17" s="88">
        <v>0</v>
      </c>
      <c r="V17" s="88">
        <v>0</v>
      </c>
      <c r="W17" s="109"/>
      <c r="X17" s="88">
        <v>0</v>
      </c>
      <c r="Y17" s="93"/>
    </row>
    <row r="18" spans="1:25" ht="26.25" customHeight="1">
      <c r="A18" s="241" t="s">
        <v>87</v>
      </c>
      <c r="B18" s="87"/>
      <c r="C18" s="83">
        <v>181</v>
      </c>
      <c r="D18" s="83">
        <v>0</v>
      </c>
      <c r="E18" s="83">
        <v>99</v>
      </c>
      <c r="F18" s="83">
        <v>88</v>
      </c>
      <c r="G18" s="83">
        <v>86</v>
      </c>
      <c r="H18" s="108">
        <v>0</v>
      </c>
      <c r="I18" s="83">
        <v>0</v>
      </c>
      <c r="J18" s="97"/>
      <c r="K18" s="83">
        <v>0</v>
      </c>
      <c r="L18" s="85"/>
      <c r="M18" s="83">
        <v>0</v>
      </c>
      <c r="N18" s="83">
        <v>0</v>
      </c>
      <c r="O18" s="86">
        <v>0</v>
      </c>
      <c r="P18" s="86">
        <v>0</v>
      </c>
      <c r="Q18" s="84"/>
      <c r="R18" s="84"/>
      <c r="S18" s="83">
        <v>0</v>
      </c>
      <c r="T18" s="83">
        <v>0</v>
      </c>
      <c r="U18" s="83">
        <v>0</v>
      </c>
      <c r="V18" s="83">
        <v>0</v>
      </c>
      <c r="W18" s="84"/>
      <c r="X18" s="84"/>
      <c r="Y18" s="93"/>
    </row>
    <row r="19" spans="1:25" ht="26.25" customHeight="1">
      <c r="A19" s="242"/>
      <c r="B19" s="87"/>
      <c r="C19" s="88">
        <v>0.91</v>
      </c>
      <c r="D19" s="88">
        <v>0</v>
      </c>
      <c r="E19" s="88">
        <v>4.45</v>
      </c>
      <c r="F19" s="88">
        <v>7.22</v>
      </c>
      <c r="G19" s="88">
        <v>8.33</v>
      </c>
      <c r="H19" s="84">
        <v>0</v>
      </c>
      <c r="I19" s="88">
        <v>0</v>
      </c>
      <c r="J19" s="110"/>
      <c r="K19" s="88">
        <v>0</v>
      </c>
      <c r="L19" s="85"/>
      <c r="M19" s="88">
        <v>0</v>
      </c>
      <c r="N19" s="88">
        <v>0</v>
      </c>
      <c r="O19" s="89">
        <v>0</v>
      </c>
      <c r="P19" s="89">
        <v>0</v>
      </c>
      <c r="Q19" s="84"/>
      <c r="R19" s="84"/>
      <c r="S19" s="88">
        <v>0</v>
      </c>
      <c r="T19" s="88">
        <v>0</v>
      </c>
      <c r="U19" s="88">
        <v>0</v>
      </c>
      <c r="V19" s="88">
        <v>0</v>
      </c>
      <c r="W19" s="84"/>
      <c r="X19" s="84"/>
      <c r="Y19" s="93"/>
    </row>
    <row r="20" spans="1:25" ht="26.25" customHeight="1">
      <c r="A20" s="241" t="s">
        <v>96</v>
      </c>
      <c r="B20" s="83">
        <v>296</v>
      </c>
      <c r="C20" s="83">
        <v>332</v>
      </c>
      <c r="D20" s="83">
        <v>0</v>
      </c>
      <c r="E20" s="83">
        <v>72</v>
      </c>
      <c r="F20" s="83">
        <v>252</v>
      </c>
      <c r="G20" s="83">
        <v>86</v>
      </c>
      <c r="H20" s="83">
        <v>0</v>
      </c>
      <c r="I20" s="83">
        <v>0</v>
      </c>
      <c r="J20" s="83">
        <v>0</v>
      </c>
      <c r="K20" s="81"/>
      <c r="L20" s="85"/>
      <c r="M20" s="83">
        <v>0</v>
      </c>
      <c r="N20" s="83">
        <v>0</v>
      </c>
      <c r="O20" s="86">
        <v>0</v>
      </c>
      <c r="P20" s="86">
        <v>0</v>
      </c>
      <c r="Q20" s="84"/>
      <c r="R20" s="84"/>
      <c r="S20" s="83">
        <v>0</v>
      </c>
      <c r="T20" s="83">
        <v>0</v>
      </c>
      <c r="U20" s="83">
        <v>0</v>
      </c>
      <c r="V20" s="83">
        <v>0</v>
      </c>
      <c r="W20" s="84"/>
      <c r="X20" s="83">
        <v>0</v>
      </c>
      <c r="Y20" s="93"/>
    </row>
    <row r="21" spans="1:25" ht="26.25" customHeight="1">
      <c r="A21" s="242"/>
      <c r="B21" s="88">
        <v>3.26</v>
      </c>
      <c r="C21" s="88">
        <v>2.14</v>
      </c>
      <c r="D21" s="88">
        <v>0</v>
      </c>
      <c r="E21" s="88">
        <v>4.5</v>
      </c>
      <c r="F21" s="88">
        <v>7.47</v>
      </c>
      <c r="G21" s="88">
        <v>8.33</v>
      </c>
      <c r="H21" s="88">
        <v>0</v>
      </c>
      <c r="I21" s="88">
        <v>0</v>
      </c>
      <c r="J21" s="88">
        <v>0</v>
      </c>
      <c r="K21" s="81">
        <v>0</v>
      </c>
      <c r="L21" s="85"/>
      <c r="M21" s="88">
        <v>0</v>
      </c>
      <c r="N21" s="88">
        <v>0</v>
      </c>
      <c r="O21" s="89">
        <v>0</v>
      </c>
      <c r="P21" s="89">
        <v>0</v>
      </c>
      <c r="Q21" s="84"/>
      <c r="R21" s="84"/>
      <c r="S21" s="88">
        <v>10.43</v>
      </c>
      <c r="T21" s="88">
        <v>10.19</v>
      </c>
      <c r="U21" s="88">
        <v>0</v>
      </c>
      <c r="V21" s="88">
        <v>0</v>
      </c>
      <c r="W21" s="84"/>
      <c r="X21" s="88">
        <v>0</v>
      </c>
      <c r="Y21" s="93"/>
    </row>
    <row r="22" spans="1:25" ht="26.25" customHeight="1">
      <c r="A22" s="244" t="s">
        <v>105</v>
      </c>
      <c r="B22" s="111"/>
      <c r="C22" s="112"/>
      <c r="D22" s="112"/>
      <c r="E22" s="113"/>
      <c r="F22" s="112"/>
      <c r="G22" s="113"/>
      <c r="H22" s="114"/>
      <c r="I22" s="84"/>
      <c r="J22" s="84"/>
      <c r="K22" s="84"/>
      <c r="L22" s="81"/>
      <c r="M22" s="84"/>
      <c r="N22" s="84"/>
      <c r="O22" s="84"/>
      <c r="P22" s="84"/>
      <c r="Q22" s="84"/>
      <c r="R22" s="84"/>
      <c r="S22" s="84"/>
      <c r="T22" s="84"/>
      <c r="U22" s="84"/>
      <c r="V22" s="84"/>
      <c r="W22" s="84"/>
      <c r="X22" s="84"/>
      <c r="Y22" s="93"/>
    </row>
    <row r="23" spans="1:25" ht="26.25" customHeight="1">
      <c r="A23" s="242"/>
      <c r="B23" s="115"/>
      <c r="C23" s="116"/>
      <c r="D23" s="116"/>
      <c r="E23" s="117"/>
      <c r="F23" s="116"/>
      <c r="G23" s="117"/>
      <c r="H23" s="118"/>
      <c r="I23" s="84"/>
      <c r="J23" s="84"/>
      <c r="K23" s="84"/>
      <c r="L23" s="81"/>
      <c r="M23" s="84"/>
      <c r="N23" s="84"/>
      <c r="O23" s="84"/>
      <c r="P23" s="84"/>
      <c r="Q23" s="84"/>
      <c r="R23" s="84"/>
      <c r="S23" s="84"/>
      <c r="T23" s="84"/>
      <c r="U23" s="84"/>
      <c r="V23" s="84"/>
      <c r="W23" s="84"/>
      <c r="X23" s="84"/>
      <c r="Y23" s="93"/>
    </row>
    <row r="24" spans="1:25" ht="26.25" customHeight="1">
      <c r="A24" s="241" t="s">
        <v>113</v>
      </c>
      <c r="B24" s="87"/>
      <c r="C24" s="83">
        <v>186</v>
      </c>
      <c r="D24" s="83">
        <v>0</v>
      </c>
      <c r="E24" s="83">
        <v>98</v>
      </c>
      <c r="F24" s="83">
        <v>86</v>
      </c>
      <c r="G24" s="83">
        <v>100</v>
      </c>
      <c r="H24" s="83">
        <v>0</v>
      </c>
      <c r="I24" s="83">
        <v>0</v>
      </c>
      <c r="J24" s="83">
        <v>0</v>
      </c>
      <c r="K24" s="83">
        <v>0</v>
      </c>
      <c r="L24" s="83">
        <v>0</v>
      </c>
      <c r="M24" s="81"/>
      <c r="N24" s="102"/>
      <c r="O24" s="89"/>
      <c r="P24" s="89"/>
      <c r="Q24" s="84"/>
      <c r="R24" s="84"/>
      <c r="S24" s="86">
        <v>0</v>
      </c>
      <c r="T24" s="86">
        <v>0</v>
      </c>
      <c r="U24" s="84"/>
      <c r="V24" s="84"/>
      <c r="W24" s="84"/>
      <c r="X24" s="84"/>
      <c r="Y24" s="93"/>
    </row>
    <row r="25" spans="1:25" ht="26.25" customHeight="1">
      <c r="A25" s="242"/>
      <c r="B25" s="87"/>
      <c r="C25" s="88">
        <v>8.91</v>
      </c>
      <c r="D25" s="88">
        <v>0</v>
      </c>
      <c r="E25" s="88">
        <v>3.94</v>
      </c>
      <c r="F25" s="88">
        <v>6.74</v>
      </c>
      <c r="G25" s="88">
        <v>7.82</v>
      </c>
      <c r="H25" s="88">
        <v>0</v>
      </c>
      <c r="I25" s="88">
        <v>0</v>
      </c>
      <c r="J25" s="88">
        <v>0</v>
      </c>
      <c r="K25" s="88">
        <v>0</v>
      </c>
      <c r="L25" s="88">
        <v>0</v>
      </c>
      <c r="M25" s="81"/>
      <c r="N25" s="102"/>
      <c r="O25" s="89"/>
      <c r="P25" s="89"/>
      <c r="Q25" s="84"/>
      <c r="R25" s="84"/>
      <c r="S25" s="89">
        <v>0</v>
      </c>
      <c r="T25" s="89">
        <v>0</v>
      </c>
      <c r="U25" s="84"/>
      <c r="V25" s="84"/>
      <c r="W25" s="84"/>
      <c r="X25" s="84"/>
      <c r="Y25" s="93"/>
    </row>
    <row r="26" spans="1:25" ht="26.25" customHeight="1">
      <c r="A26" s="241" t="s">
        <v>17</v>
      </c>
      <c r="B26" s="87"/>
      <c r="C26" s="83">
        <v>0</v>
      </c>
      <c r="D26" s="83">
        <v>27</v>
      </c>
      <c r="E26" s="83">
        <v>27</v>
      </c>
      <c r="F26" s="83">
        <v>0</v>
      </c>
      <c r="G26" s="83">
        <v>84</v>
      </c>
      <c r="H26" s="83">
        <v>0</v>
      </c>
      <c r="I26" s="83">
        <v>0</v>
      </c>
      <c r="J26" s="83">
        <v>0</v>
      </c>
      <c r="K26" s="83">
        <v>0</v>
      </c>
      <c r="L26" s="83">
        <v>0</v>
      </c>
      <c r="M26" s="83">
        <v>0</v>
      </c>
      <c r="N26" s="81"/>
      <c r="O26" s="89"/>
      <c r="P26" s="89"/>
      <c r="Q26" s="84"/>
      <c r="R26" s="84"/>
      <c r="S26" s="86">
        <v>0</v>
      </c>
      <c r="T26" s="86">
        <v>0</v>
      </c>
      <c r="U26" s="88"/>
      <c r="V26" s="84"/>
      <c r="W26" s="84"/>
      <c r="X26" s="84"/>
      <c r="Y26" s="93"/>
    </row>
    <row r="27" spans="1:25" ht="26.25" customHeight="1">
      <c r="A27" s="242"/>
      <c r="B27" s="87"/>
      <c r="C27" s="88">
        <v>0</v>
      </c>
      <c r="D27" s="88">
        <v>1.44</v>
      </c>
      <c r="E27" s="88">
        <v>1.44</v>
      </c>
      <c r="F27" s="88">
        <v>0</v>
      </c>
      <c r="G27" s="88">
        <v>4.4800000000000004</v>
      </c>
      <c r="H27" s="88">
        <v>0</v>
      </c>
      <c r="I27" s="88">
        <v>0</v>
      </c>
      <c r="J27" s="88">
        <v>0</v>
      </c>
      <c r="K27" s="88">
        <v>0</v>
      </c>
      <c r="L27" s="88">
        <v>0</v>
      </c>
      <c r="M27" s="88">
        <v>0</v>
      </c>
      <c r="N27" s="81"/>
      <c r="O27" s="89"/>
      <c r="P27" s="89"/>
      <c r="Q27" s="84"/>
      <c r="R27" s="84"/>
      <c r="S27" s="89">
        <v>0</v>
      </c>
      <c r="T27" s="89">
        <v>0</v>
      </c>
      <c r="U27" s="88"/>
      <c r="V27" s="84"/>
      <c r="W27" s="84"/>
      <c r="X27" s="84"/>
      <c r="Y27" s="93"/>
    </row>
    <row r="28" spans="1:25" ht="26.25" customHeight="1">
      <c r="A28" s="241" t="s">
        <v>27</v>
      </c>
      <c r="B28" s="83">
        <v>0</v>
      </c>
      <c r="C28" s="83">
        <v>0</v>
      </c>
      <c r="D28" s="83">
        <v>0</v>
      </c>
      <c r="E28" s="83">
        <v>0</v>
      </c>
      <c r="F28" s="83">
        <v>0</v>
      </c>
      <c r="G28" s="83">
        <v>0</v>
      </c>
      <c r="H28" s="83">
        <v>0</v>
      </c>
      <c r="I28" s="83">
        <v>0</v>
      </c>
      <c r="J28" s="83">
        <v>0</v>
      </c>
      <c r="K28" s="83">
        <v>0</v>
      </c>
      <c r="L28" s="83">
        <v>0</v>
      </c>
      <c r="M28" s="83">
        <v>0</v>
      </c>
      <c r="N28" s="88"/>
      <c r="O28" s="81"/>
      <c r="P28" s="89"/>
      <c r="Q28" s="84"/>
      <c r="R28" s="84"/>
      <c r="S28" s="86">
        <v>0</v>
      </c>
      <c r="T28" s="86">
        <v>0</v>
      </c>
      <c r="U28" s="88"/>
      <c r="V28" s="88"/>
      <c r="W28" s="88"/>
      <c r="X28" s="88"/>
      <c r="Y28" s="119"/>
    </row>
    <row r="29" spans="1:25" ht="26.25" customHeight="1">
      <c r="A29" s="242"/>
      <c r="B29" s="88">
        <v>0</v>
      </c>
      <c r="C29" s="88">
        <v>0</v>
      </c>
      <c r="D29" s="83">
        <v>0</v>
      </c>
      <c r="E29" s="83">
        <v>0</v>
      </c>
      <c r="F29" s="88">
        <v>0</v>
      </c>
      <c r="G29" s="88">
        <v>0</v>
      </c>
      <c r="H29" s="88">
        <v>0</v>
      </c>
      <c r="I29" s="88">
        <v>0</v>
      </c>
      <c r="J29" s="88">
        <v>0</v>
      </c>
      <c r="K29" s="88">
        <v>0</v>
      </c>
      <c r="L29" s="88">
        <v>0</v>
      </c>
      <c r="M29" s="88">
        <v>0</v>
      </c>
      <c r="N29" s="88"/>
      <c r="O29" s="81"/>
      <c r="P29" s="89"/>
      <c r="Q29" s="84"/>
      <c r="R29" s="84"/>
      <c r="S29" s="89">
        <v>0</v>
      </c>
      <c r="T29" s="89">
        <v>0</v>
      </c>
      <c r="U29" s="88"/>
      <c r="V29" s="88"/>
      <c r="W29" s="88"/>
      <c r="X29" s="88"/>
      <c r="Y29" s="119"/>
    </row>
    <row r="30" spans="1:25" ht="26.25" customHeight="1">
      <c r="A30" s="241" t="s">
        <v>37</v>
      </c>
      <c r="B30" s="83">
        <v>0</v>
      </c>
      <c r="C30" s="83">
        <v>0</v>
      </c>
      <c r="D30" s="88">
        <v>0</v>
      </c>
      <c r="E30" s="88">
        <v>0</v>
      </c>
      <c r="F30" s="83">
        <v>0</v>
      </c>
      <c r="G30" s="83">
        <v>0</v>
      </c>
      <c r="H30" s="83">
        <v>0</v>
      </c>
      <c r="I30" s="83">
        <v>0</v>
      </c>
      <c r="J30" s="83">
        <v>0</v>
      </c>
      <c r="K30" s="83">
        <v>0</v>
      </c>
      <c r="L30" s="83">
        <v>0</v>
      </c>
      <c r="M30" s="83">
        <v>0</v>
      </c>
      <c r="N30" s="88"/>
      <c r="O30" s="89"/>
      <c r="P30" s="81"/>
      <c r="Q30" s="84"/>
      <c r="R30" s="84"/>
      <c r="S30" s="86">
        <v>0</v>
      </c>
      <c r="T30" s="86">
        <v>0</v>
      </c>
      <c r="U30" s="88"/>
      <c r="V30" s="88"/>
      <c r="W30" s="88"/>
      <c r="X30" s="88"/>
      <c r="Y30" s="119"/>
    </row>
    <row r="31" spans="1:25" ht="26.25" customHeight="1">
      <c r="A31" s="242"/>
      <c r="B31" s="88">
        <v>0</v>
      </c>
      <c r="C31" s="88">
        <v>0</v>
      </c>
      <c r="D31" s="83">
        <v>0</v>
      </c>
      <c r="E31" s="83">
        <v>0</v>
      </c>
      <c r="F31" s="88">
        <v>0</v>
      </c>
      <c r="G31" s="88">
        <v>0</v>
      </c>
      <c r="H31" s="88">
        <v>0</v>
      </c>
      <c r="I31" s="88">
        <v>0</v>
      </c>
      <c r="J31" s="88">
        <v>0</v>
      </c>
      <c r="K31" s="88">
        <v>0</v>
      </c>
      <c r="L31" s="88">
        <v>0</v>
      </c>
      <c r="M31" s="88">
        <v>0</v>
      </c>
      <c r="N31" s="88"/>
      <c r="O31" s="89"/>
      <c r="P31" s="81"/>
      <c r="Q31" s="87"/>
      <c r="R31" s="84"/>
      <c r="S31" s="89">
        <v>0</v>
      </c>
      <c r="T31" s="89">
        <v>0</v>
      </c>
      <c r="U31" s="88"/>
      <c r="V31" s="88"/>
      <c r="W31" s="88"/>
      <c r="X31" s="88"/>
      <c r="Y31" s="119"/>
    </row>
    <row r="32" spans="1:25" ht="26.25" customHeight="1">
      <c r="A32" s="241" t="s">
        <v>46</v>
      </c>
      <c r="B32" s="83">
        <v>0</v>
      </c>
      <c r="C32" s="84"/>
      <c r="D32" s="84"/>
      <c r="E32" s="84"/>
      <c r="F32" s="88">
        <v>0</v>
      </c>
      <c r="G32" s="88">
        <v>0</v>
      </c>
      <c r="H32" s="88">
        <v>0</v>
      </c>
      <c r="I32" s="84"/>
      <c r="J32" s="84"/>
      <c r="K32" s="84"/>
      <c r="L32" s="84"/>
      <c r="M32" s="84"/>
      <c r="N32" s="84"/>
      <c r="O32" s="89"/>
      <c r="P32" s="89"/>
      <c r="Q32" s="81"/>
      <c r="R32" s="84"/>
      <c r="S32" s="86">
        <v>0</v>
      </c>
      <c r="T32" s="86">
        <v>0</v>
      </c>
      <c r="U32" s="120"/>
      <c r="V32" s="84"/>
      <c r="W32" s="84"/>
      <c r="X32" s="88"/>
      <c r="Y32" s="119"/>
    </row>
    <row r="33" spans="1:25" ht="26.25" customHeight="1">
      <c r="A33" s="242"/>
      <c r="B33" s="88">
        <v>0</v>
      </c>
      <c r="C33" s="84"/>
      <c r="D33" s="84"/>
      <c r="E33" s="84"/>
      <c r="F33" s="83">
        <v>0</v>
      </c>
      <c r="G33" s="83">
        <v>0</v>
      </c>
      <c r="H33" s="83">
        <v>0</v>
      </c>
      <c r="I33" s="84"/>
      <c r="J33" s="84"/>
      <c r="K33" s="84"/>
      <c r="L33" s="84"/>
      <c r="M33" s="84"/>
      <c r="N33" s="84"/>
      <c r="O33" s="89"/>
      <c r="P33" s="89"/>
      <c r="Q33" s="81"/>
      <c r="R33" s="84"/>
      <c r="S33" s="89">
        <v>0</v>
      </c>
      <c r="T33" s="89">
        <v>0</v>
      </c>
      <c r="U33" s="121"/>
      <c r="V33" s="84"/>
      <c r="W33" s="84"/>
      <c r="X33" s="88"/>
      <c r="Y33" s="119"/>
    </row>
    <row r="34" spans="1:25" ht="26.25" customHeight="1">
      <c r="A34" s="243" t="s">
        <v>66</v>
      </c>
      <c r="B34" s="120"/>
      <c r="C34" s="84"/>
      <c r="D34" s="84"/>
      <c r="E34" s="84"/>
      <c r="F34" s="84"/>
      <c r="G34" s="88"/>
      <c r="H34" s="88">
        <v>0</v>
      </c>
      <c r="I34" s="84"/>
      <c r="J34" s="84"/>
      <c r="K34" s="84"/>
      <c r="L34" s="84"/>
      <c r="M34" s="84"/>
      <c r="N34" s="84"/>
      <c r="O34" s="89"/>
      <c r="P34" s="89"/>
      <c r="Q34" s="84"/>
      <c r="R34" s="81"/>
      <c r="S34" s="86"/>
      <c r="T34" s="86"/>
      <c r="U34" s="84"/>
      <c r="V34" s="120"/>
      <c r="W34" s="84"/>
      <c r="X34" s="84"/>
      <c r="Y34" s="93"/>
    </row>
    <row r="35" spans="1:25" ht="26.25" customHeight="1">
      <c r="A35" s="242"/>
      <c r="B35" s="121"/>
      <c r="C35" s="84"/>
      <c r="D35" s="84"/>
      <c r="E35" s="84"/>
      <c r="F35" s="84"/>
      <c r="G35" s="88"/>
      <c r="H35" s="83">
        <v>0</v>
      </c>
      <c r="I35" s="84"/>
      <c r="J35" s="84"/>
      <c r="K35" s="84"/>
      <c r="L35" s="84"/>
      <c r="M35" s="84"/>
      <c r="N35" s="84"/>
      <c r="O35" s="89"/>
      <c r="P35" s="89"/>
      <c r="Q35" s="84"/>
      <c r="R35" s="81"/>
      <c r="S35" s="89"/>
      <c r="T35" s="89"/>
      <c r="U35" s="84"/>
      <c r="V35" s="121"/>
      <c r="W35" s="84"/>
      <c r="X35" s="84"/>
      <c r="Y35" s="93"/>
    </row>
    <row r="36" spans="1:25" ht="26.25" customHeight="1">
      <c r="A36" s="241" t="s">
        <v>56</v>
      </c>
      <c r="B36" s="83">
        <v>282</v>
      </c>
      <c r="C36" s="83">
        <v>0</v>
      </c>
      <c r="D36" s="83">
        <v>0</v>
      </c>
      <c r="E36" s="83">
        <v>88</v>
      </c>
      <c r="F36" s="83">
        <v>83</v>
      </c>
      <c r="G36" s="83">
        <v>0</v>
      </c>
      <c r="H36" s="83">
        <v>0</v>
      </c>
      <c r="I36" s="88"/>
      <c r="J36" s="88"/>
      <c r="K36" s="88"/>
      <c r="L36" s="85"/>
      <c r="M36" s="84"/>
      <c r="N36" s="88"/>
      <c r="O36" s="86">
        <v>0</v>
      </c>
      <c r="P36" s="86">
        <v>0</v>
      </c>
      <c r="Q36" s="84"/>
      <c r="R36" s="84"/>
      <c r="S36" s="81"/>
      <c r="T36" s="88"/>
      <c r="U36" s="88"/>
      <c r="V36" s="88"/>
      <c r="W36" s="120"/>
      <c r="X36" s="88"/>
      <c r="Y36" s="122"/>
    </row>
    <row r="37" spans="1:25" ht="26.25" customHeight="1">
      <c r="A37" s="242"/>
      <c r="B37" s="88">
        <v>0.86</v>
      </c>
      <c r="C37" s="88">
        <v>0</v>
      </c>
      <c r="D37" s="88">
        <v>0</v>
      </c>
      <c r="E37" s="88">
        <v>6.62</v>
      </c>
      <c r="F37" s="88">
        <v>9.51</v>
      </c>
      <c r="G37" s="88">
        <v>0</v>
      </c>
      <c r="H37" s="88">
        <v>0</v>
      </c>
      <c r="I37" s="88"/>
      <c r="J37" s="88"/>
      <c r="K37" s="88"/>
      <c r="L37" s="85"/>
      <c r="M37" s="84"/>
      <c r="N37" s="88"/>
      <c r="O37" s="89">
        <v>0</v>
      </c>
      <c r="P37" s="89">
        <v>0</v>
      </c>
      <c r="Q37" s="84"/>
      <c r="R37" s="84"/>
      <c r="S37" s="81"/>
      <c r="T37" s="88"/>
      <c r="U37" s="88"/>
      <c r="V37" s="88"/>
      <c r="W37" s="121"/>
      <c r="X37" s="88"/>
      <c r="Y37" s="119"/>
    </row>
    <row r="38" spans="1:25" ht="26.25" customHeight="1">
      <c r="A38" s="241" t="s">
        <v>74</v>
      </c>
      <c r="B38" s="83">
        <v>282</v>
      </c>
      <c r="C38" s="83">
        <v>59</v>
      </c>
      <c r="D38" s="83">
        <v>0</v>
      </c>
      <c r="E38" s="83">
        <v>89</v>
      </c>
      <c r="F38" s="83">
        <v>0</v>
      </c>
      <c r="G38" s="83">
        <v>0</v>
      </c>
      <c r="H38" s="83">
        <v>0</v>
      </c>
      <c r="I38" s="88"/>
      <c r="J38" s="88"/>
      <c r="K38" s="88"/>
      <c r="L38" s="85"/>
      <c r="M38" s="84"/>
      <c r="N38" s="88"/>
      <c r="O38" s="86">
        <v>0</v>
      </c>
      <c r="P38" s="86">
        <v>0</v>
      </c>
      <c r="Q38" s="84"/>
      <c r="R38" s="84"/>
      <c r="S38" s="86">
        <v>0</v>
      </c>
      <c r="T38" s="81"/>
      <c r="U38" s="87"/>
      <c r="V38" s="87"/>
      <c r="W38" s="87"/>
      <c r="X38" s="120"/>
      <c r="Y38" s="123"/>
    </row>
    <row r="39" spans="1:25" ht="26.25" customHeight="1">
      <c r="A39" s="242"/>
      <c r="B39" s="88">
        <v>0.86</v>
      </c>
      <c r="C39" s="88">
        <v>1.26</v>
      </c>
      <c r="D39" s="88">
        <v>0</v>
      </c>
      <c r="E39" s="88">
        <v>6.37</v>
      </c>
      <c r="F39" s="88">
        <v>0</v>
      </c>
      <c r="G39" s="88">
        <v>0</v>
      </c>
      <c r="H39" s="88">
        <v>0</v>
      </c>
      <c r="I39" s="88"/>
      <c r="J39" s="88"/>
      <c r="K39" s="88"/>
      <c r="L39" s="85"/>
      <c r="M39" s="84"/>
      <c r="N39" s="88"/>
      <c r="O39" s="89">
        <v>0</v>
      </c>
      <c r="P39" s="89">
        <v>0</v>
      </c>
      <c r="Q39" s="84"/>
      <c r="R39" s="84"/>
      <c r="S39" s="89">
        <v>0</v>
      </c>
      <c r="T39" s="81"/>
      <c r="U39" s="87"/>
      <c r="V39" s="87"/>
      <c r="W39" s="87"/>
      <c r="X39" s="121"/>
      <c r="Y39" s="123"/>
    </row>
    <row r="40" spans="1:25" ht="26.25" customHeight="1">
      <c r="A40" s="241" t="s">
        <v>83</v>
      </c>
      <c r="B40" s="87"/>
      <c r="C40" s="83">
        <v>0</v>
      </c>
      <c r="D40" s="83">
        <v>0</v>
      </c>
      <c r="E40" s="83">
        <v>59</v>
      </c>
      <c r="F40" s="83">
        <v>0</v>
      </c>
      <c r="G40" s="83">
        <v>0</v>
      </c>
      <c r="H40" s="83">
        <v>0</v>
      </c>
      <c r="I40" s="88"/>
      <c r="J40" s="88"/>
      <c r="K40" s="88"/>
      <c r="L40" s="85"/>
      <c r="M40" s="84"/>
      <c r="N40" s="88"/>
      <c r="O40" s="86">
        <v>0</v>
      </c>
      <c r="P40" s="86">
        <v>0</v>
      </c>
      <c r="Q40" s="84"/>
      <c r="R40" s="84"/>
      <c r="S40" s="86">
        <v>0</v>
      </c>
      <c r="T40" s="86">
        <v>0</v>
      </c>
      <c r="U40" s="81"/>
      <c r="V40" s="88"/>
      <c r="W40" s="88"/>
      <c r="X40" s="88"/>
      <c r="Y40" s="124"/>
    </row>
    <row r="41" spans="1:25" ht="26.25" customHeight="1">
      <c r="A41" s="242"/>
      <c r="B41" s="87"/>
      <c r="C41" s="88">
        <v>0</v>
      </c>
      <c r="D41" s="88">
        <v>0</v>
      </c>
      <c r="E41" s="88">
        <v>7.61</v>
      </c>
      <c r="F41" s="88">
        <v>0</v>
      </c>
      <c r="G41" s="88">
        <v>0</v>
      </c>
      <c r="H41" s="88">
        <v>0</v>
      </c>
      <c r="I41" s="88"/>
      <c r="J41" s="88"/>
      <c r="K41" s="88"/>
      <c r="L41" s="85"/>
      <c r="M41" s="84"/>
      <c r="N41" s="88"/>
      <c r="O41" s="89">
        <v>0</v>
      </c>
      <c r="P41" s="89">
        <v>0</v>
      </c>
      <c r="Q41" s="84"/>
      <c r="R41" s="84"/>
      <c r="S41" s="89">
        <v>0</v>
      </c>
      <c r="T41" s="89">
        <v>0</v>
      </c>
      <c r="U41" s="81"/>
      <c r="V41" s="88"/>
      <c r="W41" s="88"/>
      <c r="X41" s="88"/>
      <c r="Y41" s="125"/>
    </row>
    <row r="42" spans="1:25" ht="26.25" customHeight="1">
      <c r="A42" s="241" t="s">
        <v>92</v>
      </c>
      <c r="B42" s="88">
        <v>0.38</v>
      </c>
      <c r="C42" s="83">
        <v>0</v>
      </c>
      <c r="D42" s="83">
        <v>0</v>
      </c>
      <c r="E42" s="83">
        <v>89</v>
      </c>
      <c r="F42" s="83">
        <v>0</v>
      </c>
      <c r="G42" s="83">
        <v>0</v>
      </c>
      <c r="H42" s="83">
        <v>0</v>
      </c>
      <c r="I42" s="88"/>
      <c r="J42" s="88"/>
      <c r="K42" s="88"/>
      <c r="L42" s="85"/>
      <c r="M42" s="84"/>
      <c r="N42" s="84"/>
      <c r="O42" s="86">
        <v>0</v>
      </c>
      <c r="P42" s="86">
        <v>0</v>
      </c>
      <c r="Q42" s="84"/>
      <c r="R42" s="84"/>
      <c r="S42" s="86">
        <v>0</v>
      </c>
      <c r="T42" s="86">
        <v>0</v>
      </c>
      <c r="U42" s="86">
        <v>0</v>
      </c>
      <c r="V42" s="81"/>
      <c r="W42" s="88"/>
      <c r="X42" s="88"/>
      <c r="Y42" s="119"/>
    </row>
    <row r="43" spans="1:25" ht="26.25" customHeight="1">
      <c r="A43" s="242"/>
      <c r="B43" s="83">
        <v>305</v>
      </c>
      <c r="C43" s="88">
        <v>0</v>
      </c>
      <c r="D43" s="88">
        <v>0</v>
      </c>
      <c r="E43" s="88">
        <v>6.9</v>
      </c>
      <c r="F43" s="88">
        <v>0</v>
      </c>
      <c r="G43" s="88">
        <v>0</v>
      </c>
      <c r="H43" s="88">
        <v>0</v>
      </c>
      <c r="I43" s="88"/>
      <c r="J43" s="88"/>
      <c r="K43" s="88"/>
      <c r="L43" s="85"/>
      <c r="M43" s="84"/>
      <c r="N43" s="84"/>
      <c r="O43" s="89">
        <v>0</v>
      </c>
      <c r="P43" s="89">
        <v>0</v>
      </c>
      <c r="Q43" s="84"/>
      <c r="R43" s="84"/>
      <c r="S43" s="89">
        <v>0</v>
      </c>
      <c r="T43" s="89">
        <v>0</v>
      </c>
      <c r="U43" s="89">
        <v>0</v>
      </c>
      <c r="V43" s="81"/>
      <c r="W43" s="88"/>
      <c r="X43" s="88"/>
      <c r="Y43" s="119"/>
    </row>
    <row r="44" spans="1:25" ht="26.25" customHeight="1">
      <c r="A44" s="241" t="s">
        <v>101</v>
      </c>
      <c r="B44" s="88">
        <v>0.72</v>
      </c>
      <c r="C44" s="83">
        <v>0</v>
      </c>
      <c r="D44" s="83">
        <v>0</v>
      </c>
      <c r="E44" s="83">
        <v>95</v>
      </c>
      <c r="F44" s="83">
        <v>0</v>
      </c>
      <c r="G44" s="83">
        <v>0</v>
      </c>
      <c r="H44" s="83">
        <v>0</v>
      </c>
      <c r="I44" s="84"/>
      <c r="J44" s="84"/>
      <c r="K44" s="84"/>
      <c r="L44" s="85"/>
      <c r="M44" s="84"/>
      <c r="N44" s="84"/>
      <c r="O44" s="86">
        <v>0</v>
      </c>
      <c r="P44" s="86">
        <v>0</v>
      </c>
      <c r="Q44" s="84"/>
      <c r="R44" s="84"/>
      <c r="S44" s="86">
        <v>0</v>
      </c>
      <c r="T44" s="86">
        <v>0</v>
      </c>
      <c r="U44" s="86">
        <v>0</v>
      </c>
      <c r="V44" s="86">
        <v>0</v>
      </c>
      <c r="W44" s="126"/>
      <c r="X44" s="127"/>
      <c r="Y44" s="119"/>
    </row>
    <row r="45" spans="1:25" ht="26.25" customHeight="1">
      <c r="A45" s="242"/>
      <c r="B45" s="83">
        <v>137</v>
      </c>
      <c r="C45" s="88">
        <v>0</v>
      </c>
      <c r="D45" s="88">
        <v>0</v>
      </c>
      <c r="E45" s="88">
        <v>7.72</v>
      </c>
      <c r="F45" s="84"/>
      <c r="G45" s="88"/>
      <c r="H45" s="88"/>
      <c r="I45" s="84"/>
      <c r="J45" s="84"/>
      <c r="K45" s="84"/>
      <c r="L45" s="85"/>
      <c r="M45" s="84"/>
      <c r="N45" s="84"/>
      <c r="O45" s="89">
        <v>0</v>
      </c>
      <c r="P45" s="89">
        <v>0</v>
      </c>
      <c r="Q45" s="84"/>
      <c r="R45" s="84"/>
      <c r="S45" s="89">
        <v>0</v>
      </c>
      <c r="T45" s="89">
        <v>0</v>
      </c>
      <c r="U45" s="89">
        <v>0</v>
      </c>
      <c r="V45" s="89">
        <v>0</v>
      </c>
      <c r="W45" s="126"/>
      <c r="X45" s="127"/>
      <c r="Y45" s="119"/>
    </row>
    <row r="46" spans="1:25" ht="26.25" customHeight="1">
      <c r="A46" s="241" t="s">
        <v>108</v>
      </c>
      <c r="B46" s="88">
        <v>0.76</v>
      </c>
      <c r="C46" s="83">
        <v>0</v>
      </c>
      <c r="D46" s="83">
        <v>0</v>
      </c>
      <c r="E46" s="83">
        <v>93</v>
      </c>
      <c r="F46" s="88"/>
      <c r="G46" s="88"/>
      <c r="H46" s="88"/>
      <c r="I46" s="88"/>
      <c r="J46" s="84"/>
      <c r="K46" s="88"/>
      <c r="L46" s="85"/>
      <c r="M46" s="84"/>
      <c r="N46" s="84"/>
      <c r="O46" s="86">
        <v>0</v>
      </c>
      <c r="P46" s="86">
        <v>0</v>
      </c>
      <c r="Q46" s="84"/>
      <c r="R46" s="84"/>
      <c r="S46" s="86">
        <v>0</v>
      </c>
      <c r="T46" s="86">
        <v>0</v>
      </c>
      <c r="U46" s="86">
        <v>0</v>
      </c>
      <c r="V46" s="86">
        <v>0</v>
      </c>
      <c r="W46" s="88"/>
      <c r="X46" s="126"/>
      <c r="Y46" s="128"/>
    </row>
    <row r="47" spans="1:25" ht="26.25" customHeight="1">
      <c r="A47" s="242"/>
      <c r="B47" s="83">
        <v>119</v>
      </c>
      <c r="C47" s="88">
        <v>0</v>
      </c>
      <c r="D47" s="88">
        <v>0</v>
      </c>
      <c r="E47" s="88">
        <v>7.89</v>
      </c>
      <c r="F47" s="88"/>
      <c r="G47" s="88"/>
      <c r="H47" s="88"/>
      <c r="I47" s="88"/>
      <c r="J47" s="84"/>
      <c r="K47" s="88"/>
      <c r="L47" s="85"/>
      <c r="M47" s="84"/>
      <c r="N47" s="84"/>
      <c r="O47" s="89">
        <v>0</v>
      </c>
      <c r="P47" s="89">
        <v>0</v>
      </c>
      <c r="Q47" s="84"/>
      <c r="R47" s="84"/>
      <c r="S47" s="89">
        <v>0</v>
      </c>
      <c r="T47" s="89">
        <v>0</v>
      </c>
      <c r="U47" s="89">
        <v>0</v>
      </c>
      <c r="V47" s="89">
        <v>0</v>
      </c>
      <c r="W47" s="88"/>
      <c r="X47" s="126"/>
      <c r="Y47" s="128"/>
    </row>
    <row r="48" spans="1:25" ht="30.25" customHeight="1">
      <c r="A48" s="241" t="s">
        <v>117</v>
      </c>
      <c r="B48" s="88">
        <v>0.76</v>
      </c>
      <c r="C48" s="83">
        <v>0</v>
      </c>
      <c r="D48" s="83">
        <v>0</v>
      </c>
      <c r="E48" s="83">
        <v>96</v>
      </c>
      <c r="F48" s="84"/>
      <c r="G48" s="88"/>
      <c r="H48" s="88"/>
      <c r="I48" s="84"/>
      <c r="J48" s="84"/>
      <c r="K48" s="84"/>
      <c r="L48" s="85"/>
      <c r="M48" s="84"/>
      <c r="N48" s="84"/>
      <c r="O48" s="86">
        <v>0</v>
      </c>
      <c r="P48" s="86">
        <v>0</v>
      </c>
      <c r="Q48" s="129"/>
      <c r="R48" s="92"/>
      <c r="S48" s="86">
        <v>0</v>
      </c>
      <c r="T48" s="86">
        <v>0</v>
      </c>
      <c r="U48" s="86">
        <v>0</v>
      </c>
      <c r="V48" s="86">
        <v>0</v>
      </c>
      <c r="W48" s="88"/>
      <c r="X48" s="88"/>
      <c r="Y48" s="130"/>
    </row>
    <row r="49" spans="1:25" ht="30.25" customHeight="1">
      <c r="A49" s="242"/>
      <c r="B49" s="83">
        <v>156</v>
      </c>
      <c r="C49" s="88">
        <v>0</v>
      </c>
      <c r="D49" s="88">
        <v>0</v>
      </c>
      <c r="E49" s="88">
        <v>7.55</v>
      </c>
      <c r="F49" s="84"/>
      <c r="G49" s="88"/>
      <c r="H49" s="88"/>
      <c r="I49" s="84"/>
      <c r="J49" s="84"/>
      <c r="K49" s="84"/>
      <c r="L49" s="85"/>
      <c r="M49" s="84"/>
      <c r="N49" s="84"/>
      <c r="O49" s="88">
        <v>0</v>
      </c>
      <c r="P49" s="88">
        <v>0</v>
      </c>
      <c r="Q49" s="88"/>
      <c r="R49" s="131"/>
      <c r="S49" s="89">
        <v>0</v>
      </c>
      <c r="T49" s="89">
        <v>0</v>
      </c>
      <c r="U49" s="89">
        <v>0</v>
      </c>
      <c r="V49" s="89">
        <v>0</v>
      </c>
      <c r="W49" s="88"/>
      <c r="X49" s="88"/>
      <c r="Y49" s="130"/>
    </row>
    <row r="50" spans="1:25" ht="30.25" customHeight="1">
      <c r="A50" s="132"/>
      <c r="B50" s="83"/>
      <c r="C50" s="88"/>
      <c r="D50" s="88"/>
      <c r="E50" s="88"/>
      <c r="F50" s="84"/>
      <c r="G50" s="88"/>
      <c r="H50" s="88"/>
      <c r="I50" s="84"/>
      <c r="J50" s="84"/>
      <c r="K50" s="84"/>
      <c r="L50" s="85"/>
      <c r="M50" s="84"/>
      <c r="N50" s="84"/>
      <c r="O50" s="88"/>
      <c r="P50" s="88"/>
      <c r="Q50" s="88"/>
      <c r="R50" s="133"/>
      <c r="S50" s="89"/>
      <c r="T50" s="89"/>
      <c r="U50" s="89"/>
      <c r="V50" s="89"/>
      <c r="W50" s="88"/>
      <c r="X50" s="88"/>
      <c r="Y50" s="130"/>
    </row>
    <row r="51" spans="1:25" ht="30.25" customHeight="1">
      <c r="A51" s="134"/>
      <c r="B51" s="135" t="s">
        <v>125</v>
      </c>
      <c r="C51" s="135" t="s">
        <v>126</v>
      </c>
      <c r="D51" s="135" t="s">
        <v>141</v>
      </c>
      <c r="E51" s="135" t="s">
        <v>125</v>
      </c>
      <c r="F51" s="135" t="s">
        <v>126</v>
      </c>
      <c r="G51" s="135" t="s">
        <v>141</v>
      </c>
      <c r="H51" s="135" t="s">
        <v>142</v>
      </c>
      <c r="I51" s="57" t="s">
        <v>142</v>
      </c>
      <c r="J51" s="135" t="s">
        <v>143</v>
      </c>
      <c r="K51" s="135" t="s">
        <v>144</v>
      </c>
      <c r="L51" s="135" t="s">
        <v>145</v>
      </c>
      <c r="M51" s="135" t="s">
        <v>146</v>
      </c>
      <c r="N51" s="84"/>
      <c r="O51" s="88"/>
      <c r="P51" s="88"/>
      <c r="Q51" s="88"/>
      <c r="R51" s="133"/>
      <c r="S51" s="89"/>
      <c r="T51" s="89"/>
      <c r="U51" s="89"/>
      <c r="V51" s="89"/>
      <c r="W51" s="88"/>
      <c r="X51" s="88"/>
      <c r="Y51" s="130"/>
    </row>
    <row r="52" spans="1:25" ht="30.25" customHeight="1">
      <c r="A52" s="134"/>
      <c r="B52" s="136">
        <v>40</v>
      </c>
      <c r="C52" s="59">
        <v>29</v>
      </c>
      <c r="D52" s="60">
        <v>11.993</v>
      </c>
      <c r="E52" s="58">
        <v>74</v>
      </c>
      <c r="F52" s="59">
        <v>15</v>
      </c>
      <c r="G52" s="60">
        <v>10.936999999999999</v>
      </c>
      <c r="H52" s="137">
        <f>B52+(C52/36)+(D52/3600)</f>
        <v>40.808886944444446</v>
      </c>
      <c r="I52" s="138"/>
      <c r="J52" s="138"/>
      <c r="K52" s="138"/>
      <c r="L52" s="138"/>
      <c r="M52" s="139"/>
      <c r="N52" s="84"/>
      <c r="O52" s="88"/>
      <c r="P52" s="88"/>
      <c r="Q52" s="88"/>
      <c r="R52" s="133"/>
      <c r="S52" s="89"/>
      <c r="T52" s="89"/>
      <c r="U52" s="89"/>
      <c r="V52" s="89"/>
      <c r="W52" s="88"/>
      <c r="X52" s="88"/>
      <c r="Y52" s="130"/>
    </row>
    <row r="53" spans="1:25" ht="30.25" customHeight="1">
      <c r="A53" s="134"/>
      <c r="B53" s="140"/>
      <c r="C53" s="141"/>
      <c r="D53" s="142"/>
      <c r="E53" s="139"/>
      <c r="F53" s="143"/>
      <c r="G53" s="138"/>
      <c r="H53" s="138"/>
      <c r="I53" s="138"/>
      <c r="J53" s="138"/>
      <c r="K53" s="138"/>
      <c r="L53" s="138"/>
      <c r="M53" s="139"/>
      <c r="N53" s="84"/>
      <c r="O53" s="88"/>
      <c r="P53" s="88"/>
      <c r="Q53" s="88"/>
      <c r="R53" s="133"/>
      <c r="S53" s="89"/>
      <c r="T53" s="89"/>
      <c r="U53" s="89"/>
      <c r="V53" s="89"/>
      <c r="W53" s="88"/>
      <c r="X53" s="88"/>
      <c r="Y53" s="130"/>
    </row>
    <row r="54" spans="1:25" ht="30.25" customHeight="1">
      <c r="A54" s="134"/>
      <c r="B54" s="140"/>
      <c r="C54" s="141"/>
      <c r="D54" s="142"/>
      <c r="E54" s="139"/>
      <c r="F54" s="143"/>
      <c r="G54" s="138"/>
      <c r="H54" s="138"/>
      <c r="I54" s="138"/>
      <c r="J54" s="138"/>
      <c r="K54" s="138"/>
      <c r="L54" s="138"/>
      <c r="M54" s="139"/>
      <c r="N54" s="84"/>
      <c r="O54" s="88"/>
      <c r="P54" s="88"/>
      <c r="Q54" s="88"/>
      <c r="R54" s="133"/>
      <c r="S54" s="89"/>
      <c r="T54" s="89"/>
      <c r="U54" s="89"/>
      <c r="V54" s="89"/>
      <c r="W54" s="88"/>
      <c r="X54" s="88"/>
      <c r="Y54" s="130"/>
    </row>
    <row r="55" spans="1:25" ht="30.25" customHeight="1">
      <c r="A55" s="134"/>
      <c r="B55" s="140"/>
      <c r="C55" s="141"/>
      <c r="D55" s="142"/>
      <c r="E55" s="139"/>
      <c r="F55" s="143"/>
      <c r="G55" s="138"/>
      <c r="H55" s="138"/>
      <c r="I55" s="138"/>
      <c r="J55" s="138"/>
      <c r="K55" s="138"/>
      <c r="L55" s="138"/>
      <c r="M55" s="139"/>
      <c r="N55" s="84"/>
      <c r="O55" s="88"/>
      <c r="P55" s="88"/>
      <c r="Q55" s="88"/>
      <c r="R55" s="133"/>
      <c r="S55" s="89"/>
      <c r="T55" s="89"/>
      <c r="U55" s="89"/>
      <c r="V55" s="89"/>
      <c r="W55" s="88"/>
      <c r="X55" s="88"/>
      <c r="Y55" s="130"/>
    </row>
    <row r="56" spans="1:25" ht="30.25" customHeight="1">
      <c r="A56" s="134"/>
      <c r="B56" s="140"/>
      <c r="C56" s="141"/>
      <c r="D56" s="142"/>
      <c r="E56" s="139"/>
      <c r="F56" s="143"/>
      <c r="G56" s="138"/>
      <c r="H56" s="138"/>
      <c r="I56" s="138"/>
      <c r="J56" s="138"/>
      <c r="K56" s="138"/>
      <c r="L56" s="138"/>
      <c r="M56" s="139"/>
      <c r="N56" s="84"/>
      <c r="O56" s="88"/>
      <c r="P56" s="88"/>
      <c r="Q56" s="88"/>
      <c r="R56" s="133"/>
      <c r="S56" s="89"/>
      <c r="T56" s="89"/>
      <c r="U56" s="89"/>
      <c r="V56" s="89"/>
      <c r="W56" s="88"/>
      <c r="X56" s="88"/>
      <c r="Y56" s="130"/>
    </row>
  </sheetData>
  <mergeCells count="24">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42:A43"/>
    <mergeCell ref="A44:A45"/>
    <mergeCell ref="A46:A47"/>
    <mergeCell ref="A48:A49"/>
    <mergeCell ref="A32:A33"/>
    <mergeCell ref="A34:A35"/>
    <mergeCell ref="A36:A37"/>
    <mergeCell ref="A38:A39"/>
    <mergeCell ref="A40:A41"/>
  </mergeCells>
  <pageMargins left="0.5" right="0.5" top="0.75" bottom="0.75" header="0.27777800000000002" footer="0.27777800000000002"/>
  <pageSetup scale="36" orientation="landscape"/>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4"/>
  <sheetViews>
    <sheetView showGridLines="0" workbookViewId="0">
      <selection sqref="A1:K1"/>
    </sheetView>
  </sheetViews>
  <sheetFormatPr baseColWidth="10" defaultColWidth="16.33203125" defaultRowHeight="20" customHeight="1"/>
  <cols>
    <col min="1" max="1" width="11.6640625" style="5" customWidth="1"/>
    <col min="2" max="2" width="25.33203125" style="5" customWidth="1"/>
    <col min="3" max="3" width="33" style="5" customWidth="1"/>
    <col min="4" max="4" width="16.33203125" style="5" customWidth="1"/>
    <col min="5" max="5" width="15.1640625" style="5" customWidth="1"/>
    <col min="6" max="6" width="11.5" style="5" customWidth="1"/>
    <col min="7" max="7" width="9.33203125" style="5" customWidth="1"/>
    <col min="8" max="8" width="30.33203125" style="5" customWidth="1"/>
    <col min="9" max="9" width="32.5" style="5" customWidth="1"/>
    <col min="10" max="10" width="14" style="5" customWidth="1"/>
    <col min="11" max="12" width="16.33203125" style="5" customWidth="1"/>
    <col min="13" max="16384" width="16.33203125" style="5"/>
  </cols>
  <sheetData>
    <row r="1" spans="1:11" ht="29.5" customHeight="1">
      <c r="A1" s="237" t="s">
        <v>121</v>
      </c>
      <c r="B1" s="238"/>
      <c r="C1" s="238"/>
      <c r="D1" s="238"/>
      <c r="E1" s="238"/>
      <c r="F1" s="239"/>
      <c r="G1" s="238"/>
      <c r="H1" s="238"/>
      <c r="I1" s="238"/>
      <c r="J1" s="238"/>
      <c r="K1" s="240"/>
    </row>
    <row r="2" spans="1:11" ht="25" customHeight="1">
      <c r="A2" s="6" t="s">
        <v>7</v>
      </c>
      <c r="B2" s="7" t="s">
        <v>8</v>
      </c>
      <c r="C2" s="7" t="s">
        <v>9</v>
      </c>
      <c r="D2" s="8" t="s">
        <v>10</v>
      </c>
      <c r="E2" s="9" t="s">
        <v>11</v>
      </c>
      <c r="F2" s="10"/>
      <c r="G2" s="6" t="s">
        <v>7</v>
      </c>
      <c r="H2" s="7" t="s">
        <v>8</v>
      </c>
      <c r="I2" s="7" t="s">
        <v>9</v>
      </c>
      <c r="J2" s="8" t="s">
        <v>10</v>
      </c>
      <c r="K2" s="9" t="s">
        <v>11</v>
      </c>
    </row>
    <row r="3" spans="1:11" ht="21.75" customHeight="1">
      <c r="A3" s="11" t="s">
        <v>12</v>
      </c>
      <c r="B3" s="12" t="s">
        <v>13</v>
      </c>
      <c r="C3" s="12" t="s">
        <v>14</v>
      </c>
      <c r="D3" s="39">
        <v>40.486649999999997</v>
      </c>
      <c r="E3" s="39">
        <v>-74.253030999999993</v>
      </c>
      <c r="F3" s="40"/>
      <c r="G3" s="11" t="s">
        <v>17</v>
      </c>
      <c r="H3" s="12" t="s">
        <v>18</v>
      </c>
      <c r="I3" s="12" t="s">
        <v>19</v>
      </c>
      <c r="J3" s="39">
        <v>40.489018999999999</v>
      </c>
      <c r="K3" s="41">
        <v>-74.106469000000004</v>
      </c>
    </row>
    <row r="4" spans="1:11" ht="21.75" customHeight="1">
      <c r="A4" s="16" t="s">
        <v>22</v>
      </c>
      <c r="B4" s="17" t="s">
        <v>23</v>
      </c>
      <c r="C4" s="17" t="s">
        <v>24</v>
      </c>
      <c r="D4" s="42">
        <v>40.501213999999997</v>
      </c>
      <c r="E4" s="42">
        <v>-74.214053000000007</v>
      </c>
      <c r="F4" s="43"/>
      <c r="G4" s="16" t="s">
        <v>27</v>
      </c>
      <c r="H4" s="17" t="s">
        <v>28</v>
      </c>
      <c r="I4" s="17" t="s">
        <v>29</v>
      </c>
      <c r="J4" s="44">
        <v>40.475000000000001</v>
      </c>
      <c r="K4" s="45">
        <v>-74.251000000000005</v>
      </c>
    </row>
    <row r="5" spans="1:11" ht="21.75" customHeight="1">
      <c r="A5" s="16" t="s">
        <v>32</v>
      </c>
      <c r="B5" s="17" t="s">
        <v>122</v>
      </c>
      <c r="C5" s="17" t="s">
        <v>34</v>
      </c>
      <c r="D5" s="42">
        <v>40.496718999999999</v>
      </c>
      <c r="E5" s="42">
        <v>-74.133488999999997</v>
      </c>
      <c r="F5" s="43"/>
      <c r="G5" s="16" t="s">
        <v>37</v>
      </c>
      <c r="H5" s="17" t="s">
        <v>38</v>
      </c>
      <c r="I5" s="17" t="s">
        <v>39</v>
      </c>
      <c r="J5" s="44">
        <v>40.47016</v>
      </c>
      <c r="K5" s="45">
        <v>-74.106499999999997</v>
      </c>
    </row>
    <row r="6" spans="1:11" ht="21.75" customHeight="1">
      <c r="A6" s="16" t="s">
        <v>41</v>
      </c>
      <c r="B6" s="17" t="s">
        <v>42</v>
      </c>
      <c r="C6" s="17" t="s">
        <v>43</v>
      </c>
      <c r="D6" s="42">
        <v>40.512292000000002</v>
      </c>
      <c r="E6" s="42">
        <v>-74.098714999999999</v>
      </c>
      <c r="F6" s="43"/>
      <c r="G6" s="16" t="s">
        <v>46</v>
      </c>
      <c r="H6" s="17" t="s">
        <v>47</v>
      </c>
      <c r="I6" s="17" t="s">
        <v>48</v>
      </c>
      <c r="J6" s="42">
        <v>40.503494000000003</v>
      </c>
      <c r="K6" s="46">
        <v>-74.256581999999995</v>
      </c>
    </row>
    <row r="7" spans="1:11" ht="21.75" customHeight="1">
      <c r="A7" s="16" t="s">
        <v>51</v>
      </c>
      <c r="B7" s="17" t="s">
        <v>52</v>
      </c>
      <c r="C7" s="17" t="s">
        <v>53</v>
      </c>
      <c r="D7" s="42">
        <v>40.537959000000001</v>
      </c>
      <c r="E7" s="42">
        <v>-74.042862999999997</v>
      </c>
      <c r="F7" s="43"/>
      <c r="G7" s="16" t="s">
        <v>56</v>
      </c>
      <c r="H7" s="17" t="s">
        <v>57</v>
      </c>
      <c r="I7" s="17" t="s">
        <v>58</v>
      </c>
      <c r="J7" s="42">
        <v>40.483871999999998</v>
      </c>
      <c r="K7" s="46">
        <v>-74.238829999999993</v>
      </c>
    </row>
    <row r="8" spans="1:11" ht="21.75" customHeight="1">
      <c r="A8" s="16" t="s">
        <v>61</v>
      </c>
      <c r="B8" s="17" t="s">
        <v>62</v>
      </c>
      <c r="C8" s="17" t="s">
        <v>63</v>
      </c>
      <c r="D8" s="42">
        <v>40.513005</v>
      </c>
      <c r="E8" s="42">
        <v>-74.01352</v>
      </c>
      <c r="F8" s="43"/>
      <c r="G8" s="16" t="s">
        <v>66</v>
      </c>
      <c r="H8" s="17" t="s">
        <v>67</v>
      </c>
      <c r="I8" s="17" t="s">
        <v>68</v>
      </c>
      <c r="J8" s="18" t="s">
        <v>69</v>
      </c>
      <c r="K8" s="19" t="s">
        <v>69</v>
      </c>
    </row>
    <row r="9" spans="1:11" ht="21.75" customHeight="1">
      <c r="A9" s="16" t="s">
        <v>70</v>
      </c>
      <c r="B9" s="17" t="s">
        <v>71</v>
      </c>
      <c r="C9" s="17" t="s">
        <v>34</v>
      </c>
      <c r="D9" s="42">
        <v>40.513005</v>
      </c>
      <c r="E9" s="42">
        <v>-74.01352</v>
      </c>
      <c r="F9" s="43"/>
      <c r="G9" s="16" t="s">
        <v>74</v>
      </c>
      <c r="H9" s="17" t="s">
        <v>75</v>
      </c>
      <c r="I9" s="17" t="s">
        <v>58</v>
      </c>
      <c r="J9" s="42">
        <v>40.486908</v>
      </c>
      <c r="K9" s="46">
        <v>-74.234187000000006</v>
      </c>
    </row>
    <row r="10" spans="1:11" ht="21.75" customHeight="1">
      <c r="A10" s="16" t="s">
        <v>78</v>
      </c>
      <c r="B10" s="17" t="s">
        <v>79</v>
      </c>
      <c r="C10" s="17" t="s">
        <v>80</v>
      </c>
      <c r="D10" s="42">
        <v>40.513005</v>
      </c>
      <c r="E10" s="42">
        <v>-74.01352</v>
      </c>
      <c r="F10" s="43"/>
      <c r="G10" s="16" t="s">
        <v>83</v>
      </c>
      <c r="H10" s="17" t="s">
        <v>84</v>
      </c>
      <c r="I10" s="17" t="s">
        <v>24</v>
      </c>
      <c r="J10" s="42">
        <v>40.490523000000003</v>
      </c>
      <c r="K10" s="46">
        <v>-74.228358</v>
      </c>
    </row>
    <row r="11" spans="1:11" ht="21.75" customHeight="1">
      <c r="A11" s="16" t="s">
        <v>87</v>
      </c>
      <c r="B11" s="17" t="s">
        <v>88</v>
      </c>
      <c r="C11" s="17" t="s">
        <v>89</v>
      </c>
      <c r="D11" s="42">
        <v>40.513005</v>
      </c>
      <c r="E11" s="42">
        <v>-74.01352</v>
      </c>
      <c r="F11" s="47"/>
      <c r="G11" s="22" t="s">
        <v>92</v>
      </c>
      <c r="H11" s="17" t="s">
        <v>93</v>
      </c>
      <c r="I11" s="17" t="s">
        <v>58</v>
      </c>
      <c r="J11" s="42">
        <v>40.490523000000003</v>
      </c>
      <c r="K11" s="46">
        <v>-74.228358</v>
      </c>
    </row>
    <row r="12" spans="1:11" ht="21.75" customHeight="1">
      <c r="A12" s="23" t="s">
        <v>96</v>
      </c>
      <c r="B12" s="24" t="s">
        <v>97</v>
      </c>
      <c r="C12" s="24" t="s">
        <v>98</v>
      </c>
      <c r="D12" s="48">
        <v>40.474226999999999</v>
      </c>
      <c r="E12" s="48">
        <v>-74.183543</v>
      </c>
      <c r="F12" s="47"/>
      <c r="G12" s="22" t="s">
        <v>101</v>
      </c>
      <c r="H12" s="17" t="s">
        <v>102</v>
      </c>
      <c r="I12" s="17" t="s">
        <v>103</v>
      </c>
      <c r="J12" s="42">
        <v>40.493547</v>
      </c>
      <c r="K12" s="46">
        <v>-74.266029000000003</v>
      </c>
    </row>
    <row r="13" spans="1:11" ht="21.75" customHeight="1">
      <c r="A13" s="27" t="s">
        <v>105</v>
      </c>
      <c r="B13" s="28" t="s">
        <v>106</v>
      </c>
      <c r="C13" s="29" t="s">
        <v>107</v>
      </c>
      <c r="D13" s="30" t="s">
        <v>69</v>
      </c>
      <c r="E13" s="31" t="s">
        <v>69</v>
      </c>
      <c r="F13" s="21"/>
      <c r="G13" s="32" t="s">
        <v>108</v>
      </c>
      <c r="H13" s="24" t="s">
        <v>109</v>
      </c>
      <c r="I13" s="24" t="s">
        <v>110</v>
      </c>
      <c r="J13" s="42">
        <v>40.490046999999997</v>
      </c>
      <c r="K13" s="46">
        <v>-74.269088999999994</v>
      </c>
    </row>
    <row r="14" spans="1:11" ht="22.25" customHeight="1">
      <c r="A14" s="33" t="s">
        <v>113</v>
      </c>
      <c r="B14" s="34" t="s">
        <v>114</v>
      </c>
      <c r="C14" s="34" t="s">
        <v>34</v>
      </c>
      <c r="D14" s="49">
        <v>40.506329999999998</v>
      </c>
      <c r="E14" s="49">
        <v>-74.184601999999998</v>
      </c>
      <c r="F14" s="50"/>
      <c r="G14" s="38" t="s">
        <v>117</v>
      </c>
      <c r="H14" s="34" t="s">
        <v>57</v>
      </c>
      <c r="I14" s="34" t="s">
        <v>103</v>
      </c>
      <c r="J14" s="51">
        <v>40.496938999999998</v>
      </c>
      <c r="K14" s="52">
        <v>-74.262951000000001</v>
      </c>
    </row>
  </sheetData>
  <mergeCells count="1">
    <mergeCell ref="A1:K1"/>
  </mergeCells>
  <hyperlinks>
    <hyperlink ref="A1" r:id="rId1" display="NOAA ENC viewer" xr:uid="{00000000-0004-0000-0600-000000000000}"/>
  </hyperlinks>
  <pageMargins left="0.5" right="0.5" top="0.75" bottom="0.75" header="0.27777800000000002" footer="0.27777800000000002"/>
  <pageSetup scale="52" orientation="landscape"/>
  <headerFooter>
    <oddFooter>&amp;C&amp;"Helvetica Neue,Regular"&amp;12&amp;K000000&amp;P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4"/>
  <sheetViews>
    <sheetView showGridLines="0" workbookViewId="0">
      <selection sqref="A1:K1"/>
    </sheetView>
  </sheetViews>
  <sheetFormatPr baseColWidth="10" defaultColWidth="16.33203125" defaultRowHeight="20" customHeight="1"/>
  <cols>
    <col min="1" max="1" width="11.6640625" style="5" customWidth="1"/>
    <col min="2" max="2" width="25.33203125" style="5" customWidth="1"/>
    <col min="3" max="3" width="33" style="5" customWidth="1"/>
    <col min="4" max="4" width="16.33203125" style="5" customWidth="1"/>
    <col min="5" max="5" width="15.1640625" style="5" customWidth="1"/>
    <col min="6" max="6" width="11.5" style="5" customWidth="1"/>
    <col min="7" max="7" width="9.33203125" style="5" customWidth="1"/>
    <col min="8" max="8" width="30.33203125" style="5" customWidth="1"/>
    <col min="9" max="9" width="32.5" style="5" customWidth="1"/>
    <col min="10" max="10" width="14" style="5" customWidth="1"/>
    <col min="11" max="12" width="16.33203125" style="5" customWidth="1"/>
    <col min="13" max="16384" width="16.33203125" style="5"/>
  </cols>
  <sheetData>
    <row r="1" spans="1:11" ht="29.5" customHeight="1">
      <c r="A1" s="237" t="s">
        <v>121</v>
      </c>
      <c r="B1" s="238"/>
      <c r="C1" s="238"/>
      <c r="D1" s="238"/>
      <c r="E1" s="238"/>
      <c r="F1" s="239"/>
      <c r="G1" s="238"/>
      <c r="H1" s="238"/>
      <c r="I1" s="238"/>
      <c r="J1" s="238"/>
      <c r="K1" s="240"/>
    </row>
    <row r="2" spans="1:11" ht="25" customHeight="1">
      <c r="A2" s="6" t="s">
        <v>7</v>
      </c>
      <c r="B2" s="7" t="s">
        <v>8</v>
      </c>
      <c r="C2" s="7" t="s">
        <v>9</v>
      </c>
      <c r="D2" s="8" t="s">
        <v>10</v>
      </c>
      <c r="E2" s="9" t="s">
        <v>11</v>
      </c>
      <c r="F2" s="10"/>
      <c r="G2" s="6" t="s">
        <v>7</v>
      </c>
      <c r="H2" s="7" t="s">
        <v>8</v>
      </c>
      <c r="I2" s="7" t="s">
        <v>9</v>
      </c>
      <c r="J2" s="8" t="s">
        <v>10</v>
      </c>
      <c r="K2" s="9" t="s">
        <v>11</v>
      </c>
    </row>
    <row r="3" spans="1:11" ht="21.75" customHeight="1">
      <c r="A3" s="11" t="s">
        <v>12</v>
      </c>
      <c r="B3" s="12" t="s">
        <v>13</v>
      </c>
      <c r="C3" s="12" t="s">
        <v>14</v>
      </c>
      <c r="D3" s="39">
        <v>40.486649999999997</v>
      </c>
      <c r="E3" s="39">
        <v>-74.253030999999993</v>
      </c>
      <c r="F3" s="40"/>
      <c r="G3" s="11" t="s">
        <v>17</v>
      </c>
      <c r="H3" s="12" t="s">
        <v>18</v>
      </c>
      <c r="I3" s="12" t="s">
        <v>19</v>
      </c>
      <c r="J3" s="39">
        <v>40.489018999999999</v>
      </c>
      <c r="K3" s="41">
        <v>-74.106469000000004</v>
      </c>
    </row>
    <row r="4" spans="1:11" ht="21.75" customHeight="1">
      <c r="A4" s="16" t="s">
        <v>22</v>
      </c>
      <c r="B4" s="17" t="s">
        <v>23</v>
      </c>
      <c r="C4" s="17" t="s">
        <v>24</v>
      </c>
      <c r="D4" s="42">
        <v>40.501213999999997</v>
      </c>
      <c r="E4" s="42">
        <v>-74.214053000000007</v>
      </c>
      <c r="F4" s="43"/>
      <c r="G4" s="16" t="s">
        <v>27</v>
      </c>
      <c r="H4" s="17" t="s">
        <v>28</v>
      </c>
      <c r="I4" s="17" t="s">
        <v>29</v>
      </c>
      <c r="J4" s="44">
        <v>40.475000000000001</v>
      </c>
      <c r="K4" s="45">
        <v>-74.251000000000005</v>
      </c>
    </row>
    <row r="5" spans="1:11" ht="21.75" customHeight="1">
      <c r="A5" s="16" t="s">
        <v>32</v>
      </c>
      <c r="B5" s="17" t="s">
        <v>122</v>
      </c>
      <c r="C5" s="17" t="s">
        <v>34</v>
      </c>
      <c r="D5" s="42">
        <v>40.496718999999999</v>
      </c>
      <c r="E5" s="42">
        <v>-74.133488999999997</v>
      </c>
      <c r="F5" s="43"/>
      <c r="G5" s="16" t="s">
        <v>37</v>
      </c>
      <c r="H5" s="17" t="s">
        <v>38</v>
      </c>
      <c r="I5" s="17" t="s">
        <v>39</v>
      </c>
      <c r="J5" s="44">
        <v>40.47016</v>
      </c>
      <c r="K5" s="45">
        <v>-74.106499999999997</v>
      </c>
    </row>
    <row r="6" spans="1:11" ht="21.75" customHeight="1">
      <c r="A6" s="16" t="s">
        <v>41</v>
      </c>
      <c r="B6" s="17" t="s">
        <v>42</v>
      </c>
      <c r="C6" s="17" t="s">
        <v>43</v>
      </c>
      <c r="D6" s="42">
        <v>40.512292000000002</v>
      </c>
      <c r="E6" s="42">
        <v>-74.098714999999999</v>
      </c>
      <c r="F6" s="43"/>
      <c r="G6" s="16" t="s">
        <v>46</v>
      </c>
      <c r="H6" s="17" t="s">
        <v>47</v>
      </c>
      <c r="I6" s="17" t="s">
        <v>48</v>
      </c>
      <c r="J6" s="42">
        <v>40.503494000000003</v>
      </c>
      <c r="K6" s="46">
        <v>-74.256581999999995</v>
      </c>
    </row>
    <row r="7" spans="1:11" ht="21.75" customHeight="1">
      <c r="A7" s="16" t="s">
        <v>51</v>
      </c>
      <c r="B7" s="17" t="s">
        <v>52</v>
      </c>
      <c r="C7" s="17" t="s">
        <v>53</v>
      </c>
      <c r="D7" s="42">
        <v>40.537959000000001</v>
      </c>
      <c r="E7" s="42">
        <v>-74.042862999999997</v>
      </c>
      <c r="F7" s="43"/>
      <c r="G7" s="16" t="s">
        <v>56</v>
      </c>
      <c r="H7" s="17" t="s">
        <v>57</v>
      </c>
      <c r="I7" s="17" t="s">
        <v>58</v>
      </c>
      <c r="J7" s="42">
        <v>40.483871999999998</v>
      </c>
      <c r="K7" s="46">
        <v>-74.238829999999993</v>
      </c>
    </row>
    <row r="8" spans="1:11" ht="21.75" customHeight="1">
      <c r="A8" s="16" t="s">
        <v>61</v>
      </c>
      <c r="B8" s="17" t="s">
        <v>62</v>
      </c>
      <c r="C8" s="17" t="s">
        <v>63</v>
      </c>
      <c r="D8" s="42">
        <v>40.513005</v>
      </c>
      <c r="E8" s="42">
        <v>-74.01352</v>
      </c>
      <c r="F8" s="43"/>
      <c r="G8" s="16" t="s">
        <v>66</v>
      </c>
      <c r="H8" s="17" t="s">
        <v>67</v>
      </c>
      <c r="I8" s="17" t="s">
        <v>68</v>
      </c>
      <c r="J8" s="18" t="s">
        <v>69</v>
      </c>
      <c r="K8" s="19" t="s">
        <v>69</v>
      </c>
    </row>
    <row r="9" spans="1:11" ht="21.75" customHeight="1">
      <c r="A9" s="16" t="s">
        <v>70</v>
      </c>
      <c r="B9" s="17" t="s">
        <v>71</v>
      </c>
      <c r="C9" s="17" t="s">
        <v>34</v>
      </c>
      <c r="D9" s="42">
        <v>40.513005</v>
      </c>
      <c r="E9" s="42">
        <v>-74.01352</v>
      </c>
      <c r="F9" s="43"/>
      <c r="G9" s="16" t="s">
        <v>74</v>
      </c>
      <c r="H9" s="17" t="s">
        <v>75</v>
      </c>
      <c r="I9" s="17" t="s">
        <v>58</v>
      </c>
      <c r="J9" s="42">
        <v>40.486908</v>
      </c>
      <c r="K9" s="46">
        <v>-74.234187000000006</v>
      </c>
    </row>
    <row r="10" spans="1:11" ht="21.75" customHeight="1">
      <c r="A10" s="16" t="s">
        <v>78</v>
      </c>
      <c r="B10" s="17" t="s">
        <v>79</v>
      </c>
      <c r="C10" s="17" t="s">
        <v>80</v>
      </c>
      <c r="D10" s="42">
        <v>40.513005</v>
      </c>
      <c r="E10" s="42">
        <v>-74.01352</v>
      </c>
      <c r="F10" s="43"/>
      <c r="G10" s="16" t="s">
        <v>83</v>
      </c>
      <c r="H10" s="17" t="s">
        <v>84</v>
      </c>
      <c r="I10" s="17" t="s">
        <v>24</v>
      </c>
      <c r="J10" s="42">
        <v>40.490523000000003</v>
      </c>
      <c r="K10" s="46">
        <v>-74.228358</v>
      </c>
    </row>
    <row r="11" spans="1:11" ht="21.75" customHeight="1">
      <c r="A11" s="16" t="s">
        <v>87</v>
      </c>
      <c r="B11" s="17" t="s">
        <v>88</v>
      </c>
      <c r="C11" s="17" t="s">
        <v>89</v>
      </c>
      <c r="D11" s="42">
        <v>40.513005</v>
      </c>
      <c r="E11" s="42">
        <v>-74.01352</v>
      </c>
      <c r="F11" s="47"/>
      <c r="G11" s="22" t="s">
        <v>92</v>
      </c>
      <c r="H11" s="17" t="s">
        <v>93</v>
      </c>
      <c r="I11" s="17" t="s">
        <v>58</v>
      </c>
      <c r="J11" s="42">
        <v>40.490523000000003</v>
      </c>
      <c r="K11" s="46">
        <v>-74.228358</v>
      </c>
    </row>
    <row r="12" spans="1:11" ht="21.75" customHeight="1">
      <c r="A12" s="23" t="s">
        <v>96</v>
      </c>
      <c r="B12" s="24" t="s">
        <v>97</v>
      </c>
      <c r="C12" s="24" t="s">
        <v>98</v>
      </c>
      <c r="D12" s="48">
        <v>40.474226999999999</v>
      </c>
      <c r="E12" s="48">
        <v>-74.183543</v>
      </c>
      <c r="F12" s="47"/>
      <c r="G12" s="22" t="s">
        <v>101</v>
      </c>
      <c r="H12" s="17" t="s">
        <v>102</v>
      </c>
      <c r="I12" s="17" t="s">
        <v>103</v>
      </c>
      <c r="J12" s="42">
        <v>40.493547</v>
      </c>
      <c r="K12" s="46">
        <v>-74.266029000000003</v>
      </c>
    </row>
    <row r="13" spans="1:11" ht="21.75" customHeight="1">
      <c r="A13" s="27" t="s">
        <v>105</v>
      </c>
      <c r="B13" s="28" t="s">
        <v>106</v>
      </c>
      <c r="C13" s="29" t="s">
        <v>107</v>
      </c>
      <c r="D13" s="30" t="s">
        <v>69</v>
      </c>
      <c r="E13" s="31" t="s">
        <v>69</v>
      </c>
      <c r="F13" s="21"/>
      <c r="G13" s="32" t="s">
        <v>108</v>
      </c>
      <c r="H13" s="24" t="s">
        <v>109</v>
      </c>
      <c r="I13" s="24" t="s">
        <v>110</v>
      </c>
      <c r="J13" s="42">
        <v>40.490046999999997</v>
      </c>
      <c r="K13" s="46">
        <v>-74.269088999999994</v>
      </c>
    </row>
    <row r="14" spans="1:11" ht="22.25" customHeight="1">
      <c r="A14" s="33" t="s">
        <v>113</v>
      </c>
      <c r="B14" s="34" t="s">
        <v>114</v>
      </c>
      <c r="C14" s="34" t="s">
        <v>34</v>
      </c>
      <c r="D14" s="49">
        <v>40.506329999999998</v>
      </c>
      <c r="E14" s="49">
        <v>-74.184601999999998</v>
      </c>
      <c r="F14" s="50"/>
      <c r="G14" s="38" t="s">
        <v>117</v>
      </c>
      <c r="H14" s="34" t="s">
        <v>57</v>
      </c>
      <c r="I14" s="34" t="s">
        <v>103</v>
      </c>
      <c r="J14" s="51">
        <v>40.496938999999998</v>
      </c>
      <c r="K14" s="52">
        <v>-74.262951000000001</v>
      </c>
    </row>
  </sheetData>
  <mergeCells count="1">
    <mergeCell ref="A1:K1"/>
  </mergeCells>
  <hyperlinks>
    <hyperlink ref="A1" r:id="rId1" display="NOAA ENC viewer" xr:uid="{00000000-0004-0000-0700-000000000000}"/>
  </hyperlinks>
  <pageMargins left="0.5" right="0.5" top="0.75" bottom="0.75" header="0.27777800000000002" footer="0.27777800000000002"/>
  <pageSetup scale="52" orientation="landscape"/>
  <headerFooter>
    <oddFooter>&amp;C&amp;"Helvetica Neue,Regular"&amp;12&amp;K000000&amp;P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30"/>
  <sheetViews>
    <sheetView showGridLines="0" workbookViewId="0">
      <pane xSplit="1" ySplit="2" topLeftCell="D3" activePane="bottomRight" state="frozen"/>
      <selection pane="topRight"/>
      <selection pane="bottomLeft"/>
      <selection pane="bottomRight" activeCell="B3" sqref="B3"/>
    </sheetView>
  </sheetViews>
  <sheetFormatPr baseColWidth="10" defaultColWidth="16.33203125" defaultRowHeight="20" customHeight="1"/>
  <cols>
    <col min="1" max="1" width="16.33203125" style="5" customWidth="1"/>
    <col min="2" max="3" width="16.33203125" style="5" hidden="1" customWidth="1"/>
    <col min="4" max="4" width="18.6640625" style="5" customWidth="1"/>
    <col min="5" max="5" width="11" style="5" customWidth="1"/>
    <col min="6" max="12" width="16.33203125" style="5" customWidth="1"/>
    <col min="13" max="16384" width="16.33203125" style="5"/>
  </cols>
  <sheetData>
    <row r="1" spans="1:11" ht="19.75" customHeight="1">
      <c r="A1" s="245" t="s">
        <v>150</v>
      </c>
      <c r="B1" s="245"/>
      <c r="C1" s="245"/>
      <c r="D1" s="245"/>
      <c r="E1" s="245"/>
      <c r="F1" s="245"/>
      <c r="G1" s="245"/>
      <c r="H1" s="245"/>
      <c r="I1" s="245"/>
      <c r="J1" s="245"/>
      <c r="K1" s="245"/>
    </row>
    <row r="2" spans="1:11" ht="22.5" customHeight="1">
      <c r="A2" s="144" t="s">
        <v>7</v>
      </c>
      <c r="B2" s="145" t="s">
        <v>10</v>
      </c>
      <c r="C2" s="145" t="s">
        <v>152</v>
      </c>
      <c r="D2" s="145" t="s">
        <v>153</v>
      </c>
      <c r="E2" s="146" t="s">
        <v>154</v>
      </c>
      <c r="F2" s="146" t="s">
        <v>155</v>
      </c>
      <c r="G2" s="147" t="s">
        <v>156</v>
      </c>
      <c r="H2" s="246" t="s">
        <v>157</v>
      </c>
      <c r="I2" s="247"/>
      <c r="J2" s="148" t="s">
        <v>158</v>
      </c>
      <c r="K2" s="149" t="s">
        <v>159</v>
      </c>
    </row>
    <row r="3" spans="1:11" ht="22.5" customHeight="1">
      <c r="A3" s="150" t="s">
        <v>12</v>
      </c>
      <c r="B3" s="151" t="s">
        <v>160</v>
      </c>
      <c r="C3" s="151" t="s">
        <v>161</v>
      </c>
      <c r="D3" s="151" t="s">
        <v>162</v>
      </c>
      <c r="E3" s="152">
        <v>323</v>
      </c>
      <c r="F3" s="153">
        <v>1.3919999999999999</v>
      </c>
      <c r="G3" s="154">
        <f>F3*0.54</f>
        <v>0.75168000000000001</v>
      </c>
      <c r="H3" s="155">
        <v>336</v>
      </c>
      <c r="I3" s="156">
        <v>0.78</v>
      </c>
      <c r="J3" s="157">
        <f>ABS(G3-I3)*D30</f>
        <v>172.07571840000006</v>
      </c>
      <c r="K3" s="158">
        <f>J3/$G$28</f>
        <v>28.994907137597238</v>
      </c>
    </row>
    <row r="4" spans="1:11" ht="22.25" customHeight="1">
      <c r="A4" s="159" t="s">
        <v>22</v>
      </c>
      <c r="B4" s="160" t="s">
        <v>163</v>
      </c>
      <c r="C4" s="160" t="s">
        <v>164</v>
      </c>
      <c r="D4" s="161"/>
      <c r="E4" s="162"/>
      <c r="F4" s="163"/>
      <c r="G4" s="164"/>
      <c r="H4" s="165"/>
      <c r="I4" s="166"/>
      <c r="J4" s="167"/>
      <c r="K4" s="168"/>
    </row>
    <row r="5" spans="1:11" ht="22.25" customHeight="1">
      <c r="A5" s="159" t="s">
        <v>32</v>
      </c>
      <c r="B5" s="169" t="s">
        <v>165</v>
      </c>
      <c r="C5" s="169" t="s">
        <v>166</v>
      </c>
      <c r="D5" s="169" t="s">
        <v>167</v>
      </c>
      <c r="E5" s="162">
        <v>263</v>
      </c>
      <c r="F5" s="170">
        <v>10.17</v>
      </c>
      <c r="G5" s="164">
        <f>F5*0.54</f>
        <v>5.4918000000000005</v>
      </c>
      <c r="H5" s="165">
        <v>277</v>
      </c>
      <c r="I5" s="166">
        <v>5.64</v>
      </c>
      <c r="J5" s="157">
        <f>ABS(G5-I5)*D30</f>
        <v>900.48098399999526</v>
      </c>
      <c r="K5" s="158">
        <f>J5/$G$28</f>
        <v>151.73182336835757</v>
      </c>
    </row>
    <row r="6" spans="1:11" ht="22.25" customHeight="1">
      <c r="A6" s="159" t="s">
        <v>41</v>
      </c>
      <c r="B6" s="160" t="s">
        <v>168</v>
      </c>
      <c r="C6" s="160" t="s">
        <v>169</v>
      </c>
      <c r="D6" s="160" t="s">
        <v>170</v>
      </c>
      <c r="E6" s="162">
        <v>77</v>
      </c>
      <c r="F6" s="170">
        <v>13.36</v>
      </c>
      <c r="G6" s="164">
        <f>F6*0.54</f>
        <v>7.2144000000000004</v>
      </c>
      <c r="H6" s="165">
        <v>85</v>
      </c>
      <c r="I6" s="166">
        <v>7.2</v>
      </c>
      <c r="J6" s="171">
        <f>ABS((G6-I6))*D30</f>
        <v>87.49612800000115</v>
      </c>
      <c r="K6" s="172">
        <f>J6/$G$28</f>
        <v>14.743173120812344</v>
      </c>
    </row>
    <row r="7" spans="1:11" ht="22.25" customHeight="1">
      <c r="A7" s="159" t="s">
        <v>51</v>
      </c>
      <c r="B7" s="169" t="s">
        <v>171</v>
      </c>
      <c r="C7" s="169" t="s">
        <v>172</v>
      </c>
      <c r="D7" s="169" t="s">
        <v>173</v>
      </c>
      <c r="E7" s="162">
        <v>239</v>
      </c>
      <c r="F7" s="170">
        <v>13.84</v>
      </c>
      <c r="G7" s="173">
        <f>F7*0.54</f>
        <v>7.4736000000000002</v>
      </c>
      <c r="H7" s="174">
        <v>253</v>
      </c>
      <c r="I7" s="166">
        <v>7.47</v>
      </c>
      <c r="J7" s="157">
        <f>ABS((G7-I7)*D30)</f>
        <v>21.874032000002988</v>
      </c>
      <c r="K7" s="158">
        <f>J7/$G$28</f>
        <v>3.6857932802035407</v>
      </c>
    </row>
    <row r="8" spans="1:11" ht="22.25" customHeight="1">
      <c r="A8" s="159" t="s">
        <v>61</v>
      </c>
      <c r="B8" s="160" t="s">
        <v>174</v>
      </c>
      <c r="C8" s="160" t="s">
        <v>175</v>
      </c>
      <c r="D8" s="160" t="s">
        <v>176</v>
      </c>
      <c r="E8" s="162">
        <v>261</v>
      </c>
      <c r="F8" s="170">
        <v>20.46</v>
      </c>
      <c r="G8" s="164">
        <f>F8*0.54</f>
        <v>11.048400000000001</v>
      </c>
      <c r="H8" s="165">
        <v>275</v>
      </c>
      <c r="I8" s="166">
        <v>11.18</v>
      </c>
      <c r="J8" s="175">
        <f>ABS(G8-I8)*D30</f>
        <v>799.61739199999283</v>
      </c>
      <c r="K8" s="176">
        <f>J8/$G$28</f>
        <v>134.73622102075427</v>
      </c>
    </row>
    <row r="9" spans="1:11" ht="22.25" customHeight="1">
      <c r="A9" s="159" t="s">
        <v>70</v>
      </c>
      <c r="B9" s="169" t="s">
        <v>177</v>
      </c>
      <c r="C9" s="169" t="s">
        <v>178</v>
      </c>
      <c r="D9" s="177"/>
      <c r="E9" s="162"/>
      <c r="F9" s="163"/>
      <c r="G9" s="164"/>
      <c r="H9" s="165"/>
      <c r="I9" s="166"/>
      <c r="J9" s="178"/>
      <c r="K9" s="179"/>
    </row>
    <row r="10" spans="1:11" ht="22.25" customHeight="1">
      <c r="A10" s="159" t="s">
        <v>78</v>
      </c>
      <c r="B10" s="160" t="s">
        <v>179</v>
      </c>
      <c r="C10" s="160" t="s">
        <v>180</v>
      </c>
      <c r="D10" s="160" t="s">
        <v>181</v>
      </c>
      <c r="E10" s="162">
        <v>271</v>
      </c>
      <c r="F10" s="170">
        <v>10.77</v>
      </c>
      <c r="G10" s="164">
        <f>F10*$D$28</f>
        <v>5.8158000000000003</v>
      </c>
      <c r="H10" s="165">
        <v>285</v>
      </c>
      <c r="I10" s="166">
        <v>5.82</v>
      </c>
      <c r="J10" s="157">
        <f>ABS(G10*$D$29-I10*$D$29)</f>
        <v>3.5443333380001718E-2</v>
      </c>
      <c r="K10" s="158">
        <f>J10/$G$28</f>
        <v>5.9722322798104318E-3</v>
      </c>
    </row>
    <row r="11" spans="1:11" ht="22.25" customHeight="1">
      <c r="A11" s="159" t="s">
        <v>87</v>
      </c>
      <c r="B11" s="169" t="s">
        <v>182</v>
      </c>
      <c r="C11" s="169" t="s">
        <v>183</v>
      </c>
      <c r="D11" s="177"/>
      <c r="E11" s="162"/>
      <c r="F11" s="163"/>
      <c r="G11" s="164"/>
      <c r="H11" s="165"/>
      <c r="I11" s="166"/>
      <c r="J11" s="178"/>
      <c r="K11" s="179"/>
    </row>
    <row r="12" spans="1:11" ht="22.25" customHeight="1">
      <c r="A12" s="159" t="s">
        <v>96</v>
      </c>
      <c r="B12" s="160" t="s">
        <v>184</v>
      </c>
      <c r="C12" s="160" t="s">
        <v>185</v>
      </c>
      <c r="D12" s="160" t="s">
        <v>186</v>
      </c>
      <c r="E12" s="162">
        <v>283</v>
      </c>
      <c r="F12" s="170">
        <v>6.0430000000000001</v>
      </c>
      <c r="G12" s="164">
        <f>F12*0.54</f>
        <v>3.2632200000000005</v>
      </c>
      <c r="H12" s="165">
        <v>297</v>
      </c>
      <c r="I12" s="166">
        <v>3.44</v>
      </c>
      <c r="J12" s="157">
        <f>ABS(G12-I12)*D30</f>
        <v>1074.1364935999968</v>
      </c>
      <c r="K12" s="158">
        <f>J12/$G$28</f>
        <v>180.99292668730305</v>
      </c>
    </row>
    <row r="13" spans="1:11" ht="22.25" customHeight="1">
      <c r="A13" s="159" t="s">
        <v>105</v>
      </c>
      <c r="B13" s="169" t="s">
        <v>69</v>
      </c>
      <c r="C13" s="169" t="s">
        <v>69</v>
      </c>
      <c r="D13" s="177"/>
      <c r="E13" s="162"/>
      <c r="F13" s="163"/>
      <c r="G13" s="164"/>
      <c r="H13" s="165"/>
      <c r="I13" s="166"/>
      <c r="J13" s="180"/>
      <c r="K13" s="181"/>
    </row>
    <row r="14" spans="1:11" ht="22.25" customHeight="1">
      <c r="A14" s="182" t="s">
        <v>113</v>
      </c>
      <c r="B14" s="160" t="s">
        <v>187</v>
      </c>
      <c r="C14" s="160" t="s">
        <v>188</v>
      </c>
      <c r="D14" s="161"/>
      <c r="E14" s="162"/>
      <c r="F14" s="163"/>
      <c r="G14" s="164"/>
      <c r="H14" s="165"/>
      <c r="I14" s="166"/>
      <c r="J14" s="183"/>
      <c r="K14" s="184"/>
    </row>
    <row r="15" spans="1:11" ht="22.25" customHeight="1">
      <c r="A15" s="185" t="s">
        <v>17</v>
      </c>
      <c r="B15" s="169" t="s">
        <v>189</v>
      </c>
      <c r="C15" s="169" t="s">
        <v>190</v>
      </c>
      <c r="D15" s="169" t="s">
        <v>191</v>
      </c>
      <c r="E15" s="162">
        <v>268</v>
      </c>
      <c r="F15" s="170">
        <v>12.4</v>
      </c>
      <c r="G15" s="164">
        <f>F15*0.54</f>
        <v>6.6960000000000006</v>
      </c>
      <c r="H15" s="165">
        <v>282</v>
      </c>
      <c r="I15" s="166">
        <v>6.69</v>
      </c>
      <c r="J15" s="157">
        <f>ABS(G15*$D$29-I15*$D$29/$D$30)</f>
        <v>56.497508591226371</v>
      </c>
      <c r="K15" s="158">
        <f>J15/$G$28</f>
        <v>9.5198789831593711</v>
      </c>
    </row>
    <row r="16" spans="1:11" ht="22.25" customHeight="1">
      <c r="A16" s="186" t="s">
        <v>27</v>
      </c>
      <c r="B16" s="160" t="s">
        <v>69</v>
      </c>
      <c r="C16" s="160" t="s">
        <v>69</v>
      </c>
      <c r="D16" s="161"/>
      <c r="E16" s="162"/>
      <c r="F16" s="163"/>
      <c r="G16" s="164"/>
      <c r="H16" s="165"/>
      <c r="I16" s="166"/>
      <c r="J16" s="187"/>
      <c r="K16" s="188"/>
    </row>
    <row r="17" spans="1:11" ht="22.25" customHeight="1">
      <c r="A17" s="186" t="s">
        <v>37</v>
      </c>
      <c r="B17" s="169" t="s">
        <v>69</v>
      </c>
      <c r="C17" s="169" t="s">
        <v>69</v>
      </c>
      <c r="D17" s="177"/>
      <c r="E17" s="162"/>
      <c r="F17" s="163"/>
      <c r="G17" s="164"/>
      <c r="H17" s="165"/>
      <c r="I17" s="166"/>
      <c r="J17" s="189"/>
      <c r="K17" s="190"/>
    </row>
    <row r="18" spans="1:11" ht="22.25" customHeight="1">
      <c r="A18" s="186" t="s">
        <v>46</v>
      </c>
      <c r="B18" s="160" t="s">
        <v>192</v>
      </c>
      <c r="C18" s="160" t="s">
        <v>193</v>
      </c>
      <c r="D18" s="161"/>
      <c r="E18" s="162"/>
      <c r="F18" s="163"/>
      <c r="G18" s="164"/>
      <c r="H18" s="165"/>
      <c r="I18" s="166"/>
      <c r="J18" s="183"/>
      <c r="K18" s="184"/>
    </row>
    <row r="19" spans="1:11" ht="22.25" customHeight="1">
      <c r="A19" s="186" t="s">
        <v>56</v>
      </c>
      <c r="B19" s="169" t="s">
        <v>194</v>
      </c>
      <c r="C19" s="169" t="s">
        <v>195</v>
      </c>
      <c r="D19" s="169" t="s">
        <v>196</v>
      </c>
      <c r="E19" s="162">
        <v>285</v>
      </c>
      <c r="F19" s="170">
        <v>2.653</v>
      </c>
      <c r="G19" s="164">
        <f>F19*0.54</f>
        <v>1.43262</v>
      </c>
      <c r="H19" s="165">
        <v>298</v>
      </c>
      <c r="I19" s="166">
        <v>1.44</v>
      </c>
      <c r="J19" s="157">
        <f>ABS(G19*$D$29-I19*$D$29/$D$30)</f>
        <v>12.087721055414258</v>
      </c>
      <c r="K19" s="158">
        <f>J19/$G$28</f>
        <v>2.0367914355713954</v>
      </c>
    </row>
    <row r="20" spans="1:11" ht="22.25" customHeight="1">
      <c r="A20" s="186" t="s">
        <v>66</v>
      </c>
      <c r="B20" s="160" t="s">
        <v>69</v>
      </c>
      <c r="C20" s="160" t="s">
        <v>69</v>
      </c>
      <c r="D20" s="161"/>
      <c r="E20" s="162"/>
      <c r="F20" s="163"/>
      <c r="G20" s="164"/>
      <c r="H20" s="165"/>
      <c r="I20" s="166"/>
      <c r="J20" s="187"/>
      <c r="K20" s="188"/>
    </row>
    <row r="21" spans="1:11" ht="22.25" customHeight="1">
      <c r="A21" s="186" t="s">
        <v>74</v>
      </c>
      <c r="B21" s="169" t="s">
        <v>197</v>
      </c>
      <c r="C21" s="169" t="s">
        <v>198</v>
      </c>
      <c r="D21" s="177"/>
      <c r="E21" s="162"/>
      <c r="F21" s="163"/>
      <c r="G21" s="164"/>
      <c r="H21" s="165"/>
      <c r="I21" s="166"/>
      <c r="J21" s="189"/>
      <c r="K21" s="190"/>
    </row>
    <row r="22" spans="1:11" ht="22.25" customHeight="1">
      <c r="A22" s="186" t="s">
        <v>83</v>
      </c>
      <c r="B22" s="160" t="s">
        <v>199</v>
      </c>
      <c r="C22" s="160" t="s">
        <v>200</v>
      </c>
      <c r="D22" s="161"/>
      <c r="E22" s="162"/>
      <c r="F22" s="163"/>
      <c r="G22" s="164"/>
      <c r="H22" s="165"/>
      <c r="I22" s="166"/>
      <c r="J22" s="191"/>
      <c r="K22" s="192"/>
    </row>
    <row r="23" spans="1:11" ht="22.25" customHeight="1">
      <c r="A23" s="186" t="s">
        <v>92</v>
      </c>
      <c r="B23" s="169" t="s">
        <v>201</v>
      </c>
      <c r="C23" s="169" t="s">
        <v>202</v>
      </c>
      <c r="D23" s="177"/>
      <c r="E23" s="162"/>
      <c r="F23" s="163"/>
      <c r="G23" s="164"/>
      <c r="H23" s="165"/>
      <c r="I23" s="166"/>
      <c r="J23" s="193"/>
      <c r="K23" s="194"/>
    </row>
    <row r="24" spans="1:11" ht="22.25" customHeight="1">
      <c r="A24" s="186" t="s">
        <v>203</v>
      </c>
      <c r="B24" s="160" t="s">
        <v>204</v>
      </c>
      <c r="C24" s="160" t="s">
        <v>205</v>
      </c>
      <c r="D24" s="160" t="s">
        <v>206</v>
      </c>
      <c r="E24" s="162">
        <v>125</v>
      </c>
      <c r="F24" s="170">
        <v>1.33</v>
      </c>
      <c r="G24" s="164">
        <f>F24*$D$28</f>
        <v>0.71820000000000006</v>
      </c>
      <c r="H24" s="165">
        <v>138</v>
      </c>
      <c r="I24" s="166">
        <v>0.7</v>
      </c>
      <c r="J24" s="157">
        <f>ABS(G24*$D$29-I24*$D$29)</f>
        <v>0.15358777798000123</v>
      </c>
      <c r="K24" s="158">
        <f>J24/$G$28</f>
        <v>2.5879673212510824E-2</v>
      </c>
    </row>
    <row r="25" spans="1:11" ht="22.25" customHeight="1">
      <c r="A25" s="186" t="s">
        <v>108</v>
      </c>
      <c r="B25" s="169" t="s">
        <v>207</v>
      </c>
      <c r="C25" s="169" t="s">
        <v>208</v>
      </c>
      <c r="D25" s="169" t="s">
        <v>209</v>
      </c>
      <c r="E25" s="162">
        <v>105</v>
      </c>
      <c r="F25" s="170">
        <v>1.409</v>
      </c>
      <c r="G25" s="173">
        <f>F25*$D$28</f>
        <v>0.76086000000000009</v>
      </c>
      <c r="H25" s="174">
        <v>118</v>
      </c>
      <c r="I25" s="166">
        <v>0.76</v>
      </c>
      <c r="J25" s="171">
        <f>ABS(I25*$D$29-$D$29/$D$30)</f>
        <v>6.4121667025390678</v>
      </c>
      <c r="K25" s="172">
        <f>J25/$G$28</f>
        <v>1.0804556262768641</v>
      </c>
    </row>
    <row r="26" spans="1:11" ht="22.25" customHeight="1">
      <c r="A26" s="186" t="s">
        <v>117</v>
      </c>
      <c r="B26" s="160" t="s">
        <v>210</v>
      </c>
      <c r="C26" s="160" t="s">
        <v>211</v>
      </c>
      <c r="D26" s="160" t="s">
        <v>212</v>
      </c>
      <c r="E26" s="162">
        <v>145</v>
      </c>
      <c r="F26" s="170">
        <v>0.92449999999999999</v>
      </c>
      <c r="G26" s="164">
        <f>F26*$D$28</f>
        <v>0.49923000000000001</v>
      </c>
      <c r="H26" s="195">
        <v>228</v>
      </c>
      <c r="I26" s="196">
        <v>0.51</v>
      </c>
      <c r="J26" s="157">
        <f>ABS(G26*$D$29-I26*$D$29/$D$30)</f>
        <v>4.2122381862019251</v>
      </c>
      <c r="K26" s="158">
        <f>J26/$G$28</f>
        <v>0.70976577163815457</v>
      </c>
    </row>
    <row r="27" spans="1:11" ht="22.25" customHeight="1">
      <c r="A27" s="197"/>
      <c r="B27" s="177"/>
      <c r="C27" s="177"/>
      <c r="D27" s="177"/>
      <c r="E27" s="198"/>
      <c r="F27" s="199"/>
      <c r="G27" s="200"/>
      <c r="H27" s="201"/>
      <c r="I27" s="202"/>
      <c r="J27" s="203"/>
      <c r="K27" s="204"/>
    </row>
    <row r="28" spans="1:11" ht="32.25" customHeight="1">
      <c r="A28" s="186" t="s">
        <v>213</v>
      </c>
      <c r="B28" s="161"/>
      <c r="C28" s="161"/>
      <c r="D28" s="205">
        <v>0.54</v>
      </c>
      <c r="E28" s="206"/>
      <c r="F28" s="207" t="s">
        <v>214</v>
      </c>
      <c r="G28" s="208">
        <f>5*D30/(12*3600)*$D$29</f>
        <v>5.9346876878550923</v>
      </c>
      <c r="H28" s="209"/>
      <c r="I28" s="210"/>
      <c r="J28" s="211"/>
      <c r="K28" s="212">
        <f>J28/$D$29</f>
        <v>0</v>
      </c>
    </row>
    <row r="29" spans="1:11" ht="36.25" customHeight="1">
      <c r="A29" s="186" t="s">
        <v>215</v>
      </c>
      <c r="B29" s="213">
        <v>6076.12</v>
      </c>
      <c r="C29" s="169" t="s">
        <v>216</v>
      </c>
      <c r="D29" s="213">
        <v>8.4388889000000002</v>
      </c>
      <c r="E29" s="198"/>
      <c r="F29" s="199"/>
      <c r="G29" s="200"/>
      <c r="H29" s="201"/>
      <c r="I29" s="202"/>
      <c r="J29" s="203"/>
      <c r="K29" s="214">
        <f>J29/$D$29</f>
        <v>0</v>
      </c>
    </row>
    <row r="30" spans="1:11" ht="22.25" customHeight="1">
      <c r="A30" s="182" t="s">
        <v>217</v>
      </c>
      <c r="B30" s="161"/>
      <c r="C30" s="161"/>
      <c r="D30" s="215">
        <v>6076.12</v>
      </c>
      <c r="E30" s="206"/>
      <c r="F30" s="216">
        <f>ABS($D$30*(0.2))</f>
        <v>1215.2239999999999</v>
      </c>
      <c r="G30" s="217"/>
      <c r="H30" s="209"/>
      <c r="I30" s="210"/>
      <c r="J30" s="218"/>
      <c r="K30" s="219">
        <f>J30/$D$29</f>
        <v>0</v>
      </c>
    </row>
  </sheetData>
  <mergeCells count="2">
    <mergeCell ref="A1:K1"/>
    <mergeCell ref="H2:I2"/>
  </mergeCells>
  <pageMargins left="1" right="1" top="1" bottom="1" header="0.25" footer="0.25"/>
  <pageSetup orientation="landscape"/>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AA52"/>
  <sheetViews>
    <sheetView showGridLines="0" workbookViewId="0"/>
  </sheetViews>
  <sheetFormatPr baseColWidth="10" defaultColWidth="16.33203125" defaultRowHeight="20" customHeight="1"/>
  <cols>
    <col min="1" max="1" width="3" style="5" customWidth="1"/>
    <col min="2" max="2" width="13.5" style="5" customWidth="1"/>
    <col min="3" max="3" width="11.83203125" style="5" customWidth="1"/>
    <col min="4" max="27" width="15.83203125" style="5" customWidth="1"/>
    <col min="28" max="28" width="16.33203125" style="5" customWidth="1"/>
    <col min="29" max="16384" width="16.33203125" style="5"/>
  </cols>
  <sheetData>
    <row r="1" spans="2:27" ht="41.5" customHeight="1">
      <c r="B1" s="250" t="s">
        <v>219</v>
      </c>
      <c r="C1" s="249"/>
      <c r="D1" s="249"/>
      <c r="E1" s="249"/>
      <c r="F1" s="249"/>
      <c r="G1" s="249"/>
      <c r="H1" s="249"/>
      <c r="I1" s="249"/>
      <c r="J1" s="249"/>
      <c r="K1" s="249"/>
      <c r="L1" s="249"/>
      <c r="M1" s="249"/>
      <c r="N1" s="249"/>
      <c r="O1" s="249"/>
      <c r="P1" s="249"/>
      <c r="Q1" s="249"/>
      <c r="R1" s="249"/>
      <c r="S1" s="249"/>
      <c r="T1" s="249"/>
      <c r="U1" s="249"/>
      <c r="V1" s="249"/>
      <c r="W1" s="249"/>
      <c r="X1" s="249"/>
      <c r="Y1" s="249"/>
      <c r="Z1" s="249"/>
      <c r="AA1" s="249"/>
    </row>
    <row r="2" spans="2:27" ht="36.75" customHeight="1">
      <c r="B2" s="251" t="s">
        <v>220</v>
      </c>
      <c r="C2" s="249"/>
      <c r="D2" s="249"/>
      <c r="E2" s="249"/>
      <c r="F2" s="249"/>
      <c r="G2" s="249"/>
      <c r="H2" s="249"/>
      <c r="I2" s="249"/>
      <c r="J2" s="249"/>
      <c r="K2" s="249"/>
      <c r="L2" s="249"/>
      <c r="M2" s="249"/>
      <c r="N2" s="249"/>
      <c r="O2" s="249"/>
      <c r="P2" s="249"/>
      <c r="Q2" s="249"/>
      <c r="R2" s="249"/>
      <c r="S2" s="249"/>
      <c r="T2" s="249"/>
      <c r="U2" s="249"/>
      <c r="V2" s="249"/>
      <c r="W2" s="249"/>
      <c r="X2" s="249"/>
      <c r="Y2" s="249"/>
      <c r="Z2" s="249"/>
      <c r="AA2" s="249"/>
    </row>
    <row r="3" spans="2:27" ht="30.75" customHeight="1">
      <c r="B3" s="252" t="s">
        <v>221</v>
      </c>
      <c r="C3" s="221" t="s">
        <v>7</v>
      </c>
      <c r="D3" s="222" t="s">
        <v>12</v>
      </c>
      <c r="E3" s="222" t="s">
        <v>22</v>
      </c>
      <c r="F3" s="222" t="s">
        <v>32</v>
      </c>
      <c r="G3" s="222" t="s">
        <v>41</v>
      </c>
      <c r="H3" s="222" t="s">
        <v>51</v>
      </c>
      <c r="I3" s="222" t="s">
        <v>61</v>
      </c>
      <c r="J3" s="222" t="s">
        <v>70</v>
      </c>
      <c r="K3" s="222" t="s">
        <v>78</v>
      </c>
      <c r="L3" s="222" t="s">
        <v>87</v>
      </c>
      <c r="M3" s="222" t="s">
        <v>96</v>
      </c>
      <c r="N3" s="222" t="s">
        <v>105</v>
      </c>
      <c r="O3" s="222" t="s">
        <v>113</v>
      </c>
      <c r="P3" s="222" t="s">
        <v>17</v>
      </c>
      <c r="Q3" s="222" t="s">
        <v>27</v>
      </c>
      <c r="R3" s="222" t="s">
        <v>37</v>
      </c>
      <c r="S3" s="223" t="s">
        <v>46</v>
      </c>
      <c r="T3" s="222" t="s">
        <v>66</v>
      </c>
      <c r="U3" s="222" t="s">
        <v>56</v>
      </c>
      <c r="V3" s="222" t="s">
        <v>74</v>
      </c>
      <c r="W3" s="222" t="s">
        <v>83</v>
      </c>
      <c r="X3" s="222" t="s">
        <v>92</v>
      </c>
      <c r="Y3" s="222" t="s">
        <v>101</v>
      </c>
      <c r="Z3" s="222" t="s">
        <v>108</v>
      </c>
      <c r="AA3" s="222" t="s">
        <v>117</v>
      </c>
    </row>
    <row r="4" spans="2:27" ht="26.5" customHeight="1">
      <c r="B4" s="253"/>
      <c r="C4" s="254" t="s">
        <v>12</v>
      </c>
      <c r="D4" s="224"/>
      <c r="E4" s="220"/>
      <c r="F4" s="225"/>
      <c r="G4" s="225"/>
      <c r="H4" s="225"/>
      <c r="I4" s="225"/>
      <c r="J4" s="225"/>
      <c r="K4" s="225"/>
      <c r="L4" s="225"/>
      <c r="M4" s="225"/>
      <c r="N4" s="225"/>
      <c r="O4" s="225"/>
      <c r="P4" s="225"/>
      <c r="Q4" s="225"/>
      <c r="R4" s="225"/>
      <c r="S4" s="225"/>
      <c r="T4" s="225"/>
      <c r="U4" s="225"/>
      <c r="V4" s="225"/>
      <c r="W4" s="225"/>
      <c r="X4" s="225"/>
      <c r="Y4" s="225"/>
      <c r="Z4" s="225"/>
      <c r="AA4" s="225"/>
    </row>
    <row r="5" spans="2:27" ht="30" customHeight="1">
      <c r="B5" s="253"/>
      <c r="C5" s="255"/>
      <c r="D5" s="224"/>
      <c r="E5" s="225"/>
      <c r="F5" s="225"/>
      <c r="G5" s="225"/>
      <c r="H5" s="225"/>
      <c r="I5" s="225"/>
      <c r="J5" s="225"/>
      <c r="K5" s="225"/>
      <c r="L5" s="225"/>
      <c r="M5" s="225"/>
      <c r="N5" s="225"/>
      <c r="O5" s="225"/>
      <c r="P5" s="225"/>
      <c r="Q5" s="225"/>
      <c r="R5" s="225"/>
      <c r="S5" s="225"/>
      <c r="T5" s="225"/>
      <c r="U5" s="225"/>
      <c r="V5" s="225"/>
      <c r="W5" s="225"/>
      <c r="X5" s="225"/>
      <c r="Y5" s="225"/>
      <c r="Z5" s="225"/>
      <c r="AA5" s="225"/>
    </row>
    <row r="6" spans="2:27" ht="20.75" customHeight="1">
      <c r="B6" s="253"/>
      <c r="C6" s="256" t="s">
        <v>22</v>
      </c>
      <c r="D6" s="225"/>
      <c r="E6" s="224"/>
      <c r="F6" s="225"/>
      <c r="G6" s="225"/>
      <c r="H6" s="225"/>
      <c r="I6" s="225"/>
      <c r="J6" s="225"/>
      <c r="K6" s="225"/>
      <c r="L6" s="225"/>
      <c r="M6" s="225"/>
      <c r="N6" s="225"/>
      <c r="O6" s="225"/>
      <c r="P6" s="225"/>
      <c r="Q6" s="225"/>
      <c r="R6" s="225"/>
      <c r="S6" s="225"/>
      <c r="T6" s="225"/>
      <c r="U6" s="225"/>
      <c r="V6" s="225"/>
      <c r="W6" s="225"/>
      <c r="X6" s="225"/>
      <c r="Y6" s="225"/>
      <c r="Z6" s="225"/>
      <c r="AA6" s="225"/>
    </row>
    <row r="7" spans="2:27" ht="20.75" customHeight="1">
      <c r="B7" s="253"/>
      <c r="C7" s="255"/>
      <c r="D7" s="225"/>
      <c r="E7" s="224"/>
      <c r="F7" s="225"/>
      <c r="G7" s="225"/>
      <c r="H7" s="225"/>
      <c r="I7" s="225"/>
      <c r="J7" s="225"/>
      <c r="K7" s="225"/>
      <c r="L7" s="225"/>
      <c r="M7" s="225"/>
      <c r="N7" s="225"/>
      <c r="O7" s="225"/>
      <c r="P7" s="225"/>
      <c r="Q7" s="225"/>
      <c r="R7" s="225"/>
      <c r="S7" s="225"/>
      <c r="T7" s="225"/>
      <c r="U7" s="225"/>
      <c r="V7" s="225"/>
      <c r="W7" s="225"/>
      <c r="X7" s="225"/>
      <c r="Y7" s="225"/>
      <c r="Z7" s="225"/>
      <c r="AA7" s="225"/>
    </row>
    <row r="8" spans="2:27" ht="20.75" customHeight="1">
      <c r="B8" s="253"/>
      <c r="C8" s="256" t="s">
        <v>32</v>
      </c>
      <c r="D8" s="225"/>
      <c r="E8" s="225"/>
      <c r="F8" s="224"/>
      <c r="G8" s="225"/>
      <c r="H8" s="225"/>
      <c r="I8" s="225"/>
      <c r="J8" s="225"/>
      <c r="K8" s="225"/>
      <c r="L8" s="225"/>
      <c r="M8" s="225"/>
      <c r="N8" s="225"/>
      <c r="O8" s="225"/>
      <c r="P8" s="225"/>
      <c r="Q8" s="225"/>
      <c r="R8" s="225"/>
      <c r="S8" s="225"/>
      <c r="T8" s="225"/>
      <c r="U8" s="225"/>
      <c r="V8" s="225"/>
      <c r="W8" s="225"/>
      <c r="X8" s="225"/>
      <c r="Y8" s="225"/>
      <c r="Z8" s="225"/>
      <c r="AA8" s="225"/>
    </row>
    <row r="9" spans="2:27" ht="20.75" customHeight="1">
      <c r="B9" s="253"/>
      <c r="C9" s="255"/>
      <c r="D9" s="225"/>
      <c r="E9" s="225"/>
      <c r="F9" s="224"/>
      <c r="G9" s="225"/>
      <c r="H9" s="225"/>
      <c r="I9" s="225"/>
      <c r="J9" s="225"/>
      <c r="K9" s="225"/>
      <c r="L9" s="225"/>
      <c r="M9" s="225"/>
      <c r="N9" s="225"/>
      <c r="O9" s="225"/>
      <c r="P9" s="225"/>
      <c r="Q9" s="225"/>
      <c r="R9" s="225"/>
      <c r="S9" s="225"/>
      <c r="T9" s="225"/>
      <c r="U9" s="225"/>
      <c r="V9" s="225"/>
      <c r="W9" s="225"/>
      <c r="X9" s="225"/>
      <c r="Y9" s="225"/>
      <c r="Z9" s="225"/>
      <c r="AA9" s="225"/>
    </row>
    <row r="10" spans="2:27" ht="20.75" customHeight="1">
      <c r="B10" s="253"/>
      <c r="C10" s="256" t="s">
        <v>41</v>
      </c>
      <c r="D10" s="225"/>
      <c r="E10" s="225"/>
      <c r="F10" s="225"/>
      <c r="G10" s="224"/>
      <c r="H10" s="225"/>
      <c r="I10" s="225"/>
      <c r="J10" s="225"/>
      <c r="K10" s="225"/>
      <c r="L10" s="225"/>
      <c r="M10" s="225"/>
      <c r="N10" s="225"/>
      <c r="O10" s="225"/>
      <c r="P10" s="225"/>
      <c r="Q10" s="225"/>
      <c r="R10" s="225"/>
      <c r="S10" s="225"/>
      <c r="T10" s="225"/>
      <c r="U10" s="225"/>
      <c r="V10" s="225"/>
      <c r="W10" s="225"/>
      <c r="X10" s="225"/>
      <c r="Y10" s="225"/>
      <c r="Z10" s="225"/>
      <c r="AA10" s="225"/>
    </row>
    <row r="11" spans="2:27" ht="20.75" customHeight="1">
      <c r="B11" s="253"/>
      <c r="C11" s="255"/>
      <c r="D11" s="225"/>
      <c r="E11" s="225"/>
      <c r="F11" s="225"/>
      <c r="G11" s="224"/>
      <c r="H11" s="225"/>
      <c r="I11" s="225"/>
      <c r="J11" s="225"/>
      <c r="K11" s="225"/>
      <c r="L11" s="225"/>
      <c r="M11" s="225"/>
      <c r="N11" s="225"/>
      <c r="O11" s="225"/>
      <c r="P11" s="225"/>
      <c r="Q11" s="225"/>
      <c r="R11" s="225"/>
      <c r="S11" s="225"/>
      <c r="T11" s="225"/>
      <c r="U11" s="225"/>
      <c r="V11" s="225"/>
      <c r="W11" s="225"/>
      <c r="X11" s="225"/>
      <c r="Y11" s="225"/>
      <c r="Z11" s="225"/>
      <c r="AA11" s="225"/>
    </row>
    <row r="12" spans="2:27" ht="20.75" customHeight="1">
      <c r="B12" s="253"/>
      <c r="C12" s="256" t="s">
        <v>51</v>
      </c>
      <c r="D12" s="225"/>
      <c r="E12" s="225"/>
      <c r="F12" s="225"/>
      <c r="G12" s="225"/>
      <c r="H12" s="224"/>
      <c r="I12" s="225"/>
      <c r="J12" s="225"/>
      <c r="K12" s="225"/>
      <c r="L12" s="225"/>
      <c r="M12" s="225"/>
      <c r="N12" s="225"/>
      <c r="O12" s="225"/>
      <c r="P12" s="225"/>
      <c r="Q12" s="225"/>
      <c r="R12" s="225"/>
      <c r="S12" s="225"/>
      <c r="T12" s="225"/>
      <c r="U12" s="225"/>
      <c r="V12" s="225"/>
      <c r="W12" s="225"/>
      <c r="X12" s="225"/>
      <c r="Y12" s="225"/>
      <c r="Z12" s="225"/>
      <c r="AA12" s="225"/>
    </row>
    <row r="13" spans="2:27" ht="20.75" customHeight="1">
      <c r="B13" s="253"/>
      <c r="C13" s="255"/>
      <c r="D13" s="225"/>
      <c r="E13" s="220"/>
      <c r="F13" s="225"/>
      <c r="G13" s="225"/>
      <c r="H13" s="224"/>
      <c r="I13" s="225"/>
      <c r="J13" s="225"/>
      <c r="K13" s="225"/>
      <c r="L13" s="225"/>
      <c r="M13" s="225"/>
      <c r="N13" s="225"/>
      <c r="O13" s="225"/>
      <c r="P13" s="225"/>
      <c r="Q13" s="225"/>
      <c r="R13" s="225"/>
      <c r="S13" s="225"/>
      <c r="T13" s="225"/>
      <c r="U13" s="225"/>
      <c r="V13" s="225"/>
      <c r="W13" s="225"/>
      <c r="X13" s="225"/>
      <c r="Y13" s="225"/>
      <c r="Z13" s="225"/>
      <c r="AA13" s="225"/>
    </row>
    <row r="14" spans="2:27" ht="20.75" customHeight="1">
      <c r="B14" s="253"/>
      <c r="C14" s="256" t="s">
        <v>61</v>
      </c>
      <c r="D14" s="225"/>
      <c r="E14" s="225"/>
      <c r="F14" s="225"/>
      <c r="G14" s="225"/>
      <c r="H14" s="225"/>
      <c r="I14" s="224"/>
      <c r="J14" s="225"/>
      <c r="K14" s="225"/>
      <c r="L14" s="225"/>
      <c r="M14" s="225"/>
      <c r="N14" s="225"/>
      <c r="O14" s="225"/>
      <c r="P14" s="225"/>
      <c r="Q14" s="225"/>
      <c r="R14" s="225"/>
      <c r="S14" s="225"/>
      <c r="T14" s="225"/>
      <c r="U14" s="225"/>
      <c r="V14" s="225"/>
      <c r="W14" s="225"/>
      <c r="X14" s="225"/>
      <c r="Y14" s="225"/>
      <c r="Z14" s="225"/>
      <c r="AA14" s="225"/>
    </row>
    <row r="15" spans="2:27" ht="20.75" customHeight="1">
      <c r="B15" s="253"/>
      <c r="C15" s="255"/>
      <c r="D15" s="225"/>
      <c r="E15" s="225"/>
      <c r="F15" s="225"/>
      <c r="G15" s="225"/>
      <c r="H15" s="225"/>
      <c r="I15" s="224"/>
      <c r="J15" s="225"/>
      <c r="K15" s="225"/>
      <c r="L15" s="225"/>
      <c r="M15" s="225"/>
      <c r="N15" s="225"/>
      <c r="O15" s="225"/>
      <c r="P15" s="225"/>
      <c r="Q15" s="225"/>
      <c r="R15" s="225"/>
      <c r="S15" s="225"/>
      <c r="T15" s="225"/>
      <c r="U15" s="225"/>
      <c r="V15" s="225"/>
      <c r="W15" s="225"/>
      <c r="X15" s="225"/>
      <c r="Y15" s="225"/>
      <c r="Z15" s="225"/>
      <c r="AA15" s="225"/>
    </row>
    <row r="16" spans="2:27" ht="20.75" customHeight="1">
      <c r="B16" s="253"/>
      <c r="C16" s="256" t="s">
        <v>70</v>
      </c>
      <c r="D16" s="225"/>
      <c r="E16" s="226"/>
      <c r="F16" s="225"/>
      <c r="G16" s="225"/>
      <c r="H16" s="225"/>
      <c r="I16" s="225"/>
      <c r="J16" s="224"/>
      <c r="K16" s="225"/>
      <c r="L16" s="225"/>
      <c r="M16" s="225"/>
      <c r="N16" s="225"/>
      <c r="O16" s="225"/>
      <c r="P16" s="225"/>
      <c r="Q16" s="225"/>
      <c r="R16" s="225"/>
      <c r="S16" s="225"/>
      <c r="T16" s="225"/>
      <c r="U16" s="225"/>
      <c r="V16" s="225"/>
      <c r="W16" s="225"/>
      <c r="X16" s="225"/>
      <c r="Y16" s="225"/>
      <c r="Z16" s="225"/>
      <c r="AA16" s="225"/>
    </row>
    <row r="17" spans="2:27" ht="20.75" customHeight="1">
      <c r="B17" s="253"/>
      <c r="C17" s="255"/>
      <c r="D17" s="225"/>
      <c r="E17" s="225"/>
      <c r="F17" s="225"/>
      <c r="G17" s="225"/>
      <c r="H17" s="225"/>
      <c r="I17" s="225"/>
      <c r="J17" s="224"/>
      <c r="K17" s="225"/>
      <c r="L17" s="225"/>
      <c r="M17" s="225"/>
      <c r="N17" s="225"/>
      <c r="O17" s="225"/>
      <c r="P17" s="225"/>
      <c r="Q17" s="225"/>
      <c r="R17" s="225"/>
      <c r="S17" s="225"/>
      <c r="T17" s="225"/>
      <c r="U17" s="225"/>
      <c r="V17" s="225"/>
      <c r="W17" s="225"/>
      <c r="X17" s="225"/>
      <c r="Y17" s="225"/>
      <c r="Z17" s="225"/>
      <c r="AA17" s="225"/>
    </row>
    <row r="18" spans="2:27" ht="20.75" customHeight="1">
      <c r="B18" s="253"/>
      <c r="C18" s="256" t="s">
        <v>78</v>
      </c>
      <c r="D18" s="225"/>
      <c r="E18" s="225"/>
      <c r="F18" s="225"/>
      <c r="G18" s="225"/>
      <c r="H18" s="225"/>
      <c r="I18" s="225"/>
      <c r="J18" s="225"/>
      <c r="K18" s="224"/>
      <c r="L18" s="225"/>
      <c r="M18" s="225"/>
      <c r="N18" s="225"/>
      <c r="O18" s="225"/>
      <c r="P18" s="225"/>
      <c r="Q18" s="225"/>
      <c r="R18" s="225"/>
      <c r="S18" s="225"/>
      <c r="T18" s="225"/>
      <c r="U18" s="225"/>
      <c r="V18" s="225"/>
      <c r="W18" s="225"/>
      <c r="X18" s="225"/>
      <c r="Y18" s="225"/>
      <c r="Z18" s="225"/>
      <c r="AA18" s="225"/>
    </row>
    <row r="19" spans="2:27" ht="20.75" customHeight="1">
      <c r="B19" s="253"/>
      <c r="C19" s="255"/>
      <c r="D19" s="225"/>
      <c r="E19" s="225"/>
      <c r="F19" s="225"/>
      <c r="G19" s="225"/>
      <c r="H19" s="225"/>
      <c r="I19" s="225"/>
      <c r="J19" s="225"/>
      <c r="K19" s="224"/>
      <c r="L19" s="225"/>
      <c r="M19" s="225"/>
      <c r="N19" s="225"/>
      <c r="O19" s="225"/>
      <c r="P19" s="225"/>
      <c r="Q19" s="225"/>
      <c r="R19" s="225"/>
      <c r="S19" s="225"/>
      <c r="T19" s="225"/>
      <c r="U19" s="225"/>
      <c r="V19" s="225"/>
      <c r="W19" s="225"/>
      <c r="X19" s="225"/>
      <c r="Y19" s="225"/>
      <c r="Z19" s="225"/>
      <c r="AA19" s="225"/>
    </row>
    <row r="20" spans="2:27" ht="20.75" customHeight="1">
      <c r="B20" s="253"/>
      <c r="C20" s="256" t="s">
        <v>87</v>
      </c>
      <c r="D20" s="225"/>
      <c r="E20" s="225"/>
      <c r="F20" s="225"/>
      <c r="G20" s="225"/>
      <c r="H20" s="225"/>
      <c r="I20" s="225"/>
      <c r="J20" s="225"/>
      <c r="K20" s="225"/>
      <c r="L20" s="224"/>
      <c r="M20" s="225"/>
      <c r="N20" s="225"/>
      <c r="O20" s="225"/>
      <c r="P20" s="225"/>
      <c r="Q20" s="225"/>
      <c r="R20" s="225"/>
      <c r="S20" s="225"/>
      <c r="T20" s="225"/>
      <c r="U20" s="225"/>
      <c r="V20" s="225"/>
      <c r="W20" s="225"/>
      <c r="X20" s="225"/>
      <c r="Y20" s="225"/>
      <c r="Z20" s="225"/>
      <c r="AA20" s="225"/>
    </row>
    <row r="21" spans="2:27" ht="20.75" customHeight="1">
      <c r="B21" s="253"/>
      <c r="C21" s="255"/>
      <c r="D21" s="225"/>
      <c r="E21" s="225"/>
      <c r="F21" s="225"/>
      <c r="G21" s="225"/>
      <c r="H21" s="225"/>
      <c r="I21" s="225"/>
      <c r="J21" s="225"/>
      <c r="K21" s="225"/>
      <c r="L21" s="224"/>
      <c r="M21" s="225"/>
      <c r="N21" s="225"/>
      <c r="O21" s="225"/>
      <c r="P21" s="225"/>
      <c r="Q21" s="225"/>
      <c r="R21" s="225"/>
      <c r="S21" s="225"/>
      <c r="T21" s="225"/>
      <c r="U21" s="225"/>
      <c r="V21" s="225"/>
      <c r="W21" s="225"/>
      <c r="X21" s="225"/>
      <c r="Y21" s="225"/>
      <c r="Z21" s="225"/>
      <c r="AA21" s="225"/>
    </row>
    <row r="22" spans="2:27" ht="20.75" customHeight="1">
      <c r="B22" s="253"/>
      <c r="C22" s="256" t="s">
        <v>96</v>
      </c>
      <c r="D22" s="225"/>
      <c r="E22" s="225"/>
      <c r="F22" s="225"/>
      <c r="G22" s="225"/>
      <c r="H22" s="225"/>
      <c r="I22" s="225"/>
      <c r="J22" s="225"/>
      <c r="K22" s="225"/>
      <c r="L22" s="225"/>
      <c r="M22" s="224"/>
      <c r="N22" s="225"/>
      <c r="O22" s="225"/>
      <c r="P22" s="225"/>
      <c r="Q22" s="225"/>
      <c r="R22" s="225"/>
      <c r="S22" s="225"/>
      <c r="T22" s="225"/>
      <c r="U22" s="225"/>
      <c r="V22" s="225"/>
      <c r="W22" s="225"/>
      <c r="X22" s="225"/>
      <c r="Y22" s="225"/>
      <c r="Z22" s="225">
        <v>4.01</v>
      </c>
      <c r="AA22" s="225"/>
    </row>
    <row r="23" spans="2:27" ht="20.75" customHeight="1">
      <c r="B23" s="253"/>
      <c r="C23" s="255"/>
      <c r="D23" s="225"/>
      <c r="E23" s="225"/>
      <c r="F23" s="225"/>
      <c r="G23" s="225"/>
      <c r="H23" s="225"/>
      <c r="I23" s="225"/>
      <c r="J23" s="225"/>
      <c r="K23" s="225"/>
      <c r="L23" s="225"/>
      <c r="M23" s="224"/>
      <c r="N23" s="225"/>
      <c r="O23" s="225"/>
      <c r="P23" s="225"/>
      <c r="Q23" s="225"/>
      <c r="R23" s="225"/>
      <c r="S23" s="225"/>
      <c r="T23" s="225"/>
      <c r="U23" s="225"/>
      <c r="V23" s="225"/>
      <c r="W23" s="225"/>
      <c r="X23" s="225"/>
      <c r="Y23" s="225"/>
      <c r="Z23" s="225"/>
      <c r="AA23" s="225"/>
    </row>
    <row r="24" spans="2:27" ht="20.75" customHeight="1">
      <c r="B24" s="253"/>
      <c r="C24" s="256" t="s">
        <v>105</v>
      </c>
      <c r="D24" s="225"/>
      <c r="E24" s="225"/>
      <c r="F24" s="225"/>
      <c r="G24" s="225"/>
      <c r="H24" s="225"/>
      <c r="I24" s="225"/>
      <c r="J24" s="225"/>
      <c r="K24" s="225"/>
      <c r="L24" s="225"/>
      <c r="M24" s="225"/>
      <c r="N24" s="224"/>
      <c r="O24" s="225"/>
      <c r="P24" s="225"/>
      <c r="Q24" s="225"/>
      <c r="R24" s="225"/>
      <c r="S24" s="225"/>
      <c r="T24" s="225"/>
      <c r="U24" s="225"/>
      <c r="V24" s="225"/>
      <c r="W24" s="225"/>
      <c r="X24" s="225"/>
      <c r="Y24" s="225"/>
      <c r="Z24" s="225"/>
      <c r="AA24" s="225"/>
    </row>
    <row r="25" spans="2:27" ht="20.75" customHeight="1">
      <c r="B25" s="253"/>
      <c r="C25" s="255"/>
      <c r="D25" s="225"/>
      <c r="E25" s="225"/>
      <c r="F25" s="225"/>
      <c r="G25" s="225"/>
      <c r="H25" s="225"/>
      <c r="I25" s="225"/>
      <c r="J25" s="225"/>
      <c r="K25" s="225"/>
      <c r="L25" s="225"/>
      <c r="M25" s="225"/>
      <c r="N25" s="224"/>
      <c r="O25" s="225"/>
      <c r="P25" s="225"/>
      <c r="Q25" s="225"/>
      <c r="R25" s="225"/>
      <c r="S25" s="225"/>
      <c r="T25" s="225"/>
      <c r="U25" s="225"/>
      <c r="V25" s="225"/>
      <c r="W25" s="225"/>
      <c r="X25" s="225"/>
      <c r="Y25" s="225"/>
      <c r="Z25" s="225"/>
      <c r="AA25" s="225"/>
    </row>
    <row r="26" spans="2:27" ht="20.75" customHeight="1">
      <c r="B26" s="253"/>
      <c r="C26" s="256" t="s">
        <v>113</v>
      </c>
      <c r="D26" s="225"/>
      <c r="E26" s="225"/>
      <c r="F26" s="225"/>
      <c r="G26" s="225"/>
      <c r="H26" s="225"/>
      <c r="I26" s="225"/>
      <c r="J26" s="225"/>
      <c r="K26" s="225"/>
      <c r="L26" s="225"/>
      <c r="M26" s="225"/>
      <c r="N26" s="225"/>
      <c r="O26" s="224"/>
      <c r="P26" s="225"/>
      <c r="Q26" s="225"/>
      <c r="R26" s="225"/>
      <c r="S26" s="225"/>
      <c r="T26" s="225"/>
      <c r="U26" s="225"/>
      <c r="V26" s="225"/>
      <c r="W26" s="225"/>
      <c r="X26" s="225"/>
      <c r="Y26" s="225"/>
      <c r="Z26" s="225"/>
      <c r="AA26" s="225"/>
    </row>
    <row r="27" spans="2:27" ht="20.75" customHeight="1">
      <c r="B27" s="253"/>
      <c r="C27" s="257"/>
      <c r="D27" s="225"/>
      <c r="E27" s="225"/>
      <c r="F27" s="225"/>
      <c r="G27" s="225"/>
      <c r="H27" s="225"/>
      <c r="I27" s="225"/>
      <c r="J27" s="225"/>
      <c r="K27" s="225"/>
      <c r="L27" s="225"/>
      <c r="M27" s="225"/>
      <c r="N27" s="225"/>
      <c r="O27" s="224"/>
      <c r="P27" s="225"/>
      <c r="Q27" s="225"/>
      <c r="R27" s="225"/>
      <c r="S27" s="225"/>
      <c r="T27" s="225"/>
      <c r="U27" s="225"/>
      <c r="V27" s="225"/>
      <c r="W27" s="225"/>
      <c r="X27" s="225"/>
      <c r="Y27" s="225"/>
      <c r="Z27" s="225"/>
      <c r="AA27" s="225"/>
    </row>
    <row r="28" spans="2:27" ht="20.75" customHeight="1">
      <c r="B28" s="249"/>
      <c r="C28" s="258" t="s">
        <v>17</v>
      </c>
      <c r="D28" s="225"/>
      <c r="E28" s="225"/>
      <c r="F28" s="225"/>
      <c r="G28" s="225"/>
      <c r="H28" s="225"/>
      <c r="I28" s="225"/>
      <c r="J28" s="225"/>
      <c r="K28" s="225"/>
      <c r="L28" s="225"/>
      <c r="M28" s="225"/>
      <c r="N28" s="225"/>
      <c r="O28" s="225"/>
      <c r="P28" s="224"/>
      <c r="Q28" s="225"/>
      <c r="R28" s="225"/>
      <c r="S28" s="225"/>
      <c r="T28" s="225"/>
      <c r="U28" s="225"/>
      <c r="V28" s="225"/>
      <c r="W28" s="225"/>
      <c r="X28" s="225"/>
      <c r="Y28" s="225"/>
      <c r="Z28" s="225"/>
      <c r="AA28" s="225"/>
    </row>
    <row r="29" spans="2:27" ht="20.75" customHeight="1">
      <c r="B29" s="249"/>
      <c r="C29" s="249"/>
      <c r="D29" s="225"/>
      <c r="E29" s="225"/>
      <c r="F29" s="225"/>
      <c r="G29" s="225"/>
      <c r="H29" s="225"/>
      <c r="I29" s="225"/>
      <c r="J29" s="225"/>
      <c r="K29" s="225"/>
      <c r="L29" s="225"/>
      <c r="M29" s="225"/>
      <c r="N29" s="225"/>
      <c r="O29" s="225"/>
      <c r="P29" s="224"/>
      <c r="Q29" s="225"/>
      <c r="R29" s="225"/>
      <c r="S29" s="225"/>
      <c r="T29" s="225"/>
      <c r="U29" s="225"/>
      <c r="V29" s="225"/>
      <c r="W29" s="225"/>
      <c r="X29" s="225"/>
      <c r="Y29" s="225"/>
      <c r="Z29" s="225"/>
      <c r="AA29" s="225"/>
    </row>
    <row r="30" spans="2:27" ht="20.75" customHeight="1">
      <c r="B30" s="249"/>
      <c r="C30" s="248" t="s">
        <v>27</v>
      </c>
      <c r="D30" s="225"/>
      <c r="E30" s="225"/>
      <c r="F30" s="225"/>
      <c r="G30" s="225"/>
      <c r="H30" s="225"/>
      <c r="I30" s="225"/>
      <c r="J30" s="225"/>
      <c r="K30" s="225"/>
      <c r="L30" s="225"/>
      <c r="M30" s="225"/>
      <c r="N30" s="225"/>
      <c r="O30" s="225"/>
      <c r="P30" s="225"/>
      <c r="Q30" s="224"/>
      <c r="R30" s="225"/>
      <c r="S30" s="225"/>
      <c r="T30" s="225"/>
      <c r="U30" s="225"/>
      <c r="V30" s="225"/>
      <c r="W30" s="225"/>
      <c r="X30" s="225"/>
      <c r="Y30" s="225"/>
      <c r="Z30" s="225"/>
      <c r="AA30" s="225"/>
    </row>
    <row r="31" spans="2:27" ht="20.75" customHeight="1">
      <c r="B31" s="249"/>
      <c r="C31" s="249"/>
      <c r="D31" s="225"/>
      <c r="E31" s="225"/>
      <c r="F31" s="225"/>
      <c r="G31" s="225"/>
      <c r="H31" s="225"/>
      <c r="I31" s="225"/>
      <c r="J31" s="225"/>
      <c r="K31" s="225"/>
      <c r="L31" s="225"/>
      <c r="M31" s="225"/>
      <c r="N31" s="225"/>
      <c r="O31" s="225"/>
      <c r="P31" s="225"/>
      <c r="Q31" s="224"/>
      <c r="R31" s="225"/>
      <c r="S31" s="225"/>
      <c r="T31" s="225"/>
      <c r="U31" s="225"/>
      <c r="V31" s="225"/>
      <c r="W31" s="225"/>
      <c r="X31" s="225"/>
      <c r="Y31" s="225"/>
      <c r="Z31" s="225"/>
      <c r="AA31" s="225"/>
    </row>
    <row r="32" spans="2:27" ht="20.75" customHeight="1">
      <c r="B32" s="249"/>
      <c r="C32" s="248" t="s">
        <v>37</v>
      </c>
      <c r="D32" s="225"/>
      <c r="E32" s="225"/>
      <c r="F32" s="225"/>
      <c r="G32" s="225"/>
      <c r="H32" s="225"/>
      <c r="I32" s="225"/>
      <c r="J32" s="225"/>
      <c r="K32" s="225"/>
      <c r="L32" s="225"/>
      <c r="M32" s="225"/>
      <c r="N32" s="225"/>
      <c r="O32" s="225"/>
      <c r="P32" s="225"/>
      <c r="Q32" s="225"/>
      <c r="R32" s="224"/>
      <c r="S32" s="225"/>
      <c r="T32" s="225"/>
      <c r="U32" s="225"/>
      <c r="V32" s="225"/>
      <c r="W32" s="225"/>
      <c r="X32" s="225"/>
      <c r="Y32" s="225"/>
      <c r="Z32" s="225"/>
      <c r="AA32" s="225"/>
    </row>
    <row r="33" spans="2:27" ht="20.75" customHeight="1">
      <c r="B33" s="249"/>
      <c r="C33" s="249"/>
      <c r="D33" s="225"/>
      <c r="E33" s="225"/>
      <c r="F33" s="225"/>
      <c r="G33" s="225"/>
      <c r="H33" s="225"/>
      <c r="I33" s="225"/>
      <c r="J33" s="225"/>
      <c r="K33" s="225"/>
      <c r="L33" s="225"/>
      <c r="M33" s="225"/>
      <c r="N33" s="225"/>
      <c r="O33" s="225"/>
      <c r="P33" s="225"/>
      <c r="Q33" s="225"/>
      <c r="R33" s="224"/>
      <c r="S33" s="225"/>
      <c r="T33" s="225"/>
      <c r="U33" s="225"/>
      <c r="V33" s="225"/>
      <c r="W33" s="225"/>
      <c r="X33" s="225"/>
      <c r="Y33" s="225"/>
      <c r="Z33" s="225"/>
      <c r="AA33" s="225"/>
    </row>
    <row r="34" spans="2:27" ht="20.75" customHeight="1">
      <c r="B34" s="249"/>
      <c r="C34" s="248" t="s">
        <v>46</v>
      </c>
      <c r="D34" s="225"/>
      <c r="E34" s="225"/>
      <c r="F34" s="225"/>
      <c r="G34" s="225"/>
      <c r="H34" s="225"/>
      <c r="I34" s="225"/>
      <c r="J34" s="225"/>
      <c r="K34" s="225"/>
      <c r="L34" s="225"/>
      <c r="M34" s="225"/>
      <c r="N34" s="225"/>
      <c r="O34" s="225"/>
      <c r="P34" s="225"/>
      <c r="Q34" s="225"/>
      <c r="R34" s="225"/>
      <c r="S34" s="224"/>
      <c r="T34" s="225"/>
      <c r="U34" s="225"/>
      <c r="V34" s="225"/>
      <c r="W34" s="225"/>
      <c r="X34" s="225"/>
      <c r="Y34" s="225"/>
      <c r="Z34" s="225"/>
      <c r="AA34" s="225"/>
    </row>
    <row r="35" spans="2:27" ht="20.75" customHeight="1">
      <c r="B35" s="249"/>
      <c r="C35" s="249"/>
      <c r="D35" s="225"/>
      <c r="E35" s="225"/>
      <c r="F35" s="225"/>
      <c r="G35" s="225"/>
      <c r="H35" s="225"/>
      <c r="I35" s="225"/>
      <c r="J35" s="225"/>
      <c r="K35" s="225"/>
      <c r="L35" s="225"/>
      <c r="M35" s="225"/>
      <c r="N35" s="225"/>
      <c r="O35" s="225"/>
      <c r="P35" s="225"/>
      <c r="Q35" s="225"/>
      <c r="R35" s="225"/>
      <c r="S35" s="224"/>
      <c r="T35" s="225"/>
      <c r="U35" s="225"/>
      <c r="V35" s="225"/>
      <c r="W35" s="225"/>
      <c r="X35" s="225"/>
      <c r="Y35" s="225"/>
      <c r="Z35" s="225"/>
      <c r="AA35" s="225"/>
    </row>
    <row r="36" spans="2:27" ht="20.75" customHeight="1">
      <c r="B36" s="249"/>
      <c r="C36" s="248" t="s">
        <v>66</v>
      </c>
      <c r="D36" s="225"/>
      <c r="E36" s="225"/>
      <c r="F36" s="225"/>
      <c r="G36" s="225"/>
      <c r="H36" s="225"/>
      <c r="I36" s="225"/>
      <c r="J36" s="225"/>
      <c r="K36" s="225"/>
      <c r="L36" s="225"/>
      <c r="M36" s="225"/>
      <c r="N36" s="225"/>
      <c r="O36" s="225"/>
      <c r="P36" s="225"/>
      <c r="Q36" s="225"/>
      <c r="R36" s="225"/>
      <c r="S36" s="225"/>
      <c r="T36" s="224"/>
      <c r="U36" s="225"/>
      <c r="V36" s="225"/>
      <c r="W36" s="225"/>
      <c r="X36" s="225"/>
      <c r="Y36" s="225"/>
      <c r="Z36" s="225"/>
      <c r="AA36" s="225"/>
    </row>
    <row r="37" spans="2:27" ht="20.75" customHeight="1">
      <c r="B37" s="249"/>
      <c r="C37" s="249"/>
      <c r="D37" s="225"/>
      <c r="E37" s="225"/>
      <c r="F37" s="225"/>
      <c r="G37" s="225"/>
      <c r="H37" s="225"/>
      <c r="I37" s="225"/>
      <c r="J37" s="225"/>
      <c r="K37" s="225"/>
      <c r="L37" s="225"/>
      <c r="M37" s="225"/>
      <c r="N37" s="225"/>
      <c r="O37" s="225"/>
      <c r="P37" s="225"/>
      <c r="Q37" s="225"/>
      <c r="R37" s="225"/>
      <c r="S37" s="225"/>
      <c r="T37" s="224"/>
      <c r="U37" s="225"/>
      <c r="V37" s="225"/>
      <c r="W37" s="225"/>
      <c r="X37" s="225"/>
      <c r="Y37" s="225"/>
      <c r="Z37" s="225"/>
      <c r="AA37" s="225"/>
    </row>
    <row r="38" spans="2:27" ht="20.75" customHeight="1">
      <c r="B38" s="249"/>
      <c r="C38" s="248" t="s">
        <v>56</v>
      </c>
      <c r="D38" s="220"/>
      <c r="E38" s="225"/>
      <c r="F38" s="225"/>
      <c r="G38" s="225"/>
      <c r="H38" s="225"/>
      <c r="I38" s="225"/>
      <c r="J38" s="225"/>
      <c r="K38" s="225"/>
      <c r="L38" s="225"/>
      <c r="M38" s="225"/>
      <c r="N38" s="225"/>
      <c r="O38" s="225"/>
      <c r="P38" s="225"/>
      <c r="Q38" s="225"/>
      <c r="R38" s="225"/>
      <c r="S38" s="225"/>
      <c r="T38" s="225"/>
      <c r="U38" s="224"/>
      <c r="V38" s="225"/>
      <c r="W38" s="225"/>
      <c r="X38" s="225"/>
      <c r="Y38" s="225"/>
      <c r="Z38" s="225"/>
      <c r="AA38" s="225">
        <v>1.35</v>
      </c>
    </row>
    <row r="39" spans="2:27" ht="20.75" customHeight="1">
      <c r="B39" s="249"/>
      <c r="C39" s="249"/>
      <c r="D39" s="220"/>
      <c r="E39" s="225"/>
      <c r="F39" s="225"/>
      <c r="G39" s="225"/>
      <c r="H39" s="225"/>
      <c r="I39" s="225"/>
      <c r="J39" s="225"/>
      <c r="K39" s="225"/>
      <c r="L39" s="225"/>
      <c r="M39" s="225"/>
      <c r="N39" s="225"/>
      <c r="O39" s="225"/>
      <c r="P39" s="225"/>
      <c r="Q39" s="225"/>
      <c r="R39" s="225"/>
      <c r="S39" s="225"/>
      <c r="T39" s="225"/>
      <c r="U39" s="224"/>
      <c r="V39" s="225"/>
      <c r="W39" s="225"/>
      <c r="X39" s="225"/>
      <c r="Y39" s="225"/>
      <c r="Z39" s="225"/>
      <c r="AA39" s="225"/>
    </row>
    <row r="40" spans="2:27" ht="20.75" customHeight="1">
      <c r="B40" s="249"/>
      <c r="C40" s="248" t="s">
        <v>74</v>
      </c>
      <c r="D40" s="225"/>
      <c r="E40" s="225"/>
      <c r="F40" s="225"/>
      <c r="G40" s="225"/>
      <c r="H40" s="225"/>
      <c r="I40" s="225"/>
      <c r="J40" s="225"/>
      <c r="K40" s="225"/>
      <c r="L40" s="225"/>
      <c r="M40" s="225"/>
      <c r="N40" s="225"/>
      <c r="O40" s="225"/>
      <c r="P40" s="225"/>
      <c r="Q40" s="225"/>
      <c r="R40" s="225"/>
      <c r="S40" s="225"/>
      <c r="T40" s="225"/>
      <c r="U40" s="225"/>
      <c r="V40" s="224"/>
      <c r="W40" s="225"/>
      <c r="X40" s="225"/>
      <c r="Y40" s="225"/>
      <c r="Z40" s="225"/>
      <c r="AA40" s="225"/>
    </row>
    <row r="41" spans="2:27" ht="20.75" customHeight="1">
      <c r="B41" s="249"/>
      <c r="C41" s="249"/>
      <c r="D41" s="225"/>
      <c r="E41" s="225"/>
      <c r="F41" s="225"/>
      <c r="G41" s="225"/>
      <c r="H41" s="225"/>
      <c r="I41" s="225"/>
      <c r="J41" s="225"/>
      <c r="K41" s="225"/>
      <c r="L41" s="225"/>
      <c r="M41" s="225"/>
      <c r="N41" s="225"/>
      <c r="O41" s="225"/>
      <c r="P41" s="225"/>
      <c r="Q41" s="225"/>
      <c r="R41" s="225"/>
      <c r="S41" s="225"/>
      <c r="T41" s="225"/>
      <c r="U41" s="225"/>
      <c r="V41" s="224"/>
      <c r="W41" s="225"/>
      <c r="X41" s="225"/>
      <c r="Y41" s="225"/>
      <c r="Z41" s="225"/>
      <c r="AA41" s="225"/>
    </row>
    <row r="42" spans="2:27" ht="20.75" customHeight="1">
      <c r="B42" s="249"/>
      <c r="C42" s="248" t="s">
        <v>83</v>
      </c>
      <c r="D42" s="225"/>
      <c r="E42" s="225"/>
      <c r="F42" s="225"/>
      <c r="G42" s="225"/>
      <c r="H42" s="225"/>
      <c r="I42" s="225"/>
      <c r="J42" s="225"/>
      <c r="K42" s="225"/>
      <c r="L42" s="225"/>
      <c r="M42" s="225"/>
      <c r="N42" s="225"/>
      <c r="O42" s="225"/>
      <c r="P42" s="225"/>
      <c r="Q42" s="225"/>
      <c r="R42" s="225"/>
      <c r="S42" s="225"/>
      <c r="T42" s="225"/>
      <c r="U42" s="225"/>
      <c r="V42" s="225"/>
      <c r="W42" s="224"/>
      <c r="X42" s="225"/>
      <c r="Y42" s="225"/>
      <c r="Z42" s="225"/>
      <c r="AA42" s="225"/>
    </row>
    <row r="43" spans="2:27" ht="20.75" customHeight="1">
      <c r="B43" s="249"/>
      <c r="C43" s="249"/>
      <c r="D43" s="225"/>
      <c r="E43" s="225"/>
      <c r="F43" s="225"/>
      <c r="G43" s="225"/>
      <c r="H43" s="225"/>
      <c r="I43" s="225"/>
      <c r="J43" s="225"/>
      <c r="K43" s="225"/>
      <c r="L43" s="225"/>
      <c r="M43" s="225"/>
      <c r="N43" s="225"/>
      <c r="O43" s="225"/>
      <c r="P43" s="225"/>
      <c r="Q43" s="225"/>
      <c r="R43" s="225"/>
      <c r="S43" s="225"/>
      <c r="T43" s="225"/>
      <c r="U43" s="225"/>
      <c r="V43" s="225"/>
      <c r="W43" s="224"/>
      <c r="X43" s="225"/>
      <c r="Y43" s="225"/>
      <c r="Z43" s="225"/>
      <c r="AA43" s="225"/>
    </row>
    <row r="44" spans="2:27" ht="20.75" customHeight="1">
      <c r="B44" s="249"/>
      <c r="C44" s="248" t="s">
        <v>92</v>
      </c>
      <c r="D44" s="225"/>
      <c r="E44" s="225"/>
      <c r="F44" s="225"/>
      <c r="G44" s="225"/>
      <c r="H44" s="225"/>
      <c r="I44" s="225"/>
      <c r="J44" s="225"/>
      <c r="K44" s="225"/>
      <c r="L44" s="225"/>
      <c r="M44" s="225"/>
      <c r="N44" s="225"/>
      <c r="O44" s="225"/>
      <c r="P44" s="225"/>
      <c r="Q44" s="225"/>
      <c r="R44" s="225"/>
      <c r="S44" s="225"/>
      <c r="T44" s="225"/>
      <c r="U44" s="225"/>
      <c r="V44" s="225"/>
      <c r="W44" s="225"/>
      <c r="X44" s="224"/>
      <c r="Y44" s="225"/>
      <c r="Z44" s="225"/>
      <c r="AA44" s="225"/>
    </row>
    <row r="45" spans="2:27" ht="20.75" customHeight="1">
      <c r="B45" s="249"/>
      <c r="C45" s="249"/>
      <c r="D45" s="225"/>
      <c r="E45" s="225"/>
      <c r="F45" s="225"/>
      <c r="G45" s="225"/>
      <c r="H45" s="225"/>
      <c r="I45" s="225"/>
      <c r="J45" s="225"/>
      <c r="K45" s="225"/>
      <c r="L45" s="225"/>
      <c r="M45" s="225"/>
      <c r="N45" s="225"/>
      <c r="O45" s="225"/>
      <c r="P45" s="225"/>
      <c r="Q45" s="225"/>
      <c r="R45" s="225"/>
      <c r="S45" s="225"/>
      <c r="T45" s="225"/>
      <c r="U45" s="225"/>
      <c r="V45" s="225"/>
      <c r="W45" s="225"/>
      <c r="X45" s="224"/>
      <c r="Y45" s="225"/>
      <c r="Z45" s="225"/>
      <c r="AA45" s="225"/>
    </row>
    <row r="46" spans="2:27" ht="20.75" customHeight="1">
      <c r="B46" s="249"/>
      <c r="C46" s="248" t="s">
        <v>101</v>
      </c>
      <c r="D46" s="225"/>
      <c r="E46" s="225"/>
      <c r="F46" s="225"/>
      <c r="G46" s="225"/>
      <c r="H46" s="225"/>
      <c r="I46" s="225"/>
      <c r="J46" s="225"/>
      <c r="K46" s="225"/>
      <c r="L46" s="225"/>
      <c r="M46" s="225"/>
      <c r="N46" s="225"/>
      <c r="O46" s="225"/>
      <c r="P46" s="225"/>
      <c r="Q46" s="225"/>
      <c r="R46" s="225"/>
      <c r="S46" s="225"/>
      <c r="T46" s="225"/>
      <c r="U46" s="225"/>
      <c r="V46" s="225"/>
      <c r="W46" s="225"/>
      <c r="X46" s="225"/>
      <c r="Y46" s="224"/>
      <c r="Z46" s="225"/>
      <c r="AA46" s="225"/>
    </row>
    <row r="47" spans="2:27" ht="20.75" customHeight="1">
      <c r="B47" s="249"/>
      <c r="C47" s="249"/>
      <c r="D47" s="225"/>
      <c r="E47" s="225"/>
      <c r="F47" s="225"/>
      <c r="G47" s="225"/>
      <c r="H47" s="225"/>
      <c r="I47" s="225"/>
      <c r="J47" s="225"/>
      <c r="K47" s="225"/>
      <c r="L47" s="225"/>
      <c r="M47" s="225"/>
      <c r="N47" s="225"/>
      <c r="O47" s="225"/>
      <c r="P47" s="225"/>
      <c r="Q47" s="225"/>
      <c r="R47" s="225"/>
      <c r="S47" s="225"/>
      <c r="T47" s="225"/>
      <c r="U47" s="225"/>
      <c r="V47" s="225"/>
      <c r="W47" s="225"/>
      <c r="X47" s="225"/>
      <c r="Y47" s="224"/>
      <c r="Z47" s="225"/>
      <c r="AA47" s="225"/>
    </row>
    <row r="48" spans="2:27" ht="20.75" customHeight="1">
      <c r="B48" s="249"/>
      <c r="C48" s="248" t="s">
        <v>108</v>
      </c>
      <c r="D48" s="225"/>
      <c r="E48" s="225"/>
      <c r="F48" s="225"/>
      <c r="G48" s="225"/>
      <c r="H48" s="225"/>
      <c r="I48" s="225"/>
      <c r="J48" s="225"/>
      <c r="K48" s="225"/>
      <c r="L48" s="225"/>
      <c r="M48" s="225"/>
      <c r="N48" s="225"/>
      <c r="O48" s="225"/>
      <c r="P48" s="225"/>
      <c r="Q48" s="225"/>
      <c r="R48" s="225"/>
      <c r="S48" s="225"/>
      <c r="T48" s="225"/>
      <c r="U48" s="225"/>
      <c r="V48" s="225"/>
      <c r="W48" s="225"/>
      <c r="X48" s="225"/>
      <c r="Y48" s="225"/>
      <c r="Z48" s="224"/>
      <c r="AA48" s="225"/>
    </row>
    <row r="49" spans="2:27" ht="20.75" customHeight="1">
      <c r="B49" s="249"/>
      <c r="C49" s="249"/>
      <c r="D49" s="225"/>
      <c r="E49" s="225"/>
      <c r="F49" s="225"/>
      <c r="G49" s="225"/>
      <c r="H49" s="225"/>
      <c r="I49" s="225"/>
      <c r="J49" s="225"/>
      <c r="K49" s="225"/>
      <c r="L49" s="225"/>
      <c r="M49" s="227"/>
      <c r="N49" s="225"/>
      <c r="O49" s="225"/>
      <c r="P49" s="225"/>
      <c r="Q49" s="225"/>
      <c r="R49" s="225"/>
      <c r="S49" s="225"/>
      <c r="T49" s="225"/>
      <c r="U49" s="225"/>
      <c r="V49" s="225"/>
      <c r="W49" s="225"/>
      <c r="X49" s="225"/>
      <c r="Y49" s="225"/>
      <c r="Z49" s="224"/>
      <c r="AA49" s="225"/>
    </row>
    <row r="50" spans="2:27" ht="20.75" customHeight="1">
      <c r="B50" s="249"/>
      <c r="C50" s="248" t="s">
        <v>117</v>
      </c>
      <c r="D50" s="225"/>
      <c r="E50" s="225"/>
      <c r="F50" s="225"/>
      <c r="G50" s="225"/>
      <c r="H50" s="225"/>
      <c r="I50" s="225"/>
      <c r="J50" s="225"/>
      <c r="K50" s="225"/>
      <c r="L50" s="225"/>
      <c r="M50" s="225"/>
      <c r="N50" s="225"/>
      <c r="O50" s="225"/>
      <c r="P50" s="225"/>
      <c r="Q50" s="225"/>
      <c r="R50" s="225"/>
      <c r="S50" s="228"/>
      <c r="T50" s="225"/>
      <c r="U50" s="220"/>
      <c r="V50" s="225"/>
      <c r="W50" s="225"/>
      <c r="X50" s="225"/>
      <c r="Y50" s="225"/>
      <c r="Z50" s="225"/>
      <c r="AA50" s="224"/>
    </row>
    <row r="51" spans="2:27" ht="20.75" customHeight="1">
      <c r="B51" s="249"/>
      <c r="C51" s="249"/>
      <c r="D51" s="225"/>
      <c r="E51" s="225"/>
      <c r="F51" s="225"/>
      <c r="G51" s="225"/>
      <c r="H51" s="225"/>
      <c r="I51" s="225"/>
      <c r="J51" s="225"/>
      <c r="K51" s="225"/>
      <c r="L51" s="225"/>
      <c r="M51" s="225"/>
      <c r="N51" s="225"/>
      <c r="O51" s="225"/>
      <c r="P51" s="225"/>
      <c r="Q51" s="225"/>
      <c r="R51" s="225"/>
      <c r="S51" s="225"/>
      <c r="T51" s="225"/>
      <c r="U51" s="228"/>
      <c r="V51" s="225"/>
      <c r="W51" s="225"/>
      <c r="X51" s="225"/>
      <c r="Y51" s="225"/>
      <c r="Z51" s="225"/>
      <c r="AA51" s="224"/>
    </row>
    <row r="52" spans="2:27" ht="20.75" customHeight="1">
      <c r="B52" s="249"/>
      <c r="C52" s="229"/>
      <c r="D52" s="228"/>
      <c r="E52" s="228"/>
      <c r="F52" s="228"/>
      <c r="G52" s="228"/>
      <c r="H52" s="228"/>
      <c r="I52" s="228"/>
      <c r="J52" s="228"/>
      <c r="K52" s="228"/>
      <c r="L52" s="228"/>
      <c r="M52" s="228"/>
      <c r="N52" s="228"/>
      <c r="O52" s="228"/>
      <c r="P52" s="228"/>
      <c r="Q52" s="228"/>
      <c r="R52" s="228"/>
      <c r="S52" s="228"/>
      <c r="T52" s="228"/>
      <c r="U52" s="228"/>
      <c r="V52" s="228"/>
      <c r="W52" s="228"/>
      <c r="X52" s="228"/>
      <c r="Y52" s="228"/>
      <c r="Z52" s="228"/>
      <c r="AA52" s="228"/>
    </row>
  </sheetData>
  <mergeCells count="27">
    <mergeCell ref="C32:C33"/>
    <mergeCell ref="C22:C23"/>
    <mergeCell ref="C24:C25"/>
    <mergeCell ref="C26:C27"/>
    <mergeCell ref="C28:C29"/>
    <mergeCell ref="C30:C31"/>
    <mergeCell ref="C12:C13"/>
    <mergeCell ref="C14:C15"/>
    <mergeCell ref="C16:C17"/>
    <mergeCell ref="C18:C19"/>
    <mergeCell ref="C20:C21"/>
    <mergeCell ref="C44:C45"/>
    <mergeCell ref="C46:C47"/>
    <mergeCell ref="C48:C49"/>
    <mergeCell ref="C50:C51"/>
    <mergeCell ref="B1:AA1"/>
    <mergeCell ref="B2:AA2"/>
    <mergeCell ref="C34:C35"/>
    <mergeCell ref="C36:C37"/>
    <mergeCell ref="C38:C39"/>
    <mergeCell ref="C40:C41"/>
    <mergeCell ref="C42:C43"/>
    <mergeCell ref="B3:B52"/>
    <mergeCell ref="C4:C5"/>
    <mergeCell ref="C6:C7"/>
    <mergeCell ref="C8:C9"/>
    <mergeCell ref="C10:C11"/>
  </mergeCells>
  <pageMargins left="0.5" right="0.5" top="0.75" bottom="0.75" header="0.27777800000000002" footer="0.27777800000000002"/>
  <pageSetup scale="72"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659BE-1DE1-3542-8A2B-C91D4E8FCBA3}">
  <dimension ref="A1:A26"/>
  <sheetViews>
    <sheetView tabSelected="1" topLeftCell="A14" zoomScale="150" zoomScaleNormal="150" workbookViewId="0">
      <selection activeCell="A22" sqref="A22"/>
    </sheetView>
  </sheetViews>
  <sheetFormatPr baseColWidth="10" defaultRowHeight="13"/>
  <cols>
    <col min="1" max="1" width="137.33203125" style="5" customWidth="1"/>
  </cols>
  <sheetData>
    <row r="1" spans="1:1">
      <c r="A1" s="230"/>
    </row>
    <row r="2" spans="1:1">
      <c r="A2" s="230"/>
    </row>
    <row r="3" spans="1:1" ht="14">
      <c r="A3" s="230" t="str">
        <f>"{id: "&amp;inputdata!A3&amp;", mark: '"&amp;inputdata!B3&amp;"',lat: "&amp;inputdata!D3&amp;",log: "&amp;inputdata!E3&amp;",descr: '"&amp;inputdata!C3&amp;"'},"</f>
        <v>{id: 1, mark: 'A',lat: 40.4866647222222,log: -74.2530380555555,descr: 'GREAT BEDS LIGHT'},</v>
      </c>
    </row>
    <row r="4" spans="1:1" ht="14">
      <c r="A4" s="230" t="str">
        <f>"{id: "&amp;inputdata!A4&amp;", mark: '"&amp;inputdata!B4&amp;"',lat: "&amp;inputdata!D4&amp;",log: "&amp;inputdata!E4&amp;",descr: '"&amp;inputdata!C4&amp;"'},"</f>
        <v>{id: 2, mark: 'B',lat: 40.5012438888889,log: -74.2140522222222,descr: 'G 39 Can'},</v>
      </c>
    </row>
    <row r="5" spans="1:1" ht="14">
      <c r="A5" s="230" t="str">
        <f>"{id: "&amp;inputdata!A5&amp;", mark: '"&amp;inputdata!B5&amp;"',lat: "&amp;inputdata!D5&amp;",log: "&amp;inputdata!E5&amp;",descr: '"&amp;inputdata!C5&amp;"'},"</f>
        <v>{id: 3, mark: 'D',lat: 40.4967536111111,log: -74.1334833333333,descr: 'Channel lighted R 14'},</v>
      </c>
    </row>
    <row r="6" spans="1:1" ht="14">
      <c r="A6" s="230" t="str">
        <f>"{id: "&amp;inputdata!A6&amp;", mark: '"&amp;inputdata!B6&amp;"',lat: "&amp;inputdata!D6&amp;",log: "&amp;inputdata!E6&amp;",descr: '"&amp;inputdata!C6&amp;"'},"</f>
        <v>{id: 4, mark: 'E',lat: 40.5123066666667,log: -74.0987175,descr: 'OLD ORCHARD LIGHT'},</v>
      </c>
    </row>
    <row r="7" spans="1:1" ht="14">
      <c r="A7" s="230" t="str">
        <f>"{id: "&amp;inputdata!A7&amp;", mark: '"&amp;inputdata!B7&amp;"',lat: "&amp;inputdata!D7&amp;",log: "&amp;inputdata!E7&amp;",descr: '"&amp;inputdata!C7&amp;"'},"</f>
        <v>{id: 5, mark: 'G',lat: 40.5379691666667,log: -74.0428663888889,descr: 'WEST BANK LIGHT'},</v>
      </c>
    </row>
    <row r="8" spans="1:1" ht="14">
      <c r="A8" s="230" t="str">
        <f>"{id: "&amp;inputdata!A8&amp;", mark: '"&amp;inputdata!B8&amp;"',lat: "&amp;inputdata!D8&amp;",log: "&amp;inputdata!E8&amp;",descr: '"&amp;inputdata!C8&amp;"'},"</f>
        <v>{id: 6, mark: 'H',lat: 40.5130152777778,log: -74.0135238888889,descr: 'ROMER SHOAL LIGHT'},</v>
      </c>
    </row>
    <row r="9" spans="1:1" ht="14">
      <c r="A9" s="230" t="str">
        <f>"{id: "&amp;inputdata!A9&amp;", mark: '"&amp;inputdata!B9&amp;"',lat: "&amp;inputdata!D9&amp;",log: "&amp;inputdata!E9&amp;",descr: '"&amp;inputdata!C9&amp;"'},"</f>
        <v>{id: 7, mark: 'I',lat: 40.6441072222222,log: -74.1560758333333,descr: 'G 19 FL G 4 Sec'},</v>
      </c>
    </row>
    <row r="10" spans="1:1" ht="14">
      <c r="A10" s="230" t="str">
        <f>"{id: "&amp;inputdata!A10&amp;", mark: '"&amp;inputdata!B10&amp;"',lat: "&amp;inputdata!D10&amp;",log: "&amp;inputdata!E10&amp;",descr: '"&amp;inputdata!C10&amp;"'},"</f>
        <v>{id: 8, mark: 'J',lat: 40.4837266666667,log: -74.1257572222222,descr: 'G 11A FL G 4 Sec'},</v>
      </c>
    </row>
    <row r="11" spans="1:1" ht="14">
      <c r="A11" s="230" t="str">
        <f>"{id: "&amp;inputdata!A11&amp;", mark: '"&amp;inputdata!B11&amp;"',lat: "&amp;inputdata!D11&amp;",log: "&amp;inputdata!E11&amp;",descr: '"&amp;inputdata!C11&amp;"'},"</f>
        <v>{id: 9, mark: 'K',lat: 40.5073091666667,log: -74.1958983333333,descr: 'G 31 FL G 2.5 Sec'},</v>
      </c>
    </row>
    <row r="12" spans="1:1" ht="14">
      <c r="A12" s="230" t="str">
        <f>"{id: "&amp;inputdata!A12&amp;", mark: '"&amp;inputdata!B12&amp;"',lat: "&amp;inputdata!D12&amp;",log: "&amp;inputdata!E12&amp;",descr: '"&amp;inputdata!C12&amp;"'},"</f>
        <v>{id: 10, mark: 'L',lat: 40.4742266666667,log: -74.1834808333333,descr: 'KEYPORT 1'},</v>
      </c>
    </row>
    <row r="13" spans="1:1" ht="14">
      <c r="A13" s="230" t="str">
        <f>"{id: "&amp;inputdata!A13&amp;", mark: '"&amp;inputdata!B13&amp;"',lat: "&amp;inputdata!D13&amp;",log: "&amp;inputdata!E13&amp;",descr: '"&amp;inputdata!C13&amp;"'},"</f>
        <v>{id: 11, mark: 'M',lat: 0,log: 0,descr: 'MOBILE MARK'},</v>
      </c>
    </row>
    <row r="14" spans="1:1" ht="14">
      <c r="A14" s="230" t="str">
        <f>"{id: "&amp;inputdata!A14&amp;", mark: '"&amp;inputdata!B14&amp;"',lat: "&amp;inputdata!D14&amp;",log: "&amp;inputdata!E14&amp;",descr: '"&amp;inputdata!C14&amp;"'},"</f>
        <v>{id: 12, mark: 'N',lat: 40.5063377777778,log: -74.1846241666667,descr: 'G 27 Qk FL'},</v>
      </c>
    </row>
    <row r="15" spans="1:1" ht="14">
      <c r="A15" s="230" t="str">
        <f>"{id: "&amp;inputdata!A15&amp;", mark: '"&amp;inputdata!B15&amp;"',lat: "&amp;inputdata!D15&amp;",log: "&amp;inputdata!E15&amp;",descr: '"&amp;inputdata!C15&amp;"'},"</f>
        <v>{id: 13, mark: 'O',lat: 40.4890363888889,log: -74.1064802777778,descr: 'G 9 FL G 4 sec'},</v>
      </c>
    </row>
    <row r="16" spans="1:1" ht="14">
      <c r="A16" s="230" t="str">
        <f>"{id: "&amp;inputdata!A16&amp;", mark: '"&amp;inputdata!B16&amp;"',lat: "&amp;inputdata!D16&amp;",log: "&amp;inputdata!E16&amp;",descr: '"&amp;inputdata!C16&amp;"'},"</f>
        <v>{id: 14, mark: 'R1',lat: 40.475,log: -74.251,descr: 'White/Orange Race Course 1'},</v>
      </c>
    </row>
    <row r="17" spans="1:1" ht="14">
      <c r="A17" s="230" t="str">
        <f>"{id: "&amp;inputdata!A17&amp;", mark: '"&amp;inputdata!B17&amp;"',lat: "&amp;inputdata!D17&amp;",log: "&amp;inputdata!E17&amp;",descr: '"&amp;inputdata!C17&amp;"'},"</f>
        <v>{id: 15, mark: 'R2',lat: 40.4736111111111,log: -74.2438888888889,descr: 'White/Orange Race Course 2'},</v>
      </c>
    </row>
    <row r="18" spans="1:1" ht="14">
      <c r="A18" s="230" t="str">
        <f>"{id: "&amp;inputdata!A18&amp;", mark: '"&amp;inputdata!B18&amp;"',lat: "&amp;inputdata!D18&amp;",log: "&amp;inputdata!E18&amp;",descr: '"&amp;inputdata!C18&amp;"'},"</f>
        <v>{id: 16, mark: 'RYC',lat: 40.5035133333333,log: -74.2565741666667,descr: 'Cupola Finish: cupola &amp; R 60'},</v>
      </c>
    </row>
    <row r="19" spans="1:1" ht="14">
      <c r="A19" s="230" t="str">
        <f>"{id: "&amp;inputdata!A19&amp;", mark: '"&amp;inputdata!B19&amp;"',lat: "&amp;inputdata!D19&amp;",log: "&amp;inputdata!E19&amp;",descr: '"&amp;inputdata!C19&amp;"'},"</f>
        <v>{id: 17, mark: 'T',lat: 40.4838927777778,log: -74.2387877777778,descr: 'G Can 3'},</v>
      </c>
    </row>
    <row r="20" spans="1:1" ht="14">
      <c r="A20" s="230" t="str">
        <f>"{id: "&amp;inputdata!A20&amp;", mark: '"&amp;inputdata!B20&amp;"',lat: "&amp;inputdata!D20&amp;",log: "&amp;inputdata!E20&amp;",descr: '"&amp;inputdata!C20&amp;"'},"</f>
        <v>{id: 18, mark: 'S/F',lat: 40.513015,log: -74.013524,descr: 'Start/Finish '},</v>
      </c>
    </row>
    <row r="21" spans="1:1" ht="14">
      <c r="A21" s="230" t="str">
        <f>"{id: "&amp;inputdata!A21&amp;", mark: '"&amp;inputdata!B21&amp;"',lat: "&amp;inputdata!D21&amp;",log: "&amp;inputdata!E21&amp;",descr: '"&amp;inputdata!C21&amp;"'},"</f>
        <v>{id: 19, mark: 'U',lat: 40.4869483333333,log: -74.2341211111111,descr: 'G Can 1'},</v>
      </c>
    </row>
    <row r="22" spans="1:1" ht="14">
      <c r="A22" s="230" t="str">
        <f>"{id: "&amp;inputdata!A22&amp;", mark: '"&amp;inputdata!B22&amp;"',lat: "&amp;inputdata!D22&amp;",log: "&amp;inputdata!E22&amp;",descr: '"&amp;inputdata!C22&amp;"'},"</f>
        <v>{id: 20, mark: 'V',lat: 40.490534,log: -74.2181216666667,descr: 'G 47 FL G 4 Sec'},</v>
      </c>
    </row>
    <row r="23" spans="1:1" ht="14">
      <c r="A23" s="230" t="str">
        <f>"{id: "&amp;inputdata!A23&amp;", mark: '"&amp;inputdata!B23&amp;"',lat: "&amp;inputdata!D23&amp;",log: "&amp;inputdata!E23&amp;",descr: '"&amp;inputdata!C23&amp;"'},"</f>
        <v>{id: 21, mark: 'W',lat: 40.4844483333333,log: -74.2453158333333,descr: 'G Can 5 '},</v>
      </c>
    </row>
    <row r="24" spans="1:1" ht="14">
      <c r="A24" s="230" t="str">
        <f>"{id: "&amp;inputdata!A24&amp;", mark: '"&amp;inputdata!B24&amp;"',lat: "&amp;inputdata!D24&amp;",log: "&amp;inputdata!E24&amp;",descr: '"&amp;inputdata!C24&amp;"'},"</f>
        <v>{id: 22, mark: 'X',lat: 40.4935313888889,log: -74.2659552777778,descr: 'G Can 5'},</v>
      </c>
    </row>
    <row r="25" spans="1:1" ht="14">
      <c r="A25" s="230" t="str">
        <f>"{id: "&amp;inputdata!A25&amp;", mark: '"&amp;inputdata!B25&amp;"',lat: "&amp;inputdata!D25&amp;",log: "&amp;inputdata!E25&amp;",descr: '"&amp;inputdata!C25&amp;"'},"</f>
        <v>{id: 23, mark: 'Y',lat: 40.4900591666667,log: -74.2690944444444,descr: 'RG FL (2+1) R 6 sec'},</v>
      </c>
    </row>
    <row r="26" spans="1:1" ht="49" customHeight="1">
      <c r="A26" s="230" t="str">
        <f>"{id: "&amp;inputdata!A26&amp;", mark: '"&amp;inputdata!B26&amp;"',lat: "&amp;inputdata!D26&amp;",log: "&amp;inputdata!E26&amp;",descr: '"&amp;inputdata!C26&amp;"'},"</f>
        <v>{id: 24, mark: 'Z',lat: 40.4968925,log: -74.2628719444444,descr: 'G Can 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6"/>
  <sheetViews>
    <sheetView showGridLines="0" workbookViewId="0"/>
  </sheetViews>
  <sheetFormatPr baseColWidth="10" defaultColWidth="10" defaultRowHeight="13" customHeight="1"/>
  <cols>
    <col min="1" max="1" width="2" customWidth="1"/>
    <col min="2" max="4" width="33.6640625" customWidth="1"/>
  </cols>
  <sheetData>
    <row r="3" spans="2:4" ht="50" customHeight="1">
      <c r="B3" s="235" t="s">
        <v>0</v>
      </c>
      <c r="C3" s="236"/>
      <c r="D3" s="236"/>
    </row>
    <row r="7" spans="2:4" ht="19">
      <c r="B7" s="1" t="s">
        <v>1</v>
      </c>
      <c r="C7" s="1" t="s">
        <v>2</v>
      </c>
      <c r="D7" s="1" t="s">
        <v>3</v>
      </c>
    </row>
    <row r="9" spans="2:4" ht="17">
      <c r="B9" s="2" t="s">
        <v>4</v>
      </c>
      <c r="C9" s="2"/>
      <c r="D9" s="2"/>
    </row>
    <row r="10" spans="2:4" ht="17">
      <c r="B10" s="3"/>
      <c r="C10" s="3" t="s">
        <v>5</v>
      </c>
      <c r="D10" s="4" t="s">
        <v>4</v>
      </c>
    </row>
    <row r="11" spans="2:4" ht="17">
      <c r="B11" s="2" t="s">
        <v>120</v>
      </c>
      <c r="C11" s="2"/>
      <c r="D11" s="2"/>
    </row>
    <row r="12" spans="2:4" ht="17">
      <c r="B12" s="3"/>
      <c r="C12" s="3" t="s">
        <v>5</v>
      </c>
      <c r="D12" s="4" t="s">
        <v>120</v>
      </c>
    </row>
    <row r="13" spans="2:4" ht="17">
      <c r="B13" s="2" t="s">
        <v>123</v>
      </c>
      <c r="C13" s="2"/>
      <c r="D13" s="2"/>
    </row>
    <row r="14" spans="2:4" ht="17">
      <c r="B14" s="3"/>
      <c r="C14" s="3" t="s">
        <v>5</v>
      </c>
      <c r="D14" s="4" t="s">
        <v>123</v>
      </c>
    </row>
    <row r="15" spans="2:4" ht="17">
      <c r="B15" s="2" t="s">
        <v>135</v>
      </c>
      <c r="C15" s="2"/>
      <c r="D15" s="2"/>
    </row>
    <row r="16" spans="2:4" ht="17">
      <c r="B16" s="3"/>
      <c r="C16" s="3" t="s">
        <v>5</v>
      </c>
      <c r="D16" s="4" t="s">
        <v>135</v>
      </c>
    </row>
    <row r="17" spans="2:4" ht="17">
      <c r="B17" s="2" t="s">
        <v>139</v>
      </c>
      <c r="C17" s="2"/>
      <c r="D17" s="2"/>
    </row>
    <row r="18" spans="2:4" ht="17">
      <c r="B18" s="3"/>
      <c r="C18" s="3" t="s">
        <v>5</v>
      </c>
      <c r="D18" s="4" t="s">
        <v>139</v>
      </c>
    </row>
    <row r="19" spans="2:4" ht="17">
      <c r="B19" s="2" t="s">
        <v>147</v>
      </c>
      <c r="C19" s="2"/>
      <c r="D19" s="2"/>
    </row>
    <row r="20" spans="2:4" ht="17">
      <c r="B20" s="3"/>
      <c r="C20" s="3" t="s">
        <v>5</v>
      </c>
      <c r="D20" s="4" t="s">
        <v>147</v>
      </c>
    </row>
    <row r="21" spans="2:4" ht="17">
      <c r="B21" s="2" t="s">
        <v>148</v>
      </c>
      <c r="C21" s="2"/>
      <c r="D21" s="2"/>
    </row>
    <row r="22" spans="2:4" ht="17">
      <c r="B22" s="3"/>
      <c r="C22" s="3" t="s">
        <v>5</v>
      </c>
      <c r="D22" s="4" t="s">
        <v>148</v>
      </c>
    </row>
    <row r="23" spans="2:4" ht="17">
      <c r="B23" s="2" t="s">
        <v>149</v>
      </c>
      <c r="C23" s="2"/>
      <c r="D23" s="2"/>
    </row>
    <row r="24" spans="2:4" ht="51">
      <c r="B24" s="3"/>
      <c r="C24" s="3" t="s">
        <v>150</v>
      </c>
      <c r="D24" s="4" t="s">
        <v>151</v>
      </c>
    </row>
    <row r="25" spans="2:4" ht="17">
      <c r="B25" s="2" t="s">
        <v>218</v>
      </c>
      <c r="C25" s="2"/>
      <c r="D25" s="2"/>
    </row>
    <row r="26" spans="2:4" ht="17">
      <c r="B26" s="3"/>
      <c r="C26" s="3" t="s">
        <v>5</v>
      </c>
      <c r="D26" s="4" t="s">
        <v>218</v>
      </c>
    </row>
  </sheetData>
  <mergeCells count="1">
    <mergeCell ref="B3:D3"/>
  </mergeCells>
  <hyperlinks>
    <hyperlink ref="D10" location="'bottom original'!R1C1" display="bottom original" xr:uid="{00000000-0004-0000-0000-000000000000}"/>
    <hyperlink ref="D12" location="'bottom DD.ddd'!R1C1" display="bottom DD.ddd" xr:uid="{00000000-0004-0000-0000-000001000000}"/>
    <hyperlink ref="D14" location="'bottom from USCG  light LIST'!R1C1" display="bottom from USCG  light LIST" xr:uid="{00000000-0004-0000-0000-000002000000}"/>
    <hyperlink ref="D16" location="'Bottom USCG DD.DDDDD'!R1C1" display="Bottom USCG DD.DDDDD" xr:uid="{00000000-0004-0000-0000-000003000000}"/>
    <hyperlink ref="D18" location="'Bearing &amp; Distance working'!R1C1" display="Bearing &amp; Distance working" xr:uid="{00000000-0004-0000-0000-000004000000}"/>
    <hyperlink ref="D20" location="'bottom  NOAA ENC'!R1C1" display="bottom  NOAA ENC" xr:uid="{00000000-0004-0000-0000-000005000000}"/>
    <hyperlink ref="D22" location="'bottom Navionics'!R1C1" display="bottom Navionics" xr:uid="{00000000-0004-0000-0000-000006000000}"/>
    <hyperlink ref="D24" location="'Delta data comparison - DISTANC'!R2C1" display="Delta data comparison - DISTANC" xr:uid="{00000000-0004-0000-0000-000007000000}"/>
    <hyperlink ref="D26" location="'Bearing &amp; Distance template'!R1C2" display="Bearing &amp; Distance template" xr:uid="{00000000-0004-0000-0000-000008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4"/>
  <sheetViews>
    <sheetView showGridLines="0" workbookViewId="0">
      <selection sqref="A1:K1"/>
    </sheetView>
  </sheetViews>
  <sheetFormatPr baseColWidth="10" defaultColWidth="16.33203125" defaultRowHeight="20" customHeight="1"/>
  <cols>
    <col min="1" max="1" width="11.6640625" style="5" customWidth="1"/>
    <col min="2" max="2" width="25.33203125" style="5" customWidth="1"/>
    <col min="3" max="3" width="33" style="5" customWidth="1"/>
    <col min="4" max="4" width="16.33203125" style="5" customWidth="1"/>
    <col min="5" max="5" width="15.1640625" style="5" customWidth="1"/>
    <col min="6" max="6" width="11.5" style="5" customWidth="1"/>
    <col min="7" max="7" width="9.33203125" style="5" customWidth="1"/>
    <col min="8" max="8" width="30.33203125" style="5" customWidth="1"/>
    <col min="9" max="9" width="32.5" style="5" customWidth="1"/>
    <col min="10" max="10" width="14" style="5" customWidth="1"/>
    <col min="11" max="12" width="16.33203125" style="5" customWidth="1"/>
    <col min="13" max="16384" width="16.33203125" style="5"/>
  </cols>
  <sheetData>
    <row r="1" spans="1:11" ht="29.5" customHeight="1">
      <c r="A1" s="237" t="s">
        <v>6</v>
      </c>
      <c r="B1" s="238"/>
      <c r="C1" s="238"/>
      <c r="D1" s="238"/>
      <c r="E1" s="238"/>
      <c r="F1" s="239"/>
      <c r="G1" s="238"/>
      <c r="H1" s="238"/>
      <c r="I1" s="238"/>
      <c r="J1" s="238"/>
      <c r="K1" s="240"/>
    </row>
    <row r="2" spans="1:11" ht="25" customHeight="1">
      <c r="A2" s="6" t="s">
        <v>7</v>
      </c>
      <c r="B2" s="7" t="s">
        <v>8</v>
      </c>
      <c r="C2" s="7" t="s">
        <v>9</v>
      </c>
      <c r="D2" s="8" t="s">
        <v>10</v>
      </c>
      <c r="E2" s="9" t="s">
        <v>11</v>
      </c>
      <c r="F2" s="10"/>
      <c r="G2" s="6" t="s">
        <v>7</v>
      </c>
      <c r="H2" s="7" t="s">
        <v>8</v>
      </c>
      <c r="I2" s="7" t="s">
        <v>9</v>
      </c>
      <c r="J2" s="8" t="s">
        <v>10</v>
      </c>
      <c r="K2" s="9" t="s">
        <v>11</v>
      </c>
    </row>
    <row r="3" spans="1:11" ht="21.75" customHeight="1">
      <c r="A3" s="11" t="s">
        <v>12</v>
      </c>
      <c r="B3" s="12" t="s">
        <v>13</v>
      </c>
      <c r="C3" s="12" t="s">
        <v>14</v>
      </c>
      <c r="D3" s="13" t="s">
        <v>15</v>
      </c>
      <c r="E3" s="14" t="s">
        <v>16</v>
      </c>
      <c r="F3" s="15"/>
      <c r="G3" s="11" t="s">
        <v>17</v>
      </c>
      <c r="H3" s="12" t="s">
        <v>18</v>
      </c>
      <c r="I3" s="12" t="s">
        <v>19</v>
      </c>
      <c r="J3" s="13" t="s">
        <v>20</v>
      </c>
      <c r="K3" s="14" t="s">
        <v>21</v>
      </c>
    </row>
    <row r="4" spans="1:11" ht="21.75" customHeight="1">
      <c r="A4" s="16" t="s">
        <v>22</v>
      </c>
      <c r="B4" s="17" t="s">
        <v>23</v>
      </c>
      <c r="C4" s="17" t="s">
        <v>24</v>
      </c>
      <c r="D4" s="18" t="s">
        <v>25</v>
      </c>
      <c r="E4" s="19" t="s">
        <v>26</v>
      </c>
      <c r="F4" s="20"/>
      <c r="G4" s="16" t="s">
        <v>27</v>
      </c>
      <c r="H4" s="17" t="s">
        <v>28</v>
      </c>
      <c r="I4" s="17" t="s">
        <v>29</v>
      </c>
      <c r="J4" s="18" t="s">
        <v>30</v>
      </c>
      <c r="K4" s="19" t="s">
        <v>31</v>
      </c>
    </row>
    <row r="5" spans="1:11" ht="21.75" customHeight="1">
      <c r="A5" s="16" t="s">
        <v>32</v>
      </c>
      <c r="B5" s="17" t="s">
        <v>33</v>
      </c>
      <c r="C5" s="17" t="s">
        <v>34</v>
      </c>
      <c r="D5" s="18" t="s">
        <v>35</v>
      </c>
      <c r="E5" s="19" t="s">
        <v>36</v>
      </c>
      <c r="F5" s="20"/>
      <c r="G5" s="16" t="s">
        <v>37</v>
      </c>
      <c r="H5" s="17" t="s">
        <v>38</v>
      </c>
      <c r="I5" s="17" t="s">
        <v>39</v>
      </c>
      <c r="J5" s="18" t="s">
        <v>40</v>
      </c>
      <c r="K5" s="19" t="s">
        <v>21</v>
      </c>
    </row>
    <row r="6" spans="1:11" ht="21.75" customHeight="1">
      <c r="A6" s="16" t="s">
        <v>41</v>
      </c>
      <c r="B6" s="17" t="s">
        <v>42</v>
      </c>
      <c r="C6" s="17" t="s">
        <v>43</v>
      </c>
      <c r="D6" s="18" t="s">
        <v>44</v>
      </c>
      <c r="E6" s="19" t="s">
        <v>45</v>
      </c>
      <c r="F6" s="20"/>
      <c r="G6" s="16" t="s">
        <v>46</v>
      </c>
      <c r="H6" s="17" t="s">
        <v>47</v>
      </c>
      <c r="I6" s="17" t="s">
        <v>48</v>
      </c>
      <c r="J6" s="18" t="s">
        <v>49</v>
      </c>
      <c r="K6" s="19" t="s">
        <v>50</v>
      </c>
    </row>
    <row r="7" spans="1:11" ht="21.75" customHeight="1">
      <c r="A7" s="16" t="s">
        <v>51</v>
      </c>
      <c r="B7" s="17" t="s">
        <v>52</v>
      </c>
      <c r="C7" s="17" t="s">
        <v>53</v>
      </c>
      <c r="D7" s="18" t="s">
        <v>54</v>
      </c>
      <c r="E7" s="19" t="s">
        <v>55</v>
      </c>
      <c r="F7" s="20"/>
      <c r="G7" s="16" t="s">
        <v>56</v>
      </c>
      <c r="H7" s="17" t="s">
        <v>57</v>
      </c>
      <c r="I7" s="17" t="s">
        <v>58</v>
      </c>
      <c r="J7" s="18" t="s">
        <v>59</v>
      </c>
      <c r="K7" s="19" t="s">
        <v>60</v>
      </c>
    </row>
    <row r="8" spans="1:11" ht="21.75" customHeight="1">
      <c r="A8" s="16" t="s">
        <v>61</v>
      </c>
      <c r="B8" s="17" t="s">
        <v>62</v>
      </c>
      <c r="C8" s="17" t="s">
        <v>63</v>
      </c>
      <c r="D8" s="18" t="s">
        <v>64</v>
      </c>
      <c r="E8" s="19" t="s">
        <v>65</v>
      </c>
      <c r="F8" s="20"/>
      <c r="G8" s="16" t="s">
        <v>66</v>
      </c>
      <c r="H8" s="17" t="s">
        <v>67</v>
      </c>
      <c r="I8" s="17" t="s">
        <v>68</v>
      </c>
      <c r="J8" s="18" t="s">
        <v>69</v>
      </c>
      <c r="K8" s="19" t="s">
        <v>69</v>
      </c>
    </row>
    <row r="9" spans="1:11" ht="21.75" customHeight="1">
      <c r="A9" s="16" t="s">
        <v>70</v>
      </c>
      <c r="B9" s="17" t="s">
        <v>71</v>
      </c>
      <c r="C9" s="17" t="s">
        <v>34</v>
      </c>
      <c r="D9" s="18" t="s">
        <v>72</v>
      </c>
      <c r="E9" s="19" t="s">
        <v>73</v>
      </c>
      <c r="F9" s="20"/>
      <c r="G9" s="16" t="s">
        <v>74</v>
      </c>
      <c r="H9" s="17" t="s">
        <v>75</v>
      </c>
      <c r="I9" s="17" t="s">
        <v>58</v>
      </c>
      <c r="J9" s="18" t="s">
        <v>76</v>
      </c>
      <c r="K9" s="19" t="s">
        <v>77</v>
      </c>
    </row>
    <row r="10" spans="1:11" ht="21.75" customHeight="1">
      <c r="A10" s="16" t="s">
        <v>78</v>
      </c>
      <c r="B10" s="17" t="s">
        <v>79</v>
      </c>
      <c r="C10" s="17" t="s">
        <v>80</v>
      </c>
      <c r="D10" s="18" t="s">
        <v>81</v>
      </c>
      <c r="E10" s="19" t="s">
        <v>82</v>
      </c>
      <c r="F10" s="20"/>
      <c r="G10" s="16" t="s">
        <v>83</v>
      </c>
      <c r="H10" s="17" t="s">
        <v>84</v>
      </c>
      <c r="I10" s="17" t="s">
        <v>24</v>
      </c>
      <c r="J10" s="18" t="s">
        <v>85</v>
      </c>
      <c r="K10" s="19" t="s">
        <v>86</v>
      </c>
    </row>
    <row r="11" spans="1:11" ht="21.75" customHeight="1">
      <c r="A11" s="16" t="s">
        <v>87</v>
      </c>
      <c r="B11" s="17" t="s">
        <v>88</v>
      </c>
      <c r="C11" s="17" t="s">
        <v>89</v>
      </c>
      <c r="D11" s="18" t="s">
        <v>90</v>
      </c>
      <c r="E11" s="19" t="s">
        <v>91</v>
      </c>
      <c r="F11" s="21"/>
      <c r="G11" s="22" t="s">
        <v>92</v>
      </c>
      <c r="H11" s="17" t="s">
        <v>93</v>
      </c>
      <c r="I11" s="17" t="s">
        <v>58</v>
      </c>
      <c r="J11" s="18" t="s">
        <v>94</v>
      </c>
      <c r="K11" s="19" t="s">
        <v>95</v>
      </c>
    </row>
    <row r="12" spans="1:11" ht="21.75" customHeight="1">
      <c r="A12" s="23" t="s">
        <v>96</v>
      </c>
      <c r="B12" s="24" t="s">
        <v>97</v>
      </c>
      <c r="C12" s="24" t="s">
        <v>98</v>
      </c>
      <c r="D12" s="25" t="s">
        <v>99</v>
      </c>
      <c r="E12" s="26" t="s">
        <v>100</v>
      </c>
      <c r="F12" s="21"/>
      <c r="G12" s="22" t="s">
        <v>101</v>
      </c>
      <c r="H12" s="17" t="s">
        <v>102</v>
      </c>
      <c r="I12" s="17" t="s">
        <v>103</v>
      </c>
      <c r="J12" s="18" t="s">
        <v>94</v>
      </c>
      <c r="K12" s="19" t="s">
        <v>104</v>
      </c>
    </row>
    <row r="13" spans="1:11" ht="21.75" customHeight="1">
      <c r="A13" s="27" t="s">
        <v>105</v>
      </c>
      <c r="B13" s="28" t="s">
        <v>106</v>
      </c>
      <c r="C13" s="29" t="s">
        <v>107</v>
      </c>
      <c r="D13" s="30" t="s">
        <v>69</v>
      </c>
      <c r="E13" s="31" t="s">
        <v>69</v>
      </c>
      <c r="F13" s="21"/>
      <c r="G13" s="32" t="s">
        <v>108</v>
      </c>
      <c r="H13" s="24" t="s">
        <v>109</v>
      </c>
      <c r="I13" s="24" t="s">
        <v>110</v>
      </c>
      <c r="J13" s="25" t="s">
        <v>111</v>
      </c>
      <c r="K13" s="26" t="s">
        <v>112</v>
      </c>
    </row>
    <row r="14" spans="1:11" ht="22.25" customHeight="1">
      <c r="A14" s="33" t="s">
        <v>113</v>
      </c>
      <c r="B14" s="34" t="s">
        <v>114</v>
      </c>
      <c r="C14" s="34" t="s">
        <v>34</v>
      </c>
      <c r="D14" s="35" t="s">
        <v>115</v>
      </c>
      <c r="E14" s="36" t="s">
        <v>116</v>
      </c>
      <c r="F14" s="37"/>
      <c r="G14" s="38" t="s">
        <v>117</v>
      </c>
      <c r="H14" s="34" t="s">
        <v>57</v>
      </c>
      <c r="I14" s="34" t="s">
        <v>103</v>
      </c>
      <c r="J14" s="35" t="s">
        <v>118</v>
      </c>
      <c r="K14" s="36" t="s">
        <v>119</v>
      </c>
    </row>
  </sheetData>
  <mergeCells count="1">
    <mergeCell ref="A1:K1"/>
  </mergeCells>
  <pageMargins left="0.5" right="0.5" top="0.75" bottom="0.75" header="0.27777800000000002" footer="0.27777800000000002"/>
  <pageSetup scale="52" orientation="landscape"/>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99F9D-1574-0248-96EB-A0FEBB24DFC6}">
  <dimension ref="A1:D577"/>
  <sheetViews>
    <sheetView topLeftCell="A557" workbookViewId="0">
      <selection activeCell="A577" sqref="A1:D577"/>
    </sheetView>
  </sheetViews>
  <sheetFormatPr baseColWidth="10" defaultRowHeight="13"/>
  <cols>
    <col min="1" max="1" width="7.83203125" bestFit="1" customWidth="1"/>
    <col min="2" max="2" width="5.6640625" bestFit="1" customWidth="1"/>
    <col min="3" max="4" width="11.6640625" bestFit="1" customWidth="1"/>
  </cols>
  <sheetData>
    <row r="1" spans="1:4" ht="14">
      <c r="A1" t="s">
        <v>242</v>
      </c>
      <c r="B1" t="s">
        <v>243</v>
      </c>
      <c r="C1" t="s">
        <v>244</v>
      </c>
      <c r="D1" t="s">
        <v>245</v>
      </c>
    </row>
    <row r="2" spans="1:4" ht="14">
      <c r="A2" s="5" t="s">
        <v>12</v>
      </c>
      <c r="B2" s="5" t="s">
        <v>12</v>
      </c>
      <c r="C2">
        <v>13</v>
      </c>
      <c r="D2">
        <v>0</v>
      </c>
    </row>
    <row r="3" spans="1:4" ht="14">
      <c r="A3" s="5" t="s">
        <v>12</v>
      </c>
      <c r="B3" s="5" t="s">
        <v>22</v>
      </c>
      <c r="C3">
        <v>76.80185433848726</v>
      </c>
      <c r="D3">
        <v>1.9822336666770586</v>
      </c>
    </row>
    <row r="4" spans="1:4" ht="14">
      <c r="A4" s="5" t="s">
        <v>12</v>
      </c>
      <c r="B4" s="5" t="s">
        <v>32</v>
      </c>
      <c r="C4">
        <v>96.629388690407609</v>
      </c>
      <c r="D4">
        <v>5.4885577802907326</v>
      </c>
    </row>
    <row r="5" spans="1:4" ht="14">
      <c r="A5" s="5" t="s">
        <v>12</v>
      </c>
      <c r="B5" s="5" t="s">
        <v>41</v>
      </c>
      <c r="C5">
        <v>90.623739638382119</v>
      </c>
      <c r="D5">
        <v>7.2066929782477818</v>
      </c>
    </row>
    <row r="6" spans="1:4" ht="14">
      <c r="A6" s="5" t="s">
        <v>12</v>
      </c>
      <c r="B6" s="5" t="s">
        <v>51</v>
      </c>
      <c r="C6">
        <v>85.130899292020104</v>
      </c>
      <c r="D6">
        <v>10.06887407220834</v>
      </c>
    </row>
    <row r="7" spans="1:4" ht="14">
      <c r="A7" s="5" t="s">
        <v>12</v>
      </c>
      <c r="B7" s="5" t="s">
        <v>61</v>
      </c>
      <c r="C7">
        <v>94.689740979082558</v>
      </c>
      <c r="D7">
        <v>11.041070086958326</v>
      </c>
    </row>
    <row r="8" spans="1:4" ht="14">
      <c r="A8" s="5" t="s">
        <v>12</v>
      </c>
      <c r="B8" s="5" t="s">
        <v>70</v>
      </c>
      <c r="C8">
        <v>38.040808685004151</v>
      </c>
      <c r="D8">
        <v>10.428869836756984</v>
      </c>
    </row>
    <row r="9" spans="1:4" ht="14">
      <c r="A9" s="5" t="s">
        <v>12</v>
      </c>
      <c r="B9" s="5" t="s">
        <v>78</v>
      </c>
      <c r="C9">
        <v>104.69706178650358</v>
      </c>
      <c r="D9">
        <v>5.8108442466766315</v>
      </c>
    </row>
    <row r="10" spans="1:4" ht="14">
      <c r="A10" s="5" t="s">
        <v>12</v>
      </c>
      <c r="B10" s="5" t="s">
        <v>87</v>
      </c>
      <c r="C10">
        <v>77.56828739105498</v>
      </c>
      <c r="D10">
        <v>2.886267274041713</v>
      </c>
    </row>
    <row r="11" spans="1:4" ht="14">
      <c r="A11" s="5" t="s">
        <v>12</v>
      </c>
      <c r="B11" s="5" t="s">
        <v>96</v>
      </c>
      <c r="C11">
        <v>116.20697721894555</v>
      </c>
      <c r="D11">
        <v>3.2608493931239448</v>
      </c>
    </row>
    <row r="12" spans="1:4" ht="14">
      <c r="A12" s="5" t="s">
        <v>12</v>
      </c>
      <c r="B12" s="5" t="s">
        <v>105</v>
      </c>
      <c r="C12">
        <v>113.37460412039633</v>
      </c>
      <c r="D12">
        <v>4685.1116981482228</v>
      </c>
    </row>
    <row r="13" spans="1:4" ht="14">
      <c r="A13" s="5" t="s">
        <v>12</v>
      </c>
      <c r="B13" s="5" t="s">
        <v>113</v>
      </c>
      <c r="C13">
        <v>82.26388302859192</v>
      </c>
      <c r="D13">
        <v>3.337101899040634</v>
      </c>
    </row>
    <row r="14" spans="1:4" ht="14">
      <c r="A14" s="5" t="s">
        <v>12</v>
      </c>
      <c r="B14" s="5" t="s">
        <v>17</v>
      </c>
      <c r="C14">
        <v>101.73349453609785</v>
      </c>
      <c r="D14">
        <v>6.6890781171371687</v>
      </c>
    </row>
    <row r="15" spans="1:4" ht="14">
      <c r="A15" s="5" t="s">
        <v>12</v>
      </c>
      <c r="B15" s="5" t="s">
        <v>27</v>
      </c>
      <c r="C15">
        <v>185.42932874803967</v>
      </c>
      <c r="D15">
        <v>0.70601029746389588</v>
      </c>
    </row>
    <row r="16" spans="1:4" ht="14">
      <c r="A16" s="5" t="s">
        <v>12</v>
      </c>
      <c r="B16" s="5" t="s">
        <v>37</v>
      </c>
      <c r="C16">
        <v>164.93406320079453</v>
      </c>
      <c r="D16">
        <v>0.88753371819127813</v>
      </c>
    </row>
    <row r="17" spans="1:4" ht="14">
      <c r="A17" s="5" t="s">
        <v>12</v>
      </c>
      <c r="B17" s="5" t="s">
        <v>46</v>
      </c>
      <c r="C17">
        <v>3.933091219702419</v>
      </c>
      <c r="D17">
        <v>1.0236728972957383</v>
      </c>
    </row>
    <row r="18" spans="1:4" ht="14">
      <c r="A18" s="5" t="s">
        <v>12</v>
      </c>
      <c r="B18" s="5" t="s">
        <v>56</v>
      </c>
      <c r="C18">
        <v>117.341417325507</v>
      </c>
      <c r="D18">
        <v>0.67120844500698684</v>
      </c>
    </row>
    <row r="19" spans="1:4" ht="14">
      <c r="A19" s="5" t="s">
        <v>12</v>
      </c>
      <c r="B19" s="5" t="s">
        <v>66</v>
      </c>
      <c r="C19">
        <v>94.689822859787569</v>
      </c>
      <c r="D19">
        <v>11.041062705898661</v>
      </c>
    </row>
    <row r="20" spans="1:4" ht="14">
      <c r="A20" s="5" t="s">
        <v>12</v>
      </c>
      <c r="B20" s="5" t="s">
        <v>74</v>
      </c>
      <c r="C20">
        <v>101.86456302504683</v>
      </c>
      <c r="D20">
        <v>0.86337856993646023</v>
      </c>
    </row>
    <row r="21" spans="1:4" ht="14">
      <c r="A21" s="5" t="s">
        <v>12</v>
      </c>
      <c r="B21" s="5" t="s">
        <v>83</v>
      </c>
      <c r="C21">
        <v>94.698591221697313</v>
      </c>
      <c r="D21">
        <v>1.6100729188886962</v>
      </c>
    </row>
    <row r="22" spans="1:4" ht="14">
      <c r="A22" s="5" t="s">
        <v>12</v>
      </c>
      <c r="B22" s="5" t="s">
        <v>92</v>
      </c>
      <c r="C22">
        <v>123.67237751597395</v>
      </c>
      <c r="D22">
        <v>0.3766401364222276</v>
      </c>
    </row>
    <row r="23" spans="1:4" ht="14">
      <c r="A23" s="5" t="s">
        <v>12</v>
      </c>
      <c r="B23" s="5" t="s">
        <v>101</v>
      </c>
      <c r="C23">
        <v>317.95712582664021</v>
      </c>
      <c r="D23">
        <v>0.71911712975455222</v>
      </c>
    </row>
    <row r="24" spans="1:4" ht="14">
      <c r="A24" s="5" t="s">
        <v>12</v>
      </c>
      <c r="B24" s="5" t="s">
        <v>108</v>
      </c>
      <c r="C24">
        <v>298.53961766541363</v>
      </c>
      <c r="D24">
        <v>0.76044116483573709</v>
      </c>
    </row>
    <row r="25" spans="1:4" ht="14">
      <c r="A25" s="5" t="s">
        <v>12</v>
      </c>
      <c r="B25" s="5" t="s">
        <v>117</v>
      </c>
      <c r="C25">
        <v>336.82850879642604</v>
      </c>
      <c r="D25">
        <v>0.76019277003574282</v>
      </c>
    </row>
    <row r="26" spans="1:4" ht="14">
      <c r="A26" s="5" t="s">
        <v>22</v>
      </c>
      <c r="B26" s="5" t="s">
        <v>12</v>
      </c>
      <c r="C26">
        <v>256.82717048441697</v>
      </c>
      <c r="D26">
        <v>1.9822336666770586</v>
      </c>
    </row>
    <row r="27" spans="1:4" ht="14">
      <c r="A27" s="5" t="s">
        <v>22</v>
      </c>
      <c r="B27" s="5" t="s">
        <v>22</v>
      </c>
      <c r="C27">
        <v>13</v>
      </c>
      <c r="D27">
        <v>0</v>
      </c>
    </row>
    <row r="28" spans="1:4" ht="14">
      <c r="A28" s="5" t="s">
        <v>22</v>
      </c>
      <c r="B28" s="5" t="s">
        <v>32</v>
      </c>
      <c r="C28">
        <v>107.16563809618157</v>
      </c>
      <c r="D28">
        <v>3.6856804658102389</v>
      </c>
    </row>
    <row r="29" spans="1:4" ht="14">
      <c r="A29" s="5" t="s">
        <v>22</v>
      </c>
      <c r="B29" s="5" t="s">
        <v>41</v>
      </c>
      <c r="C29">
        <v>95.772412472115604</v>
      </c>
      <c r="D29">
        <v>5.303045703481394</v>
      </c>
    </row>
    <row r="30" spans="1:4" ht="14">
      <c r="A30" s="5" t="s">
        <v>22</v>
      </c>
      <c r="B30" s="5" t="s">
        <v>51</v>
      </c>
      <c r="C30">
        <v>87.18458571114445</v>
      </c>
      <c r="D30">
        <v>8.1126312398576168</v>
      </c>
    </row>
    <row r="31" spans="1:4" ht="14">
      <c r="A31" s="5" t="s">
        <v>22</v>
      </c>
      <c r="B31" s="5" t="s">
        <v>61</v>
      </c>
      <c r="C31">
        <v>98.520042889190847</v>
      </c>
      <c r="D31">
        <v>9.1748831323191737</v>
      </c>
    </row>
    <row r="32" spans="1:4" ht="14">
      <c r="A32" s="5" t="s">
        <v>22</v>
      </c>
      <c r="B32" s="5" t="s">
        <v>70</v>
      </c>
      <c r="C32">
        <v>30.11312939407253</v>
      </c>
      <c r="D32">
        <v>8.9694651180594516</v>
      </c>
    </row>
    <row r="33" spans="1:4" ht="14">
      <c r="A33" s="5" t="s">
        <v>22</v>
      </c>
      <c r="B33" s="5" t="s">
        <v>78</v>
      </c>
      <c r="C33">
        <v>117.59257644223976</v>
      </c>
      <c r="D33">
        <v>4.1635365207327197</v>
      </c>
    </row>
    <row r="34" spans="1:4" ht="14">
      <c r="A34" s="5" t="s">
        <v>22</v>
      </c>
      <c r="B34" s="5" t="s">
        <v>87</v>
      </c>
      <c r="C34">
        <v>79.273265372562719</v>
      </c>
      <c r="D34">
        <v>0.90459963345586891</v>
      </c>
    </row>
    <row r="35" spans="1:4" ht="14">
      <c r="A35" s="5" t="s">
        <v>22</v>
      </c>
      <c r="B35" s="5" t="s">
        <v>96</v>
      </c>
      <c r="C35">
        <v>152.27491585744417</v>
      </c>
      <c r="D35">
        <v>2.1385942001617044</v>
      </c>
    </row>
    <row r="36" spans="1:4" ht="14">
      <c r="A36" s="5" t="s">
        <v>22</v>
      </c>
      <c r="B36" s="5" t="s">
        <v>105</v>
      </c>
      <c r="C36">
        <v>113.40407793103515</v>
      </c>
      <c r="D36">
        <v>4683.5198072391586</v>
      </c>
    </row>
    <row r="37" spans="1:4" ht="14">
      <c r="A37" s="5" t="s">
        <v>22</v>
      </c>
      <c r="B37" s="5" t="s">
        <v>113</v>
      </c>
      <c r="C37">
        <v>90.165645465701061</v>
      </c>
      <c r="D37">
        <v>1.3768580076581214</v>
      </c>
    </row>
    <row r="38" spans="1:4" ht="14">
      <c r="A38" s="5" t="s">
        <v>22</v>
      </c>
      <c r="B38" s="5" t="s">
        <v>17</v>
      </c>
      <c r="C38">
        <v>111.45257960904291</v>
      </c>
      <c r="D38">
        <v>4.9624206563397655</v>
      </c>
    </row>
    <row r="39" spans="1:4" ht="14">
      <c r="A39" s="5" t="s">
        <v>22</v>
      </c>
      <c r="B39" s="5" t="s">
        <v>27</v>
      </c>
      <c r="C39">
        <v>239.96845790297292</v>
      </c>
      <c r="D39">
        <v>2.3068865226125146</v>
      </c>
    </row>
    <row r="40" spans="1:4" ht="14">
      <c r="A40" s="5" t="s">
        <v>22</v>
      </c>
      <c r="B40" s="5" t="s">
        <v>37</v>
      </c>
      <c r="C40">
        <v>232.40276692031532</v>
      </c>
      <c r="D40">
        <v>2.1452933322961831</v>
      </c>
    </row>
    <row r="41" spans="1:4" ht="14">
      <c r="A41" s="5" t="s">
        <v>22</v>
      </c>
      <c r="B41" s="5" t="s">
        <v>46</v>
      </c>
      <c r="C41">
        <v>287.02882426401538</v>
      </c>
      <c r="D41">
        <v>1.9446677822669094</v>
      </c>
    </row>
    <row r="42" spans="1:4" ht="14">
      <c r="A42" s="5" t="s">
        <v>22</v>
      </c>
      <c r="B42" s="5" t="s">
        <v>56</v>
      </c>
      <c r="C42">
        <v>240.3200694958017</v>
      </c>
      <c r="D42">
        <v>1.5354272326481049</v>
      </c>
    </row>
    <row r="43" spans="1:4" ht="14">
      <c r="A43" s="5" t="s">
        <v>22</v>
      </c>
      <c r="B43" s="5" t="s">
        <v>66</v>
      </c>
      <c r="C43">
        <v>98.520144266106399</v>
      </c>
      <c r="D43">
        <v>9.1748768150165105</v>
      </c>
    </row>
    <row r="44" spans="1:4" ht="14">
      <c r="A44" s="5" t="s">
        <v>22</v>
      </c>
      <c r="B44" s="5" t="s">
        <v>74</v>
      </c>
      <c r="C44">
        <v>239.87896250798013</v>
      </c>
      <c r="D44">
        <v>1.2546373480000705</v>
      </c>
    </row>
    <row r="45" spans="1:4" ht="14">
      <c r="A45" s="5" t="s">
        <v>22</v>
      </c>
      <c r="B45" s="5" t="s">
        <v>83</v>
      </c>
      <c r="C45">
        <v>209.11795673565874</v>
      </c>
      <c r="D45">
        <v>0.66885628954382392</v>
      </c>
    </row>
    <row r="46" spans="1:4" ht="14">
      <c r="A46" s="5" t="s">
        <v>22</v>
      </c>
      <c r="B46" s="5" t="s">
        <v>92</v>
      </c>
      <c r="C46">
        <v>247.77197682262067</v>
      </c>
      <c r="D46">
        <v>1.7465103160177433</v>
      </c>
    </row>
    <row r="47" spans="1:4" ht="14">
      <c r="A47" s="5" t="s">
        <v>22</v>
      </c>
      <c r="B47" s="5" t="s">
        <v>101</v>
      </c>
      <c r="C47">
        <v>271.96018884808876</v>
      </c>
      <c r="D47">
        <v>2.4128342321800824</v>
      </c>
    </row>
    <row r="48" spans="1:4" ht="14">
      <c r="A48" s="5" t="s">
        <v>22</v>
      </c>
      <c r="B48" s="5" t="s">
        <v>108</v>
      </c>
      <c r="C48">
        <v>268.05730139091781</v>
      </c>
      <c r="D48">
        <v>2.5994464489527407</v>
      </c>
    </row>
    <row r="49" spans="1:4" ht="14">
      <c r="A49" s="5" t="s">
        <v>22</v>
      </c>
      <c r="B49" s="5" t="s">
        <v>117</v>
      </c>
      <c r="C49">
        <v>276.33046736717569</v>
      </c>
      <c r="D49">
        <v>2.2425646800039405</v>
      </c>
    </row>
    <row r="50" spans="1:4" ht="14">
      <c r="A50" s="5" t="s">
        <v>32</v>
      </c>
      <c r="B50" s="5" t="s">
        <v>12</v>
      </c>
      <c r="C50">
        <v>276.70702013229254</v>
      </c>
      <c r="D50">
        <v>5.4885577802907326</v>
      </c>
    </row>
    <row r="51" spans="1:4" ht="14">
      <c r="A51" s="5" t="s">
        <v>32</v>
      </c>
      <c r="B51" s="5" t="s">
        <v>22</v>
      </c>
      <c r="C51">
        <v>287.21796233822954</v>
      </c>
      <c r="D51">
        <v>3.6856804658102389</v>
      </c>
    </row>
    <row r="52" spans="1:4" ht="14">
      <c r="A52" s="5" t="s">
        <v>32</v>
      </c>
      <c r="B52" s="5" t="s">
        <v>32</v>
      </c>
      <c r="C52">
        <v>13</v>
      </c>
      <c r="D52">
        <v>0</v>
      </c>
    </row>
    <row r="53" spans="1:4" ht="14">
      <c r="A53" s="5" t="s">
        <v>32</v>
      </c>
      <c r="B53" s="5" t="s">
        <v>41</v>
      </c>
      <c r="C53">
        <v>72.517641053715465</v>
      </c>
      <c r="D53">
        <v>1.8401547466315504</v>
      </c>
    </row>
    <row r="54" spans="1:4" ht="14">
      <c r="A54" s="5" t="s">
        <v>32</v>
      </c>
      <c r="B54" s="5" t="s">
        <v>51</v>
      </c>
      <c r="C54">
        <v>72.078506823893292</v>
      </c>
      <c r="D54">
        <v>4.8163865137185686</v>
      </c>
    </row>
    <row r="55" spans="1:4" ht="14">
      <c r="A55" s="5" t="s">
        <v>32</v>
      </c>
      <c r="B55" s="5" t="s">
        <v>61</v>
      </c>
      <c r="C55">
        <v>92.852235594929027</v>
      </c>
      <c r="D55">
        <v>5.5587620728538667</v>
      </c>
    </row>
    <row r="56" spans="1:4" ht="14">
      <c r="A56" s="5" t="s">
        <v>32</v>
      </c>
      <c r="B56" s="5" t="s">
        <v>70</v>
      </c>
      <c r="C56">
        <v>6.3643641070326566</v>
      </c>
      <c r="D56">
        <v>8.9006424545578842</v>
      </c>
    </row>
    <row r="57" spans="1:4" ht="14">
      <c r="A57" s="5" t="s">
        <v>32</v>
      </c>
      <c r="B57" s="5" t="s">
        <v>78</v>
      </c>
      <c r="C57">
        <v>168.71961818537523</v>
      </c>
      <c r="D57">
        <v>0.85741542820701633</v>
      </c>
    </row>
    <row r="58" spans="1:4" ht="14">
      <c r="A58" s="5" t="s">
        <v>32</v>
      </c>
      <c r="B58" s="5" t="s">
        <v>87</v>
      </c>
      <c r="C58">
        <v>295.55947944036285</v>
      </c>
      <c r="D58">
        <v>2.9170295070011183</v>
      </c>
    </row>
    <row r="59" spans="1:4" ht="14">
      <c r="A59" s="5" t="s">
        <v>32</v>
      </c>
      <c r="B59" s="5" t="s">
        <v>96</v>
      </c>
      <c r="C59">
        <v>252.37375945692077</v>
      </c>
      <c r="D59">
        <v>2.6517968954737876</v>
      </c>
    </row>
    <row r="60" spans="1:4" ht="14">
      <c r="A60" s="5" t="s">
        <v>32</v>
      </c>
      <c r="B60" s="5" t="s">
        <v>105</v>
      </c>
      <c r="C60">
        <v>113.4578174535975</v>
      </c>
      <c r="D60">
        <v>4679.8559572712165</v>
      </c>
    </row>
    <row r="61" spans="1:4" ht="14">
      <c r="A61" s="5" t="s">
        <v>32</v>
      </c>
      <c r="B61" s="5" t="s">
        <v>113</v>
      </c>
      <c r="C61">
        <v>296.86193639879264</v>
      </c>
      <c r="D61">
        <v>2.4029435266494419</v>
      </c>
    </row>
    <row r="62" spans="1:4" ht="14">
      <c r="A62" s="5" t="s">
        <v>32</v>
      </c>
      <c r="B62" s="5" t="s">
        <v>17</v>
      </c>
      <c r="C62">
        <v>123.58744448652521</v>
      </c>
      <c r="D62">
        <v>1.3162099151689819</v>
      </c>
    </row>
    <row r="63" spans="1:4" ht="14">
      <c r="A63" s="5" t="s">
        <v>32</v>
      </c>
      <c r="B63" s="5" t="s">
        <v>27</v>
      </c>
      <c r="C63">
        <v>269.35914366552061</v>
      </c>
      <c r="D63">
        <v>5.5190946427238474</v>
      </c>
    </row>
    <row r="64" spans="1:4" ht="14">
      <c r="A64" s="5" t="s">
        <v>32</v>
      </c>
      <c r="B64" s="5" t="s">
        <v>37</v>
      </c>
      <c r="C64">
        <v>267.62768175755821</v>
      </c>
      <c r="D64">
        <v>5.2259392007239276</v>
      </c>
    </row>
    <row r="65" spans="1:4" ht="14">
      <c r="A65" s="5" t="s">
        <v>32</v>
      </c>
      <c r="B65" s="5" t="s">
        <v>46</v>
      </c>
      <c r="C65">
        <v>287.17070815547271</v>
      </c>
      <c r="D65">
        <v>5.63034461853983</v>
      </c>
    </row>
    <row r="66" spans="1:4" ht="14">
      <c r="A66" s="5" t="s">
        <v>32</v>
      </c>
      <c r="B66" s="5" t="s">
        <v>56</v>
      </c>
      <c r="C66">
        <v>273.91104363765817</v>
      </c>
      <c r="D66">
        <v>4.8665229401398742</v>
      </c>
    </row>
    <row r="67" spans="1:4" ht="14">
      <c r="A67" s="5" t="s">
        <v>32</v>
      </c>
      <c r="B67" s="5" t="s">
        <v>66</v>
      </c>
      <c r="C67">
        <v>92.852395596765518</v>
      </c>
      <c r="D67">
        <v>5.5587541685601574</v>
      </c>
    </row>
    <row r="68" spans="1:4" ht="14">
      <c r="A68" s="5" t="s">
        <v>32</v>
      </c>
      <c r="B68" s="5" t="s">
        <v>74</v>
      </c>
      <c r="C68">
        <v>275.73198662261092</v>
      </c>
      <c r="D68">
        <v>4.6294510509928397</v>
      </c>
    </row>
    <row r="69" spans="1:4" ht="14">
      <c r="A69" s="5" t="s">
        <v>32</v>
      </c>
      <c r="B69" s="5" t="s">
        <v>83</v>
      </c>
      <c r="C69">
        <v>277.50815823895942</v>
      </c>
      <c r="D69">
        <v>3.8797782419105027</v>
      </c>
    </row>
    <row r="70" spans="1:4" ht="14">
      <c r="A70" s="5" t="s">
        <v>32</v>
      </c>
      <c r="B70" s="5" t="s">
        <v>92</v>
      </c>
      <c r="C70">
        <v>274.8037214343895</v>
      </c>
      <c r="D70">
        <v>5.1559418475206948</v>
      </c>
    </row>
    <row r="71" spans="1:4" ht="14">
      <c r="A71" s="5" t="s">
        <v>32</v>
      </c>
      <c r="B71" s="5" t="s">
        <v>101</v>
      </c>
      <c r="C71">
        <v>281.21099759865024</v>
      </c>
      <c r="D71">
        <v>6.0472494271818622</v>
      </c>
    </row>
    <row r="72" spans="1:4" ht="14">
      <c r="A72" s="5" t="s">
        <v>32</v>
      </c>
      <c r="B72" s="5" t="s">
        <v>108</v>
      </c>
      <c r="C72">
        <v>279.33000700908633</v>
      </c>
      <c r="D72">
        <v>6.200568398337496</v>
      </c>
    </row>
    <row r="73" spans="1:4" ht="14">
      <c r="A73" s="5" t="s">
        <v>32</v>
      </c>
      <c r="B73" s="5" t="s">
        <v>117</v>
      </c>
      <c r="C73">
        <v>283.12289033809657</v>
      </c>
      <c r="D73">
        <v>5.9033364193221187</v>
      </c>
    </row>
    <row r="74" spans="1:4" ht="14">
      <c r="A74" s="5" t="s">
        <v>41</v>
      </c>
      <c r="B74" s="5" t="s">
        <v>12</v>
      </c>
      <c r="C74">
        <v>270.72396180620456</v>
      </c>
      <c r="D74">
        <v>7.2066929782477818</v>
      </c>
    </row>
    <row r="75" spans="1:4" ht="14">
      <c r="A75" s="5" t="s">
        <v>41</v>
      </c>
      <c r="B75" s="5" t="s">
        <v>22</v>
      </c>
      <c r="C75">
        <v>275.84732676756516</v>
      </c>
      <c r="D75">
        <v>5.303045703481394</v>
      </c>
    </row>
    <row r="76" spans="1:4" ht="14">
      <c r="A76" s="5" t="s">
        <v>41</v>
      </c>
      <c r="B76" s="5" t="s">
        <v>32</v>
      </c>
      <c r="C76">
        <v>252.54022174706148</v>
      </c>
      <c r="D76">
        <v>1.8401547466315504</v>
      </c>
    </row>
    <row r="77" spans="1:4" ht="14">
      <c r="A77" s="5" t="s">
        <v>41</v>
      </c>
      <c r="B77" s="5" t="s">
        <v>41</v>
      </c>
      <c r="C77">
        <v>13</v>
      </c>
      <c r="D77">
        <v>0</v>
      </c>
    </row>
    <row r="78" spans="1:4" ht="14">
      <c r="A78" s="5" t="s">
        <v>41</v>
      </c>
      <c r="B78" s="5" t="s">
        <v>51</v>
      </c>
      <c r="C78">
        <v>71.82958786948393</v>
      </c>
      <c r="D78">
        <v>2.976319229517594</v>
      </c>
    </row>
    <row r="79" spans="1:4" ht="14">
      <c r="A79" s="5" t="s">
        <v>41</v>
      </c>
      <c r="B79" s="5" t="s">
        <v>61</v>
      </c>
      <c r="C79">
        <v>102.3455087466516</v>
      </c>
      <c r="D79">
        <v>3.886257200643866</v>
      </c>
    </row>
    <row r="80" spans="1:4" ht="14">
      <c r="A80" s="5" t="s">
        <v>41</v>
      </c>
      <c r="B80" s="5" t="s">
        <v>70</v>
      </c>
      <c r="C80">
        <v>354.72810809729293</v>
      </c>
      <c r="D80">
        <v>8.3285161676583606</v>
      </c>
    </row>
    <row r="81" spans="1:4" ht="14">
      <c r="A81" s="5" t="s">
        <v>41</v>
      </c>
      <c r="B81" s="5" t="s">
        <v>78</v>
      </c>
      <c r="C81">
        <v>228.7417674428788</v>
      </c>
      <c r="D81">
        <v>2.1124006975207732</v>
      </c>
    </row>
    <row r="82" spans="1:4" ht="14">
      <c r="A82" s="5" t="s">
        <v>41</v>
      </c>
      <c r="B82" s="5" t="s">
        <v>87</v>
      </c>
      <c r="C82">
        <v>279.16209109374296</v>
      </c>
      <c r="D82">
        <v>4.443127462283849</v>
      </c>
    </row>
    <row r="83" spans="1:4" ht="14">
      <c r="A83" s="5" t="s">
        <v>41</v>
      </c>
      <c r="B83" s="5" t="s">
        <v>96</v>
      </c>
      <c r="C83">
        <v>252.45528208106811</v>
      </c>
      <c r="D83">
        <v>4.4919482165655333</v>
      </c>
    </row>
    <row r="84" spans="1:4" ht="14">
      <c r="A84" s="5" t="s">
        <v>41</v>
      </c>
      <c r="B84" s="5" t="s">
        <v>105</v>
      </c>
      <c r="C84">
        <v>113.48467422463966</v>
      </c>
      <c r="D84">
        <v>4678.4659600807399</v>
      </c>
    </row>
    <row r="85" spans="1:4" ht="14">
      <c r="A85" s="5" t="s">
        <v>41</v>
      </c>
      <c r="B85" s="5" t="s">
        <v>113</v>
      </c>
      <c r="C85">
        <v>277.80635204808414</v>
      </c>
      <c r="D85">
        <v>3.9350746972729929</v>
      </c>
    </row>
    <row r="86" spans="1:4" ht="14">
      <c r="A86" s="5" t="s">
        <v>41</v>
      </c>
      <c r="B86" s="5" t="s">
        <v>17</v>
      </c>
      <c r="C86">
        <v>207.23611074847537</v>
      </c>
      <c r="D86">
        <v>1.4403822058219564</v>
      </c>
    </row>
    <row r="87" spans="1:4" ht="14">
      <c r="A87" s="5" t="s">
        <v>41</v>
      </c>
      <c r="B87" s="5" t="s">
        <v>27</v>
      </c>
      <c r="C87">
        <v>265.19342734211773</v>
      </c>
      <c r="D87">
        <v>7.2998197448352578</v>
      </c>
    </row>
    <row r="88" spans="1:4" ht="14">
      <c r="A88" s="5" t="s">
        <v>41</v>
      </c>
      <c r="B88" s="5" t="s">
        <v>37</v>
      </c>
      <c r="C88">
        <v>263.73154134403433</v>
      </c>
      <c r="D88">
        <v>7.018884366797792</v>
      </c>
    </row>
    <row r="89" spans="1:4" ht="14">
      <c r="A89" s="5" t="s">
        <v>41</v>
      </c>
      <c r="B89" s="5" t="s">
        <v>46</v>
      </c>
      <c r="C89">
        <v>278.86098466343697</v>
      </c>
      <c r="D89">
        <v>7.2202901886593578</v>
      </c>
    </row>
    <row r="90" spans="1:4" ht="14">
      <c r="A90" s="5" t="s">
        <v>41</v>
      </c>
      <c r="B90" s="5" t="s">
        <v>56</v>
      </c>
      <c r="C90">
        <v>268.10887758421427</v>
      </c>
      <c r="D90">
        <v>6.6140355244151285</v>
      </c>
    </row>
    <row r="91" spans="1:4" ht="14">
      <c r="A91" s="5" t="s">
        <v>41</v>
      </c>
      <c r="B91" s="5" t="s">
        <v>66</v>
      </c>
      <c r="C91">
        <v>102.34575366268541</v>
      </c>
      <c r="D91">
        <v>3.8862519581510346</v>
      </c>
    </row>
    <row r="92" spans="1:4" ht="14">
      <c r="A92" s="5" t="s">
        <v>41</v>
      </c>
      <c r="B92" s="5" t="s">
        <v>74</v>
      </c>
      <c r="C92">
        <v>269.20809875357037</v>
      </c>
      <c r="D92">
        <v>6.3621034980040028</v>
      </c>
    </row>
    <row r="93" spans="1:4" ht="14">
      <c r="A93" s="5" t="s">
        <v>41</v>
      </c>
      <c r="B93" s="5" t="s">
        <v>83</v>
      </c>
      <c r="C93">
        <v>269.55368285529966</v>
      </c>
      <c r="D93">
        <v>5.6018586886255477</v>
      </c>
    </row>
    <row r="94" spans="1:4" ht="14">
      <c r="A94" s="5" t="s">
        <v>41</v>
      </c>
      <c r="B94" s="5" t="s">
        <v>92</v>
      </c>
      <c r="C94">
        <v>269.01664050351064</v>
      </c>
      <c r="D94">
        <v>6.8940507559211257</v>
      </c>
    </row>
    <row r="95" spans="1:4" ht="14">
      <c r="A95" s="5" t="s">
        <v>41</v>
      </c>
      <c r="B95" s="5" t="s">
        <v>101</v>
      </c>
      <c r="C95">
        <v>274.65543124061855</v>
      </c>
      <c r="D95">
        <v>7.7122097158374929</v>
      </c>
    </row>
    <row r="96" spans="1:4" ht="14">
      <c r="A96" s="5" t="s">
        <v>41</v>
      </c>
      <c r="B96" s="5" t="s">
        <v>108</v>
      </c>
      <c r="C96">
        <v>273.31127881756765</v>
      </c>
      <c r="D96">
        <v>7.8866858722463302</v>
      </c>
    </row>
    <row r="97" spans="1:4" ht="14">
      <c r="A97" s="5" t="s">
        <v>41</v>
      </c>
      <c r="B97" s="5" t="s">
        <v>117</v>
      </c>
      <c r="C97">
        <v>276.01318074219552</v>
      </c>
      <c r="D97">
        <v>7.5455356269554512</v>
      </c>
    </row>
    <row r="98" spans="1:4" ht="14">
      <c r="A98" s="5" t="s">
        <v>51</v>
      </c>
      <c r="B98" s="5" t="s">
        <v>12</v>
      </c>
      <c r="C98">
        <v>265.26742932556596</v>
      </c>
      <c r="D98">
        <v>10.06887407220834</v>
      </c>
    </row>
    <row r="99" spans="1:4" ht="14">
      <c r="A99" s="5" t="s">
        <v>51</v>
      </c>
      <c r="B99" s="5" t="s">
        <v>22</v>
      </c>
      <c r="C99">
        <v>267.29580660774224</v>
      </c>
      <c r="D99">
        <v>8.1126312398576168</v>
      </c>
    </row>
    <row r="100" spans="1:4" ht="14">
      <c r="A100" s="5" t="s">
        <v>51</v>
      </c>
      <c r="B100" s="5" t="s">
        <v>32</v>
      </c>
      <c r="C100">
        <v>252.13737870914792</v>
      </c>
      <c r="D100">
        <v>4.8163865137185686</v>
      </c>
    </row>
    <row r="101" spans="1:4" ht="14">
      <c r="A101" s="5" t="s">
        <v>51</v>
      </c>
      <c r="B101" s="5" t="s">
        <v>41</v>
      </c>
      <c r="C101">
        <v>251.86587889672631</v>
      </c>
      <c r="D101">
        <v>2.976319229517594</v>
      </c>
    </row>
    <row r="102" spans="1:4" ht="14">
      <c r="A102" s="5" t="s">
        <v>51</v>
      </c>
      <c r="B102" s="5" t="s">
        <v>51</v>
      </c>
      <c r="C102">
        <v>13</v>
      </c>
      <c r="D102">
        <v>0</v>
      </c>
    </row>
    <row r="103" spans="1:4" ht="14">
      <c r="A103" s="5" t="s">
        <v>51</v>
      </c>
      <c r="B103" s="5" t="s">
        <v>61</v>
      </c>
      <c r="C103">
        <v>151.20019122934298</v>
      </c>
      <c r="D103">
        <v>2.0080460775662168</v>
      </c>
    </row>
    <row r="104" spans="1:4" ht="14">
      <c r="A104" s="5" t="s">
        <v>51</v>
      </c>
      <c r="B104" s="5" t="s">
        <v>70</v>
      </c>
      <c r="C104">
        <v>334.03052439244766</v>
      </c>
      <c r="D104">
        <v>8.1948701908921429</v>
      </c>
    </row>
    <row r="105" spans="1:4" ht="14">
      <c r="A105" s="5" t="s">
        <v>51</v>
      </c>
      <c r="B105" s="5" t="s">
        <v>78</v>
      </c>
      <c r="C105">
        <v>242.30795138758486</v>
      </c>
      <c r="D105">
        <v>4.9887799712508798</v>
      </c>
    </row>
    <row r="106" spans="1:4" ht="14">
      <c r="A106" s="5" t="s">
        <v>51</v>
      </c>
      <c r="B106" s="5" t="s">
        <v>87</v>
      </c>
      <c r="C106">
        <v>268.28423812626988</v>
      </c>
      <c r="D106">
        <v>7.2177153272479924</v>
      </c>
    </row>
    <row r="107" spans="1:4" ht="14">
      <c r="A107" s="5" t="s">
        <v>51</v>
      </c>
      <c r="B107" s="5" t="s">
        <v>96</v>
      </c>
      <c r="C107">
        <v>252.24221677526771</v>
      </c>
      <c r="D107">
        <v>7.4681607019795502</v>
      </c>
    </row>
    <row r="108" spans="1:4" ht="14">
      <c r="A108" s="5" t="s">
        <v>51</v>
      </c>
      <c r="B108" s="5" t="s">
        <v>105</v>
      </c>
      <c r="C108">
        <v>113.52799874588015</v>
      </c>
      <c r="D108">
        <v>4676.2422964867646</v>
      </c>
    </row>
    <row r="109" spans="1:4" ht="14">
      <c r="A109" s="5" t="s">
        <v>51</v>
      </c>
      <c r="B109" s="5" t="s">
        <v>113</v>
      </c>
      <c r="C109">
        <v>266.6869146735105</v>
      </c>
      <c r="D109">
        <v>6.7380169016977947</v>
      </c>
    </row>
    <row r="110" spans="1:4" ht="14">
      <c r="A110" s="5" t="s">
        <v>51</v>
      </c>
      <c r="B110" s="5" t="s">
        <v>17</v>
      </c>
      <c r="C110">
        <v>237.68492663865547</v>
      </c>
      <c r="D110">
        <v>4.1278113471265758</v>
      </c>
    </row>
    <row r="111" spans="1:4" ht="14">
      <c r="A111" s="5" t="s">
        <v>51</v>
      </c>
      <c r="B111" s="5" t="s">
        <v>27</v>
      </c>
      <c r="C111">
        <v>261.36963411116682</v>
      </c>
      <c r="D111">
        <v>10.218728086530392</v>
      </c>
    </row>
    <row r="112" spans="1:4" ht="14">
      <c r="A112" s="5" t="s">
        <v>51</v>
      </c>
      <c r="B112" s="5" t="s">
        <v>37</v>
      </c>
      <c r="C112">
        <v>260.2309999066585</v>
      </c>
      <c r="D112">
        <v>9.9501702048621112</v>
      </c>
    </row>
    <row r="113" spans="1:4" ht="14">
      <c r="A113" s="5" t="s">
        <v>51</v>
      </c>
      <c r="B113" s="5" t="s">
        <v>46</v>
      </c>
      <c r="C113">
        <v>271.09472226563071</v>
      </c>
      <c r="D113">
        <v>9.9637155485990601</v>
      </c>
    </row>
    <row r="114" spans="1:4" ht="14">
      <c r="A114" s="5" t="s">
        <v>51</v>
      </c>
      <c r="B114" s="5" t="s">
        <v>56</v>
      </c>
      <c r="C114">
        <v>263.11087422231935</v>
      </c>
      <c r="D114">
        <v>9.5077016595410839</v>
      </c>
    </row>
    <row r="115" spans="1:4" ht="14">
      <c r="A115" s="5" t="s">
        <v>51</v>
      </c>
      <c r="B115" s="5" t="s">
        <v>66</v>
      </c>
      <c r="C115">
        <v>151.20061590383034</v>
      </c>
      <c r="D115">
        <v>2.0080551285276771</v>
      </c>
    </row>
    <row r="116" spans="1:4" ht="14">
      <c r="A116" s="5" t="s">
        <v>51</v>
      </c>
      <c r="B116" s="5" t="s">
        <v>74</v>
      </c>
      <c r="C116">
        <v>263.72669483558445</v>
      </c>
      <c r="D116">
        <v>9.245399114219266</v>
      </c>
    </row>
    <row r="117" spans="1:4" ht="14">
      <c r="A117" s="5" t="s">
        <v>51</v>
      </c>
      <c r="B117" s="5" t="s">
        <v>83</v>
      </c>
      <c r="C117">
        <v>263.46012347533781</v>
      </c>
      <c r="D117">
        <v>8.4854184754534696</v>
      </c>
    </row>
    <row r="118" spans="1:4" ht="14">
      <c r="A118" s="5" t="s">
        <v>51</v>
      </c>
      <c r="B118" s="5" t="s">
        <v>92</v>
      </c>
      <c r="C118">
        <v>263.8920387597301</v>
      </c>
      <c r="D118">
        <v>9.7770990888311449</v>
      </c>
    </row>
    <row r="119" spans="1:4" ht="14">
      <c r="A119" s="5" t="s">
        <v>51</v>
      </c>
      <c r="B119" s="5" t="s">
        <v>101</v>
      </c>
      <c r="C119">
        <v>268.39002756366733</v>
      </c>
      <c r="D119">
        <v>10.519007276884642</v>
      </c>
    </row>
    <row r="120" spans="1:4" ht="14">
      <c r="A120" s="5" t="s">
        <v>51</v>
      </c>
      <c r="B120" s="5" t="s">
        <v>108</v>
      </c>
      <c r="C120">
        <v>267.50758129831314</v>
      </c>
      <c r="D120">
        <v>10.711849320817871</v>
      </c>
    </row>
    <row r="121" spans="1:4" ht="14">
      <c r="A121" s="5" t="s">
        <v>51</v>
      </c>
      <c r="B121" s="5" t="s">
        <v>117</v>
      </c>
      <c r="C121">
        <v>269.27273946910577</v>
      </c>
      <c r="D121">
        <v>10.332835946633203</v>
      </c>
    </row>
    <row r="122" spans="1:4" ht="14">
      <c r="A122" s="5" t="s">
        <v>61</v>
      </c>
      <c r="B122" s="5" t="s">
        <v>12</v>
      </c>
      <c r="C122">
        <v>274.84529261366578</v>
      </c>
      <c r="D122">
        <v>11.041070086958326</v>
      </c>
    </row>
    <row r="123" spans="1:4" ht="14">
      <c r="A123" s="5" t="s">
        <v>61</v>
      </c>
      <c r="B123" s="5" t="s">
        <v>22</v>
      </c>
      <c r="C123">
        <v>278.65029467461926</v>
      </c>
      <c r="D123">
        <v>9.1748831323191737</v>
      </c>
    </row>
    <row r="124" spans="1:4" ht="14">
      <c r="A124" s="5" t="s">
        <v>61</v>
      </c>
      <c r="B124" s="5" t="s">
        <v>32</v>
      </c>
      <c r="C124">
        <v>272.93015081525004</v>
      </c>
      <c r="D124">
        <v>5.5587620728538667</v>
      </c>
    </row>
    <row r="125" spans="1:4" ht="14">
      <c r="A125" s="5" t="s">
        <v>61</v>
      </c>
      <c r="B125" s="5" t="s">
        <v>41</v>
      </c>
      <c r="C125">
        <v>282.40085189084368</v>
      </c>
      <c r="D125">
        <v>3.886257200643866</v>
      </c>
    </row>
    <row r="126" spans="1:4" ht="14">
      <c r="A126" s="5" t="s">
        <v>61</v>
      </c>
      <c r="B126" s="5" t="s">
        <v>51</v>
      </c>
      <c r="C126">
        <v>331.21925758473077</v>
      </c>
      <c r="D126">
        <v>2.0080460775662168</v>
      </c>
    </row>
    <row r="127" spans="1:4" ht="14">
      <c r="A127" s="5" t="s">
        <v>61</v>
      </c>
      <c r="B127" s="5" t="s">
        <v>61</v>
      </c>
      <c r="C127">
        <v>13</v>
      </c>
      <c r="D127">
        <v>0</v>
      </c>
    </row>
    <row r="128" spans="1:4" ht="14">
      <c r="A128" s="5" t="s">
        <v>61</v>
      </c>
      <c r="B128" s="5" t="s">
        <v>70</v>
      </c>
      <c r="C128">
        <v>333.49266160342944</v>
      </c>
      <c r="D128">
        <v>10.200948630902069</v>
      </c>
    </row>
    <row r="129" spans="1:4" ht="14">
      <c r="A129" s="5" t="s">
        <v>61</v>
      </c>
      <c r="B129" s="5" t="s">
        <v>78</v>
      </c>
      <c r="C129">
        <v>264.09529928159861</v>
      </c>
      <c r="D129">
        <v>5.4136414138183451</v>
      </c>
    </row>
    <row r="130" spans="1:4" ht="14">
      <c r="A130" s="5" t="s">
        <v>61</v>
      </c>
      <c r="B130" s="5" t="s">
        <v>87</v>
      </c>
      <c r="C130">
        <v>280.70269915317465</v>
      </c>
      <c r="D130">
        <v>8.326185095038845</v>
      </c>
    </row>
    <row r="131" spans="1:4" ht="14">
      <c r="A131" s="5" t="s">
        <v>61</v>
      </c>
      <c r="B131" s="5" t="s">
        <v>96</v>
      </c>
      <c r="C131">
        <v>266.35023877414187</v>
      </c>
      <c r="D131">
        <v>8.0963053857153593</v>
      </c>
    </row>
    <row r="132" spans="1:4" ht="14">
      <c r="A132" s="5" t="s">
        <v>61</v>
      </c>
      <c r="B132" s="5" t="s">
        <v>105</v>
      </c>
      <c r="C132">
        <v>113.5426899907734</v>
      </c>
      <c r="D132">
        <v>4674.6529342239055</v>
      </c>
    </row>
    <row r="133" spans="1:4" ht="14">
      <c r="A133" s="5" t="s">
        <v>61</v>
      </c>
      <c r="B133" s="5" t="s">
        <v>113</v>
      </c>
      <c r="C133">
        <v>280.11709889494273</v>
      </c>
      <c r="D133">
        <v>7.8151967887207707</v>
      </c>
    </row>
    <row r="134" spans="1:4" ht="14">
      <c r="A134" s="5" t="s">
        <v>61</v>
      </c>
      <c r="B134" s="5" t="s">
        <v>17</v>
      </c>
      <c r="C134">
        <v>264.29104237065582</v>
      </c>
      <c r="D134">
        <v>4.4782387989485972</v>
      </c>
    </row>
    <row r="135" spans="1:4" ht="14">
      <c r="A135" s="5" t="s">
        <v>61</v>
      </c>
      <c r="B135" s="5" t="s">
        <v>27</v>
      </c>
      <c r="C135">
        <v>271.18985853197904</v>
      </c>
      <c r="D135">
        <v>11.072710337064601</v>
      </c>
    </row>
    <row r="136" spans="1:4" ht="14">
      <c r="A136" s="5" t="s">
        <v>61</v>
      </c>
      <c r="B136" s="5" t="s">
        <v>37</v>
      </c>
      <c r="C136">
        <v>270.39854313480896</v>
      </c>
      <c r="D136">
        <v>10.7735047708469</v>
      </c>
    </row>
    <row r="137" spans="1:4" ht="14">
      <c r="A137" s="5" t="s">
        <v>61</v>
      </c>
      <c r="B137" s="5" t="s">
        <v>46</v>
      </c>
      <c r="C137">
        <v>280.13543771758873</v>
      </c>
      <c r="D137">
        <v>11.101875670826033</v>
      </c>
    </row>
    <row r="138" spans="1:4" ht="14">
      <c r="A138" s="5" t="s">
        <v>61</v>
      </c>
      <c r="B138" s="5" t="s">
        <v>56</v>
      </c>
      <c r="C138">
        <v>273.42440199553766</v>
      </c>
      <c r="D138">
        <v>10.424841949717731</v>
      </c>
    </row>
    <row r="139" spans="1:4" ht="14">
      <c r="A139" s="5" t="s">
        <v>61</v>
      </c>
      <c r="B139" s="5" t="s">
        <v>66</v>
      </c>
      <c r="C139">
        <v>209.91469282297192</v>
      </c>
      <c r="D139">
        <v>0</v>
      </c>
    </row>
    <row r="140" spans="1:4" ht="14">
      <c r="A140" s="5" t="s">
        <v>61</v>
      </c>
      <c r="B140" s="5" t="s">
        <v>74</v>
      </c>
      <c r="C140">
        <v>274.23866314471047</v>
      </c>
      <c r="D140">
        <v>10.185022900406734</v>
      </c>
    </row>
    <row r="141" spans="1:4" ht="14">
      <c r="A141" s="5" t="s">
        <v>61</v>
      </c>
      <c r="B141" s="5" t="s">
        <v>83</v>
      </c>
      <c r="C141">
        <v>274.84378168614211</v>
      </c>
      <c r="D141">
        <v>9.4309971907562957</v>
      </c>
    </row>
    <row r="142" spans="1:4" ht="14">
      <c r="A142" s="5" t="s">
        <v>61</v>
      </c>
      <c r="B142" s="5" t="s">
        <v>92</v>
      </c>
      <c r="C142">
        <v>273.86920822166365</v>
      </c>
      <c r="D142">
        <v>10.713152422290243</v>
      </c>
    </row>
    <row r="143" spans="1:4" ht="14">
      <c r="A143" s="5" t="s">
        <v>61</v>
      </c>
      <c r="B143" s="5" t="s">
        <v>101</v>
      </c>
      <c r="C143">
        <v>277.28575658727482</v>
      </c>
      <c r="D143">
        <v>11.57520314956942</v>
      </c>
    </row>
    <row r="144" spans="1:4" ht="14">
      <c r="A144" s="5" t="s">
        <v>61</v>
      </c>
      <c r="B144" s="5" t="s">
        <v>108</v>
      </c>
      <c r="C144">
        <v>276.34600273938923</v>
      </c>
      <c r="D144">
        <v>11.740602673717731</v>
      </c>
    </row>
    <row r="145" spans="1:4" ht="14">
      <c r="A145" s="5" t="s">
        <v>61</v>
      </c>
      <c r="B145" s="5" t="s">
        <v>117</v>
      </c>
      <c r="C145">
        <v>278.22027823706401</v>
      </c>
      <c r="D145">
        <v>11.416132001910951</v>
      </c>
    </row>
    <row r="146" spans="1:4" ht="14">
      <c r="A146" s="5" t="s">
        <v>70</v>
      </c>
      <c r="B146" s="5" t="s">
        <v>12</v>
      </c>
      <c r="C146">
        <v>218.10386477962265</v>
      </c>
      <c r="D146">
        <v>10.428869836756984</v>
      </c>
    </row>
    <row r="147" spans="1:4" ht="14">
      <c r="A147" s="5" t="s">
        <v>70</v>
      </c>
      <c r="B147" s="5" t="s">
        <v>22</v>
      </c>
      <c r="C147">
        <v>210.15083796692963</v>
      </c>
      <c r="D147">
        <v>8.9694651180594516</v>
      </c>
    </row>
    <row r="148" spans="1:4" ht="14">
      <c r="A148" s="5" t="s">
        <v>70</v>
      </c>
      <c r="B148" s="5" t="s">
        <v>32</v>
      </c>
      <c r="C148">
        <v>186.3496703330934</v>
      </c>
      <c r="D148">
        <v>8.9006424545578842</v>
      </c>
    </row>
    <row r="149" spans="1:4" ht="14">
      <c r="A149" s="5" t="s">
        <v>70</v>
      </c>
      <c r="B149" s="5" t="s">
        <v>41</v>
      </c>
      <c r="C149">
        <v>174.69079731394368</v>
      </c>
      <c r="D149">
        <v>8.3285161676583606</v>
      </c>
    </row>
    <row r="150" spans="1:4" ht="14">
      <c r="A150" s="5" t="s">
        <v>70</v>
      </c>
      <c r="B150" s="5" t="s">
        <v>51</v>
      </c>
      <c r="C150">
        <v>153.95686400508168</v>
      </c>
      <c r="D150">
        <v>8.1948701908921429</v>
      </c>
    </row>
    <row r="151" spans="1:4" ht="14">
      <c r="A151" s="5" t="s">
        <v>70</v>
      </c>
      <c r="B151" s="5" t="s">
        <v>61</v>
      </c>
      <c r="C151">
        <v>153.39993289083418</v>
      </c>
      <c r="D151">
        <v>10.200948630902069</v>
      </c>
    </row>
    <row r="152" spans="1:4" ht="14">
      <c r="A152" s="5" t="s">
        <v>70</v>
      </c>
      <c r="B152" s="5" t="s">
        <v>70</v>
      </c>
      <c r="C152">
        <v>13</v>
      </c>
      <c r="D152">
        <v>0</v>
      </c>
    </row>
    <row r="153" spans="1:4" ht="14">
      <c r="A153" s="5" t="s">
        <v>70</v>
      </c>
      <c r="B153" s="5" t="s">
        <v>78</v>
      </c>
      <c r="C153">
        <v>184.81769105078354</v>
      </c>
      <c r="D153">
        <v>9.7211948594333517</v>
      </c>
    </row>
    <row r="154" spans="1:4" ht="14">
      <c r="A154" s="5" t="s">
        <v>70</v>
      </c>
      <c r="B154" s="5" t="s">
        <v>87</v>
      </c>
      <c r="C154">
        <v>205.4808808764646</v>
      </c>
      <c r="D154">
        <v>8.4058101539185444</v>
      </c>
    </row>
    <row r="155" spans="1:4" ht="14">
      <c r="A155" s="5" t="s">
        <v>70</v>
      </c>
      <c r="B155" s="5" t="s">
        <v>96</v>
      </c>
      <c r="C155">
        <v>199.99622824932356</v>
      </c>
      <c r="D155">
        <v>10.268716603713356</v>
      </c>
    </row>
    <row r="156" spans="1:4" ht="14">
      <c r="A156" s="5" t="s">
        <v>70</v>
      </c>
      <c r="B156" s="5" t="s">
        <v>105</v>
      </c>
      <c r="C156">
        <v>113.47320326689595</v>
      </c>
      <c r="D156">
        <v>4682.4743675167692</v>
      </c>
    </row>
    <row r="157" spans="1:4" ht="14">
      <c r="A157" s="5" t="s">
        <v>70</v>
      </c>
      <c r="B157" s="5" t="s">
        <v>113</v>
      </c>
      <c r="C157">
        <v>201.95386985805024</v>
      </c>
      <c r="D157">
        <v>8.3676143801579403</v>
      </c>
    </row>
    <row r="158" spans="1:4" ht="14">
      <c r="A158" s="5" t="s">
        <v>70</v>
      </c>
      <c r="B158" s="5" t="s">
        <v>17</v>
      </c>
      <c r="C158">
        <v>179.32812966578592</v>
      </c>
      <c r="D158">
        <v>9.5745571110923606</v>
      </c>
    </row>
    <row r="159" spans="1:4" ht="14">
      <c r="A159" s="5" t="s">
        <v>70</v>
      </c>
      <c r="B159" s="5" t="s">
        <v>27</v>
      </c>
      <c r="C159">
        <v>216.12698759129361</v>
      </c>
      <c r="D159">
        <v>11.030138443692246</v>
      </c>
    </row>
    <row r="160" spans="1:4" ht="14">
      <c r="A160" s="5" t="s">
        <v>70</v>
      </c>
      <c r="B160" s="5" t="s">
        <v>37</v>
      </c>
      <c r="C160">
        <v>214.39891456413898</v>
      </c>
      <c r="D160">
        <v>10.984636782376938</v>
      </c>
    </row>
    <row r="161" spans="1:4" ht="14">
      <c r="A161" s="5" t="s">
        <v>70</v>
      </c>
      <c r="B161" s="5" t="s">
        <v>46</v>
      </c>
      <c r="C161">
        <v>221.53242325255812</v>
      </c>
      <c r="D161">
        <v>9.5984640035643878</v>
      </c>
    </row>
    <row r="162" spans="1:4" ht="14">
      <c r="A162" s="5" t="s">
        <v>70</v>
      </c>
      <c r="B162" s="5" t="s">
        <v>56</v>
      </c>
      <c r="C162">
        <v>214.441552903885</v>
      </c>
      <c r="D162">
        <v>10.325341605419474</v>
      </c>
    </row>
    <row r="163" spans="1:4" ht="14">
      <c r="A163" s="5" t="s">
        <v>70</v>
      </c>
      <c r="B163" s="5" t="s">
        <v>66</v>
      </c>
      <c r="C163">
        <v>153.40001440558217</v>
      </c>
      <c r="D163">
        <v>10.20095826518466</v>
      </c>
    </row>
    <row r="164" spans="1:4" ht="14">
      <c r="A164" s="5" t="s">
        <v>70</v>
      </c>
      <c r="B164" s="5" t="s">
        <v>74</v>
      </c>
      <c r="C164">
        <v>213.69433626938846</v>
      </c>
      <c r="D164">
        <v>10.077834768056075</v>
      </c>
    </row>
    <row r="165" spans="1:4" ht="14">
      <c r="A165" s="5" t="s">
        <v>70</v>
      </c>
      <c r="B165" s="5" t="s">
        <v>83</v>
      </c>
      <c r="C165">
        <v>210.08178013938718</v>
      </c>
      <c r="D165">
        <v>9.6382275202071952</v>
      </c>
    </row>
    <row r="166" spans="1:4" ht="14">
      <c r="A166" s="5" t="s">
        <v>70</v>
      </c>
      <c r="B166" s="5" t="s">
        <v>92</v>
      </c>
      <c r="C166">
        <v>216.03583485496557</v>
      </c>
      <c r="D166">
        <v>10.406959454702681</v>
      </c>
    </row>
    <row r="167" spans="1:4" ht="14">
      <c r="A167" s="5" t="s">
        <v>70</v>
      </c>
      <c r="B167" s="5" t="s">
        <v>101</v>
      </c>
      <c r="C167">
        <v>222.03622949820803</v>
      </c>
      <c r="D167">
        <v>10.3293491757632</v>
      </c>
    </row>
    <row r="168" spans="1:4" ht="14">
      <c r="A168" s="5" t="s">
        <v>70</v>
      </c>
      <c r="B168" s="5" t="s">
        <v>108</v>
      </c>
      <c r="C168">
        <v>222.16855425379302</v>
      </c>
      <c r="D168">
        <v>10.581009129980131</v>
      </c>
    </row>
    <row r="169" spans="1:4" ht="14">
      <c r="A169" s="5" t="s">
        <v>70</v>
      </c>
      <c r="B169" s="5" t="s">
        <v>117</v>
      </c>
      <c r="C169">
        <v>221.8918012349977</v>
      </c>
      <c r="D169">
        <v>10.084818355471148</v>
      </c>
    </row>
    <row r="170" spans="1:4" ht="14">
      <c r="A170" s="5" t="s">
        <v>78</v>
      </c>
      <c r="B170" s="5" t="s">
        <v>12</v>
      </c>
      <c r="C170">
        <v>284.77969908451854</v>
      </c>
      <c r="D170">
        <v>5.8108442466766315</v>
      </c>
    </row>
    <row r="171" spans="1:4" ht="14">
      <c r="A171" s="5" t="s">
        <v>78</v>
      </c>
      <c r="B171" s="5" t="s">
        <v>22</v>
      </c>
      <c r="C171">
        <v>297.64991065854502</v>
      </c>
      <c r="D171">
        <v>4.1635365207327197</v>
      </c>
    </row>
    <row r="172" spans="1:4" ht="14">
      <c r="A172" s="5" t="s">
        <v>78</v>
      </c>
      <c r="B172" s="5" t="s">
        <v>32</v>
      </c>
      <c r="C172">
        <v>348.72463489236333</v>
      </c>
      <c r="D172">
        <v>0.85741542820701633</v>
      </c>
    </row>
    <row r="173" spans="1:4" ht="14">
      <c r="A173" s="5" t="s">
        <v>78</v>
      </c>
      <c r="B173" s="5" t="s">
        <v>41</v>
      </c>
      <c r="C173">
        <v>48.724207259073467</v>
      </c>
      <c r="D173">
        <v>2.1124006975207732</v>
      </c>
    </row>
    <row r="174" spans="1:4" ht="14">
      <c r="A174" s="5" t="s">
        <v>78</v>
      </c>
      <c r="B174" s="5" t="s">
        <v>51</v>
      </c>
      <c r="C174">
        <v>62.254106153440262</v>
      </c>
      <c r="D174">
        <v>4.9887799712508798</v>
      </c>
    </row>
    <row r="175" spans="1:4" ht="14">
      <c r="A175" s="5" t="s">
        <v>78</v>
      </c>
      <c r="B175" s="5" t="s">
        <v>61</v>
      </c>
      <c r="C175">
        <v>84.022411972940859</v>
      </c>
      <c r="D175">
        <v>5.4136414138183451</v>
      </c>
    </row>
    <row r="176" spans="1:4" ht="14">
      <c r="A176" s="5" t="s">
        <v>78</v>
      </c>
      <c r="B176" s="5" t="s">
        <v>70</v>
      </c>
      <c r="C176">
        <v>4.8374071395673468</v>
      </c>
      <c r="D176">
        <v>9.7211948594333517</v>
      </c>
    </row>
    <row r="177" spans="1:4" ht="14">
      <c r="A177" s="5" t="s">
        <v>78</v>
      </c>
      <c r="B177" s="5" t="s">
        <v>78</v>
      </c>
      <c r="C177">
        <v>13</v>
      </c>
      <c r="D177">
        <v>0</v>
      </c>
    </row>
    <row r="178" spans="1:4" ht="14">
      <c r="A178" s="5" t="s">
        <v>78</v>
      </c>
      <c r="B178" s="5" t="s">
        <v>87</v>
      </c>
      <c r="C178">
        <v>306.87407435840476</v>
      </c>
      <c r="D178">
        <v>3.4990643466698179</v>
      </c>
    </row>
    <row r="179" spans="1:4" ht="14">
      <c r="A179" s="5" t="s">
        <v>78</v>
      </c>
      <c r="B179" s="5" t="s">
        <v>96</v>
      </c>
      <c r="C179">
        <v>270.81008283199969</v>
      </c>
      <c r="D179">
        <v>2.6952859530522906</v>
      </c>
    </row>
    <row r="180" spans="1:4" ht="14">
      <c r="A180" s="5" t="s">
        <v>78</v>
      </c>
      <c r="B180" s="5" t="s">
        <v>105</v>
      </c>
      <c r="C180">
        <v>113.46033716871239</v>
      </c>
      <c r="D180">
        <v>4679.3673937129579</v>
      </c>
    </row>
    <row r="181" spans="1:4" ht="14">
      <c r="A181" s="5" t="s">
        <v>78</v>
      </c>
      <c r="B181" s="5" t="s">
        <v>113</v>
      </c>
      <c r="C181">
        <v>309.81720626593443</v>
      </c>
      <c r="D181">
        <v>3.0090325386400507</v>
      </c>
    </row>
    <row r="182" spans="1:4" ht="14">
      <c r="A182" s="5" t="s">
        <v>78</v>
      </c>
      <c r="B182" s="5" t="s">
        <v>17</v>
      </c>
      <c r="C182">
        <v>83.085403990183238</v>
      </c>
      <c r="D182">
        <v>0.93555385268518387</v>
      </c>
    </row>
    <row r="183" spans="1:4" ht="14">
      <c r="A183" s="5" t="s">
        <v>78</v>
      </c>
      <c r="B183" s="5" t="s">
        <v>27</v>
      </c>
      <c r="C183">
        <v>277.80671255547162</v>
      </c>
      <c r="D183">
        <v>5.7395955181603062</v>
      </c>
    </row>
    <row r="184" spans="1:4" ht="14">
      <c r="A184" s="5" t="s">
        <v>78</v>
      </c>
      <c r="B184" s="5" t="s">
        <v>37</v>
      </c>
      <c r="C184">
        <v>276.61534642964466</v>
      </c>
      <c r="D184">
        <v>5.425246546446381</v>
      </c>
    </row>
    <row r="185" spans="1:4" ht="14">
      <c r="A185" s="5" t="s">
        <v>78</v>
      </c>
      <c r="B185" s="5" t="s">
        <v>46</v>
      </c>
      <c r="C185">
        <v>294.29146029513186</v>
      </c>
      <c r="D185">
        <v>6.0856968796564992</v>
      </c>
    </row>
    <row r="186" spans="1:4" ht="14">
      <c r="A186" s="5" t="s">
        <v>78</v>
      </c>
      <c r="B186" s="5" t="s">
        <v>56</v>
      </c>
      <c r="C186">
        <v>283.14739844370513</v>
      </c>
      <c r="D186">
        <v>5.1580072592524449</v>
      </c>
    </row>
    <row r="187" spans="1:4" ht="14">
      <c r="A187" s="5" t="s">
        <v>78</v>
      </c>
      <c r="B187" s="5" t="s">
        <v>66</v>
      </c>
      <c r="C187">
        <v>84.022561466387742</v>
      </c>
      <c r="D187">
        <v>5.4136312192737561</v>
      </c>
    </row>
    <row r="188" spans="1:4" ht="14">
      <c r="A188" s="5" t="s">
        <v>78</v>
      </c>
      <c r="B188" s="5" t="s">
        <v>74</v>
      </c>
      <c r="C188">
        <v>285.27367763562279</v>
      </c>
      <c r="D188">
        <v>4.9487044113096452</v>
      </c>
    </row>
    <row r="189" spans="1:4" ht="14">
      <c r="A189" s="5" t="s">
        <v>78</v>
      </c>
      <c r="B189" s="5" t="s">
        <v>83</v>
      </c>
      <c r="C189">
        <v>288.56491354553037</v>
      </c>
      <c r="D189">
        <v>4.2344617979283123</v>
      </c>
    </row>
    <row r="190" spans="1:4" ht="14">
      <c r="A190" s="5" t="s">
        <v>78</v>
      </c>
      <c r="B190" s="5" t="s">
        <v>92</v>
      </c>
      <c r="C190">
        <v>283.49350641981891</v>
      </c>
      <c r="D190">
        <v>5.4560458651430155</v>
      </c>
    </row>
    <row r="191" spans="1:4" ht="14">
      <c r="A191" s="5" t="s">
        <v>78</v>
      </c>
      <c r="B191" s="5" t="s">
        <v>101</v>
      </c>
      <c r="C191">
        <v>288.29935681443459</v>
      </c>
      <c r="D191">
        <v>6.4242801672646284</v>
      </c>
    </row>
    <row r="192" spans="1:4" ht="14">
      <c r="A192" s="5" t="s">
        <v>78</v>
      </c>
      <c r="B192" s="5" t="s">
        <v>108</v>
      </c>
      <c r="C192">
        <v>286.37098804264446</v>
      </c>
      <c r="D192">
        <v>6.5517264761525356</v>
      </c>
    </row>
    <row r="193" spans="1:4" ht="14">
      <c r="A193" s="5" t="s">
        <v>78</v>
      </c>
      <c r="B193" s="5" t="s">
        <v>117</v>
      </c>
      <c r="C193">
        <v>290.24043954010898</v>
      </c>
      <c r="D193">
        <v>6.3061094535971334</v>
      </c>
    </row>
    <row r="194" spans="1:4" ht="14">
      <c r="A194" s="5" t="s">
        <v>87</v>
      </c>
      <c r="B194" s="5" t="s">
        <v>12</v>
      </c>
      <c r="C194">
        <v>257.60539438955919</v>
      </c>
      <c r="D194">
        <v>2.886267274041713</v>
      </c>
    </row>
    <row r="195" spans="1:4" ht="14">
      <c r="A195" s="5" t="s">
        <v>87</v>
      </c>
      <c r="B195" s="5" t="s">
        <v>22</v>
      </c>
      <c r="C195">
        <v>259.28505641066886</v>
      </c>
      <c r="D195">
        <v>0.90459963345586891</v>
      </c>
    </row>
    <row r="196" spans="1:4" ht="14">
      <c r="A196" s="5" t="s">
        <v>87</v>
      </c>
      <c r="B196" s="5" t="s">
        <v>32</v>
      </c>
      <c r="C196">
        <v>115.51894245526506</v>
      </c>
      <c r="D196">
        <v>2.9170295070011183</v>
      </c>
    </row>
    <row r="197" spans="1:4" ht="14">
      <c r="A197" s="5" t="s">
        <v>87</v>
      </c>
      <c r="B197" s="5" t="s">
        <v>41</v>
      </c>
      <c r="C197">
        <v>99.098964533613753</v>
      </c>
      <c r="D197">
        <v>4.443127462283849</v>
      </c>
    </row>
    <row r="198" spans="1:4" ht="14">
      <c r="A198" s="5" t="s">
        <v>87</v>
      </c>
      <c r="B198" s="5" t="s">
        <v>51</v>
      </c>
      <c r="C198">
        <v>88.184805819038047</v>
      </c>
      <c r="D198">
        <v>7.2177153272479924</v>
      </c>
    </row>
    <row r="199" spans="1:4" ht="14">
      <c r="A199" s="5" t="s">
        <v>87</v>
      </c>
      <c r="B199" s="5" t="s">
        <v>61</v>
      </c>
      <c r="C199">
        <v>100.58423177343661</v>
      </c>
      <c r="D199">
        <v>8.326185095038845</v>
      </c>
    </row>
    <row r="200" spans="1:4" ht="14">
      <c r="A200" s="5" t="s">
        <v>87</v>
      </c>
      <c r="B200" s="5" t="s">
        <v>70</v>
      </c>
      <c r="C200">
        <v>25.454978222718978</v>
      </c>
      <c r="D200">
        <v>8.4058101539185444</v>
      </c>
    </row>
    <row r="201" spans="1:4" ht="14">
      <c r="A201" s="5" t="s">
        <v>87</v>
      </c>
      <c r="B201" s="5" t="s">
        <v>78</v>
      </c>
      <c r="C201">
        <v>126.82852551887231</v>
      </c>
      <c r="D201">
        <v>3.4990643466698179</v>
      </c>
    </row>
    <row r="202" spans="1:4" ht="14">
      <c r="A202" s="5" t="s">
        <v>87</v>
      </c>
      <c r="B202" s="5" t="s">
        <v>87</v>
      </c>
      <c r="C202">
        <v>13</v>
      </c>
      <c r="D202">
        <v>0</v>
      </c>
    </row>
    <row r="203" spans="1:4" ht="14">
      <c r="A203" s="5" t="s">
        <v>87</v>
      </c>
      <c r="B203" s="5" t="s">
        <v>96</v>
      </c>
      <c r="C203">
        <v>177.06418736532862</v>
      </c>
      <c r="D203">
        <v>2.0641618607345897</v>
      </c>
    </row>
    <row r="204" spans="1:4" ht="14">
      <c r="A204" s="5" t="s">
        <v>87</v>
      </c>
      <c r="B204" s="5" t="s">
        <v>105</v>
      </c>
      <c r="C204">
        <v>113.41765861366548</v>
      </c>
      <c r="D204">
        <v>4682.7710249345455</v>
      </c>
    </row>
    <row r="205" spans="1:4" ht="14">
      <c r="A205" s="5" t="s">
        <v>87</v>
      </c>
      <c r="B205" s="5" t="s">
        <v>113</v>
      </c>
      <c r="C205">
        <v>109.46152781442106</v>
      </c>
      <c r="D205">
        <v>0.51759673478295898</v>
      </c>
    </row>
    <row r="206" spans="1:4" ht="14">
      <c r="A206" s="5" t="s">
        <v>87</v>
      </c>
      <c r="B206" s="5" t="s">
        <v>17</v>
      </c>
      <c r="C206">
        <v>118.01288751942593</v>
      </c>
      <c r="D206">
        <v>4.2243417814326838</v>
      </c>
    </row>
    <row r="207" spans="1:4" ht="14">
      <c r="A207" s="5" t="s">
        <v>87</v>
      </c>
      <c r="B207" s="5" t="s">
        <v>27</v>
      </c>
      <c r="C207">
        <v>245.38542176655648</v>
      </c>
      <c r="D207">
        <v>3.1747400265168233</v>
      </c>
    </row>
    <row r="208" spans="1:4" ht="14">
      <c r="A208" s="5" t="s">
        <v>87</v>
      </c>
      <c r="B208" s="5" t="s">
        <v>37</v>
      </c>
      <c r="C208">
        <v>240.29936050307487</v>
      </c>
      <c r="D208">
        <v>2.9804007353699888</v>
      </c>
    </row>
    <row r="209" spans="1:4" ht="14">
      <c r="A209" s="5" t="s">
        <v>87</v>
      </c>
      <c r="B209" s="5" t="s">
        <v>46</v>
      </c>
      <c r="C209">
        <v>278.3161486092323</v>
      </c>
      <c r="D209">
        <v>2.7773222381712372</v>
      </c>
    </row>
    <row r="210" spans="1:4" ht="14">
      <c r="A210" s="5" t="s">
        <v>87</v>
      </c>
      <c r="B210" s="5" t="s">
        <v>56</v>
      </c>
      <c r="C210">
        <v>247.33738888195069</v>
      </c>
      <c r="D210">
        <v>2.4089677054771292</v>
      </c>
    </row>
    <row r="211" spans="1:4" ht="14">
      <c r="A211" s="5" t="s">
        <v>87</v>
      </c>
      <c r="B211" s="5" t="s">
        <v>66</v>
      </c>
      <c r="C211">
        <v>100.58434496909967</v>
      </c>
      <c r="D211">
        <v>8.3261793627141891</v>
      </c>
    </row>
    <row r="212" spans="1:4" ht="14">
      <c r="A212" s="5" t="s">
        <v>87</v>
      </c>
      <c r="B212" s="5" t="s">
        <v>74</v>
      </c>
      <c r="C212">
        <v>248.00110400876753</v>
      </c>
      <c r="D212">
        <v>2.1292019710605015</v>
      </c>
    </row>
    <row r="213" spans="1:4" ht="14">
      <c r="A213" s="5" t="s">
        <v>87</v>
      </c>
      <c r="B213" s="5" t="s">
        <v>83</v>
      </c>
      <c r="C213">
        <v>238.21796081312593</v>
      </c>
      <c r="D213">
        <v>1.4286312572174593</v>
      </c>
    </row>
    <row r="214" spans="1:4" ht="14">
      <c r="A214" s="5" t="s">
        <v>87</v>
      </c>
      <c r="B214" s="5" t="s">
        <v>92</v>
      </c>
      <c r="C214">
        <v>251.70265186335337</v>
      </c>
      <c r="D214">
        <v>2.6391165522851892</v>
      </c>
    </row>
    <row r="215" spans="1:4" ht="14">
      <c r="A215" s="5" t="s">
        <v>87</v>
      </c>
      <c r="B215" s="5" t="s">
        <v>101</v>
      </c>
      <c r="C215">
        <v>268.52188320764719</v>
      </c>
      <c r="D215">
        <v>3.3013311508310981</v>
      </c>
    </row>
    <row r="216" spans="1:4" ht="14">
      <c r="A216" s="5" t="s">
        <v>87</v>
      </c>
      <c r="B216" s="5" t="s">
        <v>108</v>
      </c>
      <c r="C216">
        <v>265.80461081021593</v>
      </c>
      <c r="D216">
        <v>3.4961662283017678</v>
      </c>
    </row>
    <row r="217" spans="1:4" ht="14">
      <c r="A217" s="5" t="s">
        <v>87</v>
      </c>
      <c r="B217" s="5" t="s">
        <v>117</v>
      </c>
      <c r="C217">
        <v>271.46153381082286</v>
      </c>
      <c r="D217">
        <v>3.1186815523313194</v>
      </c>
    </row>
    <row r="218" spans="1:4" ht="14">
      <c r="A218" s="5" t="s">
        <v>96</v>
      </c>
      <c r="B218" s="5" t="s">
        <v>12</v>
      </c>
      <c r="C218">
        <v>296.25213297075152</v>
      </c>
      <c r="D218">
        <v>3.2608493931239448</v>
      </c>
    </row>
    <row r="219" spans="1:4" ht="14">
      <c r="A219" s="5" t="s">
        <v>96</v>
      </c>
      <c r="B219" s="5" t="s">
        <v>22</v>
      </c>
      <c r="C219">
        <v>332.29476541048308</v>
      </c>
      <c r="D219">
        <v>2.1385942001617044</v>
      </c>
    </row>
    <row r="220" spans="1:4" ht="14">
      <c r="A220" s="5" t="s">
        <v>96</v>
      </c>
      <c r="B220" s="5" t="s">
        <v>32</v>
      </c>
      <c r="C220">
        <v>72.341298305309579</v>
      </c>
      <c r="D220">
        <v>2.6517968954737876</v>
      </c>
    </row>
    <row r="221" spans="1:4" ht="14">
      <c r="A221" s="5" t="s">
        <v>96</v>
      </c>
      <c r="B221" s="5" t="s">
        <v>41</v>
      </c>
      <c r="C221">
        <v>72.400240265824607</v>
      </c>
      <c r="D221">
        <v>4.4919482165655333</v>
      </c>
    </row>
    <row r="222" spans="1:4" ht="14">
      <c r="A222" s="5" t="s">
        <v>96</v>
      </c>
      <c r="B222" s="5" t="s">
        <v>51</v>
      </c>
      <c r="C222">
        <v>72.150883578849289</v>
      </c>
      <c r="D222">
        <v>7.4681607019795502</v>
      </c>
    </row>
    <row r="223" spans="1:4" ht="14">
      <c r="A223" s="5" t="s">
        <v>96</v>
      </c>
      <c r="B223" s="5" t="s">
        <v>61</v>
      </c>
      <c r="C223">
        <v>86.239874904358544</v>
      </c>
      <c r="D223">
        <v>8.0963053857153593</v>
      </c>
    </row>
    <row r="224" spans="1:4" ht="14">
      <c r="A224" s="5" t="s">
        <v>96</v>
      </c>
      <c r="B224" s="5" t="s">
        <v>70</v>
      </c>
      <c r="C224">
        <v>19.978408595792018</v>
      </c>
      <c r="D224">
        <v>10.268716603713356</v>
      </c>
    </row>
    <row r="225" spans="1:4" ht="14">
      <c r="A225" s="5" t="s">
        <v>96</v>
      </c>
      <c r="B225" s="5" t="s">
        <v>78</v>
      </c>
      <c r="C225">
        <v>90.772610451619471</v>
      </c>
      <c r="D225">
        <v>2.6952859530522906</v>
      </c>
    </row>
    <row r="226" spans="1:4" ht="14">
      <c r="A226" s="5" t="s">
        <v>96</v>
      </c>
      <c r="B226" s="5" t="s">
        <v>87</v>
      </c>
      <c r="C226">
        <v>357.07225036527029</v>
      </c>
      <c r="D226">
        <v>2.0641618607345897</v>
      </c>
    </row>
    <row r="227" spans="1:4" ht="14">
      <c r="A227" s="5" t="s">
        <v>96</v>
      </c>
      <c r="B227" s="5" t="s">
        <v>96</v>
      </c>
      <c r="C227">
        <v>13</v>
      </c>
      <c r="D227">
        <v>0</v>
      </c>
    </row>
    <row r="228" spans="1:4" ht="14">
      <c r="A228" s="5" t="s">
        <v>96</v>
      </c>
      <c r="B228" s="5" t="s">
        <v>105</v>
      </c>
      <c r="C228">
        <v>113.41919195284953</v>
      </c>
      <c r="D228">
        <v>4681.8548330818803</v>
      </c>
    </row>
    <row r="229" spans="1:4" ht="14">
      <c r="A229" s="5" t="s">
        <v>96</v>
      </c>
      <c r="B229" s="5" t="s">
        <v>113</v>
      </c>
      <c r="C229">
        <v>11.449261647538719</v>
      </c>
      <c r="D229">
        <v>1.9273008166404764</v>
      </c>
    </row>
    <row r="230" spans="1:4" ht="14">
      <c r="A230" s="5" t="s">
        <v>96</v>
      </c>
      <c r="B230" s="5" t="s">
        <v>17</v>
      </c>
      <c r="C230">
        <v>88.784373958352774</v>
      </c>
      <c r="D230">
        <v>3.6245320969160577</v>
      </c>
    </row>
    <row r="231" spans="1:4" ht="14">
      <c r="A231" s="5" t="s">
        <v>96</v>
      </c>
      <c r="B231" s="5" t="s">
        <v>27</v>
      </c>
      <c r="C231">
        <v>283.88453393845327</v>
      </c>
      <c r="D231">
        <v>3.081918028702995</v>
      </c>
    </row>
    <row r="232" spans="1:4" ht="14">
      <c r="A232" s="5" t="s">
        <v>96</v>
      </c>
      <c r="B232" s="5" t="s">
        <v>37</v>
      </c>
      <c r="C232">
        <v>282.25214728456183</v>
      </c>
      <c r="D232">
        <v>2.7572941460857234</v>
      </c>
    </row>
    <row r="233" spans="1:4" ht="14">
      <c r="A233" s="5" t="s">
        <v>96</v>
      </c>
      <c r="B233" s="5" t="s">
        <v>46</v>
      </c>
      <c r="C233">
        <v>310.80555755934387</v>
      </c>
      <c r="D233">
        <v>3.7698158145504999</v>
      </c>
    </row>
    <row r="234" spans="1:4" ht="14">
      <c r="A234" s="5" t="s">
        <v>96</v>
      </c>
      <c r="B234" s="5" t="s">
        <v>56</v>
      </c>
      <c r="C234">
        <v>295.95813440122373</v>
      </c>
      <c r="D234">
        <v>2.5898066048303687</v>
      </c>
    </row>
    <row r="235" spans="1:4" ht="14">
      <c r="A235" s="5" t="s">
        <v>96</v>
      </c>
      <c r="B235" s="5" t="s">
        <v>66</v>
      </c>
      <c r="C235">
        <v>86.239977625194456</v>
      </c>
      <c r="D235">
        <v>8.0962957546518162</v>
      </c>
    </row>
    <row r="236" spans="1:4" ht="14">
      <c r="A236" s="5" t="s">
        <v>96</v>
      </c>
      <c r="B236" s="5" t="s">
        <v>74</v>
      </c>
      <c r="C236">
        <v>301.2935768803905</v>
      </c>
      <c r="D236">
        <v>2.4337954583164638</v>
      </c>
    </row>
    <row r="237" spans="1:4" ht="14">
      <c r="A237" s="5" t="s">
        <v>96</v>
      </c>
      <c r="B237" s="5" t="s">
        <v>83</v>
      </c>
      <c r="C237">
        <v>314.76547005911198</v>
      </c>
      <c r="D237">
        <v>1.8591047151933655</v>
      </c>
    </row>
    <row r="238" spans="1:4" ht="14">
      <c r="A238" s="5" t="s">
        <v>96</v>
      </c>
      <c r="B238" s="5" t="s">
        <v>92</v>
      </c>
      <c r="C238">
        <v>295.28117280373255</v>
      </c>
      <c r="D238">
        <v>2.8878164972703404</v>
      </c>
    </row>
    <row r="239" spans="1:4" ht="14">
      <c r="A239" s="5" t="s">
        <v>96</v>
      </c>
      <c r="B239" s="5" t="s">
        <v>101</v>
      </c>
      <c r="C239">
        <v>300.13237911117022</v>
      </c>
      <c r="D239">
        <v>3.9377982902765569</v>
      </c>
    </row>
    <row r="240" spans="1:4" ht="14">
      <c r="A240" s="5" t="s">
        <v>96</v>
      </c>
      <c r="B240" s="5" t="s">
        <v>108</v>
      </c>
      <c r="C240">
        <v>296.69318270144208</v>
      </c>
      <c r="D240">
        <v>4.0207795596075053</v>
      </c>
    </row>
    <row r="241" spans="1:4" ht="14">
      <c r="A241" s="5" t="s">
        <v>96</v>
      </c>
      <c r="B241" s="5" t="s">
        <v>117</v>
      </c>
      <c r="C241">
        <v>303.60045353791025</v>
      </c>
      <c r="D241">
        <v>3.8696375830370928</v>
      </c>
    </row>
    <row r="242" spans="1:4" ht="14">
      <c r="A242" s="5" t="s">
        <v>105</v>
      </c>
      <c r="B242" s="5" t="s">
        <v>12</v>
      </c>
      <c r="C242">
        <v>324.57194900097585</v>
      </c>
      <c r="D242">
        <v>4685.1116981482228</v>
      </c>
    </row>
    <row r="243" spans="1:4" ht="14">
      <c r="A243" s="5" t="s">
        <v>105</v>
      </c>
      <c r="B243" s="5" t="s">
        <v>22</v>
      </c>
      <c r="C243">
        <v>324.59206994270539</v>
      </c>
      <c r="D243">
        <v>4683.5198072391586</v>
      </c>
    </row>
    <row r="244" spans="1:4" ht="14">
      <c r="A244" s="5" t="s">
        <v>105</v>
      </c>
      <c r="B244" s="5" t="s">
        <v>32</v>
      </c>
      <c r="C244">
        <v>324.59889446537306</v>
      </c>
      <c r="D244">
        <v>4679.8559572712165</v>
      </c>
    </row>
    <row r="245" spans="1:4" ht="14">
      <c r="A245" s="5" t="s">
        <v>105</v>
      </c>
      <c r="B245" s="5" t="s">
        <v>41</v>
      </c>
      <c r="C245">
        <v>324.6194425899003</v>
      </c>
      <c r="D245">
        <v>4678.4659600807399</v>
      </c>
    </row>
    <row r="246" spans="1:4" ht="14">
      <c r="A246" s="5" t="s">
        <v>105</v>
      </c>
      <c r="B246" s="5" t="s">
        <v>51</v>
      </c>
      <c r="C246">
        <v>324.65315782472118</v>
      </c>
      <c r="D246">
        <v>4676.2422964867646</v>
      </c>
    </row>
    <row r="247" spans="1:4" ht="14">
      <c r="A247" s="5" t="s">
        <v>105</v>
      </c>
      <c r="B247" s="5" t="s">
        <v>61</v>
      </c>
      <c r="C247">
        <v>324.63224000223835</v>
      </c>
      <c r="D247">
        <v>4674.6529342239055</v>
      </c>
    </row>
    <row r="248" spans="1:4" ht="14">
      <c r="A248" s="5" t="s">
        <v>105</v>
      </c>
      <c r="B248" s="5" t="s">
        <v>70</v>
      </c>
      <c r="C248">
        <v>324.74383505914585</v>
      </c>
      <c r="D248">
        <v>4682.4743675167692</v>
      </c>
    </row>
    <row r="249" spans="1:4" ht="14">
      <c r="A249" s="5" t="s">
        <v>105</v>
      </c>
      <c r="B249" s="5" t="s">
        <v>78</v>
      </c>
      <c r="C249">
        <v>324.58688810256501</v>
      </c>
      <c r="D249">
        <v>4679.3673937129579</v>
      </c>
    </row>
    <row r="250" spans="1:4" ht="14">
      <c r="A250" s="5" t="s">
        <v>105</v>
      </c>
      <c r="B250" s="5" t="s">
        <v>87</v>
      </c>
      <c r="C250">
        <v>324.60071695584264</v>
      </c>
      <c r="D250">
        <v>4682.7710249345455</v>
      </c>
    </row>
    <row r="251" spans="1:4" ht="14">
      <c r="A251" s="5" t="s">
        <v>105</v>
      </c>
      <c r="B251" s="5" t="s">
        <v>96</v>
      </c>
      <c r="C251">
        <v>324.56920371384365</v>
      </c>
      <c r="D251">
        <v>4681.8548330818803</v>
      </c>
    </row>
    <row r="252" spans="1:4" ht="14">
      <c r="A252" s="5" t="s">
        <v>105</v>
      </c>
      <c r="B252" s="5" t="s">
        <v>105</v>
      </c>
      <c r="C252">
        <v>13</v>
      </c>
      <c r="D252">
        <v>0</v>
      </c>
    </row>
    <row r="253" spans="1:4" ht="14">
      <c r="A253" s="5" t="s">
        <v>105</v>
      </c>
      <c r="B253" s="5" t="s">
        <v>113</v>
      </c>
      <c r="C253">
        <v>324.60132535676377</v>
      </c>
      <c r="D253">
        <v>4682.2546615814781</v>
      </c>
    </row>
    <row r="254" spans="1:4" ht="14">
      <c r="A254" s="5" t="s">
        <v>105</v>
      </c>
      <c r="B254" s="5" t="s">
        <v>17</v>
      </c>
      <c r="C254">
        <v>324.5949496582636</v>
      </c>
      <c r="D254">
        <v>4678.560265608703</v>
      </c>
    </row>
    <row r="255" spans="1:4" ht="14">
      <c r="A255" s="5" t="s">
        <v>105</v>
      </c>
      <c r="B255" s="5" t="s">
        <v>27</v>
      </c>
      <c r="C255">
        <v>324.56050766112094</v>
      </c>
      <c r="D255">
        <v>4684.894184234995</v>
      </c>
    </row>
    <row r="256" spans="1:4" ht="14">
      <c r="A256" s="5" t="s">
        <v>105</v>
      </c>
      <c r="B256" s="5" t="s">
        <v>37</v>
      </c>
      <c r="C256">
        <v>324.56010710549742</v>
      </c>
      <c r="D256">
        <v>4684.5599313635212</v>
      </c>
    </row>
    <row r="257" spans="1:4" ht="14">
      <c r="A257" s="5" t="s">
        <v>105</v>
      </c>
      <c r="B257" s="5" t="s">
        <v>46</v>
      </c>
      <c r="C257">
        <v>324.5883917557648</v>
      </c>
      <c r="D257">
        <v>4685.4524505701729</v>
      </c>
    </row>
    <row r="258" spans="1:4" ht="14">
      <c r="A258" s="5" t="s">
        <v>105</v>
      </c>
      <c r="B258" s="5" t="s">
        <v>56</v>
      </c>
      <c r="C258">
        <v>324.57115801908691</v>
      </c>
      <c r="D258">
        <v>4684.4420977925847</v>
      </c>
    </row>
    <row r="259" spans="1:4" ht="14">
      <c r="A259" s="5" t="s">
        <v>105</v>
      </c>
      <c r="B259" s="5" t="s">
        <v>66</v>
      </c>
      <c r="C259">
        <v>324.63223970715291</v>
      </c>
      <c r="D259">
        <v>4674.6529361571938</v>
      </c>
    </row>
    <row r="260" spans="1:4" ht="14">
      <c r="A260" s="5" t="s">
        <v>105</v>
      </c>
      <c r="B260" s="5" t="s">
        <v>74</v>
      </c>
      <c r="C260">
        <v>324.57488375850107</v>
      </c>
      <c r="D260">
        <v>4684.2656832459816</v>
      </c>
    </row>
    <row r="261" spans="1:4" ht="14">
      <c r="A261" s="5" t="s">
        <v>105</v>
      </c>
      <c r="B261" s="5" t="s">
        <v>83</v>
      </c>
      <c r="C261">
        <v>324.5807321242151</v>
      </c>
      <c r="D261">
        <v>4683.5864127141522</v>
      </c>
    </row>
    <row r="262" spans="1:4" ht="14">
      <c r="A262" s="5" t="s">
        <v>105</v>
      </c>
      <c r="B262" s="5" t="s">
        <v>92</v>
      </c>
      <c r="C262">
        <v>324.57080207427845</v>
      </c>
      <c r="D262">
        <v>4684.7411250725745</v>
      </c>
    </row>
    <row r="263" spans="1:4" ht="14">
      <c r="A263" s="5" t="s">
        <v>105</v>
      </c>
      <c r="B263" s="5" t="s">
        <v>101</v>
      </c>
      <c r="C263">
        <v>324.57704463543831</v>
      </c>
      <c r="D263">
        <v>4685.7656394416208</v>
      </c>
    </row>
    <row r="264" spans="1:4" ht="14">
      <c r="A264" s="5" t="s">
        <v>105</v>
      </c>
      <c r="B264" s="5" t="s">
        <v>108</v>
      </c>
      <c r="C264">
        <v>324.57311507219083</v>
      </c>
      <c r="D264">
        <v>4685.8690517270679</v>
      </c>
    </row>
    <row r="265" spans="1:4" ht="14">
      <c r="A265" s="5" t="s">
        <v>105</v>
      </c>
      <c r="B265" s="5" t="s">
        <v>117</v>
      </c>
      <c r="C265">
        <v>324.58085478009434</v>
      </c>
      <c r="D265">
        <v>4685.6635516957376</v>
      </c>
    </row>
    <row r="266" spans="1:4" ht="14">
      <c r="A266" s="5" t="s">
        <v>113</v>
      </c>
      <c r="B266" s="5" t="s">
        <v>12</v>
      </c>
      <c r="C266">
        <v>262.30831112210507</v>
      </c>
      <c r="D266">
        <v>3.337101899040634</v>
      </c>
    </row>
    <row r="267" spans="1:4" ht="14">
      <c r="A267" s="5" t="s">
        <v>113</v>
      </c>
      <c r="B267" s="5" t="s">
        <v>22</v>
      </c>
      <c r="C267">
        <v>270.18475893970225</v>
      </c>
      <c r="D267">
        <v>1.3768580076581214</v>
      </c>
    </row>
    <row r="268" spans="1:4" ht="14">
      <c r="A268" s="5" t="s">
        <v>113</v>
      </c>
      <c r="B268" s="5" t="s">
        <v>32</v>
      </c>
      <c r="C268">
        <v>116.82872203391736</v>
      </c>
      <c r="D268">
        <v>2.4029435266494419</v>
      </c>
    </row>
    <row r="269" spans="1:4" ht="14">
      <c r="A269" s="5" t="s">
        <v>113</v>
      </c>
      <c r="B269" s="5" t="s">
        <v>41</v>
      </c>
      <c r="C269">
        <v>97.750549497267912</v>
      </c>
      <c r="D269">
        <v>3.9350746972729929</v>
      </c>
    </row>
    <row r="270" spans="1:4" ht="14">
      <c r="A270" s="5" t="s">
        <v>113</v>
      </c>
      <c r="B270" s="5" t="s">
        <v>51</v>
      </c>
      <c r="C270">
        <v>86.594808659168166</v>
      </c>
      <c r="D270">
        <v>6.7380169016977947</v>
      </c>
    </row>
    <row r="271" spans="1:4" ht="14">
      <c r="A271" s="5" t="s">
        <v>113</v>
      </c>
      <c r="B271" s="5" t="s">
        <v>61</v>
      </c>
      <c r="C271">
        <v>100.00595613393068</v>
      </c>
      <c r="D271">
        <v>7.8151967887207707</v>
      </c>
    </row>
    <row r="272" spans="1:4" ht="14">
      <c r="A272" s="5" t="s">
        <v>113</v>
      </c>
      <c r="B272" s="5" t="s">
        <v>70</v>
      </c>
      <c r="C272">
        <v>21.935300700599498</v>
      </c>
      <c r="D272">
        <v>8.3676143801579403</v>
      </c>
    </row>
    <row r="273" spans="1:4" ht="14">
      <c r="A273" s="5" t="s">
        <v>113</v>
      </c>
      <c r="B273" s="5" t="s">
        <v>78</v>
      </c>
      <c r="C273">
        <v>129.77897912232237</v>
      </c>
      <c r="D273">
        <v>3.0090325386400507</v>
      </c>
    </row>
    <row r="274" spans="1:4" ht="14">
      <c r="A274" s="5" t="s">
        <v>113</v>
      </c>
      <c r="B274" s="5" t="s">
        <v>87</v>
      </c>
      <c r="C274">
        <v>289.46885082086203</v>
      </c>
      <c r="D274">
        <v>0.51759673478295898</v>
      </c>
    </row>
    <row r="275" spans="1:4" ht="14">
      <c r="A275" s="5" t="s">
        <v>113</v>
      </c>
      <c r="B275" s="5" t="s">
        <v>96</v>
      </c>
      <c r="C275">
        <v>191.44851925937439</v>
      </c>
      <c r="D275">
        <v>1.9273008166404764</v>
      </c>
    </row>
    <row r="276" spans="1:4" ht="14">
      <c r="A276" s="5" t="s">
        <v>113</v>
      </c>
      <c r="B276" s="5" t="s">
        <v>105</v>
      </c>
      <c r="C276">
        <v>113.42510764844747</v>
      </c>
      <c r="D276">
        <v>4682.2546615814781</v>
      </c>
    </row>
    <row r="277" spans="1:4" ht="14">
      <c r="A277" s="5" t="s">
        <v>113</v>
      </c>
      <c r="B277" s="5" t="s">
        <v>113</v>
      </c>
      <c r="C277">
        <v>13</v>
      </c>
      <c r="D277">
        <v>0</v>
      </c>
    </row>
    <row r="278" spans="1:4" ht="14">
      <c r="A278" s="5" t="s">
        <v>113</v>
      </c>
      <c r="B278" s="5" t="s">
        <v>17</v>
      </c>
      <c r="C278">
        <v>119.20784934362143</v>
      </c>
      <c r="D278">
        <v>3.7132968779949977</v>
      </c>
    </row>
    <row r="279" spans="1:4" ht="14">
      <c r="A279" s="5" t="s">
        <v>113</v>
      </c>
      <c r="B279" s="5" t="s">
        <v>27</v>
      </c>
      <c r="C279">
        <v>251.18950778606171</v>
      </c>
      <c r="D279">
        <v>3.5648190437491185</v>
      </c>
    </row>
    <row r="280" spans="1:4" ht="14">
      <c r="A280" s="5" t="s">
        <v>113</v>
      </c>
      <c r="B280" s="5" t="s">
        <v>37</v>
      </c>
      <c r="C280">
        <v>247.03592515495393</v>
      </c>
      <c r="D280">
        <v>3.3418901226304008</v>
      </c>
    </row>
    <row r="281" spans="1:4" ht="14">
      <c r="A281" s="5" t="s">
        <v>113</v>
      </c>
      <c r="B281" s="5" t="s">
        <v>46</v>
      </c>
      <c r="C281">
        <v>280.06790163144149</v>
      </c>
      <c r="D281">
        <v>3.2866802336696548</v>
      </c>
    </row>
    <row r="282" spans="1:4" ht="14">
      <c r="A282" s="5" t="s">
        <v>113</v>
      </c>
      <c r="B282" s="5" t="s">
        <v>56</v>
      </c>
      <c r="C282">
        <v>254.43062121540214</v>
      </c>
      <c r="D282">
        <v>2.8143609840722843</v>
      </c>
    </row>
    <row r="283" spans="1:4" ht="14">
      <c r="A283" s="5" t="s">
        <v>113</v>
      </c>
      <c r="B283" s="5" t="s">
        <v>66</v>
      </c>
      <c r="C283">
        <v>100.00607629495471</v>
      </c>
      <c r="D283">
        <v>7.8151908885846098</v>
      </c>
    </row>
    <row r="284" spans="1:4" ht="14">
      <c r="A284" s="5" t="s">
        <v>113</v>
      </c>
      <c r="B284" s="5" t="s">
        <v>74</v>
      </c>
      <c r="C284">
        <v>255.76156410222251</v>
      </c>
      <c r="D284">
        <v>2.540318107999203</v>
      </c>
    </row>
    <row r="285" spans="1:4" ht="14">
      <c r="A285" s="5" t="s">
        <v>113</v>
      </c>
      <c r="B285" s="5" t="s">
        <v>83</v>
      </c>
      <c r="C285">
        <v>251.19416700091671</v>
      </c>
      <c r="D285">
        <v>1.7985292518023213</v>
      </c>
    </row>
    <row r="286" spans="1:4" ht="14">
      <c r="A286" s="5" t="s">
        <v>113</v>
      </c>
      <c r="B286" s="5" t="s">
        <v>92</v>
      </c>
      <c r="C286">
        <v>257.64588689147683</v>
      </c>
      <c r="D286">
        <v>3.0647584490243189</v>
      </c>
    </row>
    <row r="287" spans="1:4" ht="14">
      <c r="A287" s="5" t="s">
        <v>113</v>
      </c>
      <c r="B287" s="5" t="s">
        <v>101</v>
      </c>
      <c r="C287">
        <v>271.3273336575823</v>
      </c>
      <c r="D287">
        <v>3.7892622742612518</v>
      </c>
    </row>
    <row r="288" spans="1:4" ht="14">
      <c r="A288" s="5" t="s">
        <v>113</v>
      </c>
      <c r="B288" s="5" t="s">
        <v>108</v>
      </c>
      <c r="C288">
        <v>268.80642889183224</v>
      </c>
      <c r="D288">
        <v>3.9756950857160347</v>
      </c>
    </row>
    <row r="289" spans="1:4" ht="14">
      <c r="A289" s="5" t="s">
        <v>113</v>
      </c>
      <c r="B289" s="5" t="s">
        <v>117</v>
      </c>
      <c r="C289">
        <v>274.00510386997593</v>
      </c>
      <c r="D289">
        <v>3.6144859754902612</v>
      </c>
    </row>
    <row r="290" spans="1:4" ht="14">
      <c r="A290" s="5" t="s">
        <v>17</v>
      </c>
      <c r="B290" s="5" t="s">
        <v>12</v>
      </c>
      <c r="C290">
        <v>281.82865259540688</v>
      </c>
      <c r="D290">
        <v>6.6890781171371687</v>
      </c>
    </row>
    <row r="291" spans="1:4" ht="14">
      <c r="A291" s="5" t="s">
        <v>17</v>
      </c>
      <c r="B291" s="5" t="s">
        <v>22</v>
      </c>
      <c r="C291">
        <v>291.52243507224733</v>
      </c>
      <c r="D291">
        <v>4.9624206563397655</v>
      </c>
    </row>
    <row r="292" spans="1:4" ht="14">
      <c r="A292" s="5" t="s">
        <v>17</v>
      </c>
      <c r="B292" s="5" t="s">
        <v>32</v>
      </c>
      <c r="C292">
        <v>303.60497902209551</v>
      </c>
      <c r="D292">
        <v>1.3162099151689819</v>
      </c>
    </row>
    <row r="293" spans="1:4" ht="14">
      <c r="A293" s="5" t="s">
        <v>17</v>
      </c>
      <c r="B293" s="5" t="s">
        <v>41</v>
      </c>
      <c r="C293">
        <v>27.23106915830823</v>
      </c>
      <c r="D293">
        <v>1.4403822058219564</v>
      </c>
    </row>
    <row r="294" spans="1:4" ht="14">
      <c r="A294" s="5" t="s">
        <v>17</v>
      </c>
      <c r="B294" s="5" t="s">
        <v>51</v>
      </c>
      <c r="C294">
        <v>57.643601317778234</v>
      </c>
      <c r="D294">
        <v>4.1278113471265758</v>
      </c>
    </row>
    <row r="295" spans="1:4" ht="14">
      <c r="A295" s="5" t="s">
        <v>17</v>
      </c>
      <c r="B295" s="5" t="s">
        <v>61</v>
      </c>
      <c r="C295">
        <v>84.230670750794786</v>
      </c>
      <c r="D295">
        <v>4.4782387989485972</v>
      </c>
    </row>
    <row r="296" spans="1:4" ht="14">
      <c r="A296" s="5" t="s">
        <v>17</v>
      </c>
      <c r="B296" s="5" t="s">
        <v>70</v>
      </c>
      <c r="C296">
        <v>359.36038322983666</v>
      </c>
      <c r="D296">
        <v>9.5745571110923606</v>
      </c>
    </row>
    <row r="297" spans="1:4" ht="14">
      <c r="A297" s="5" t="s">
        <v>17</v>
      </c>
      <c r="B297" s="5" t="s">
        <v>78</v>
      </c>
      <c r="C297">
        <v>263.09791987977604</v>
      </c>
      <c r="D297">
        <v>0.93555385268518387</v>
      </c>
    </row>
    <row r="298" spans="1:4" ht="14">
      <c r="A298" s="5" t="s">
        <v>17</v>
      </c>
      <c r="B298" s="5" t="s">
        <v>87</v>
      </c>
      <c r="C298">
        <v>298.07095774021695</v>
      </c>
      <c r="D298">
        <v>4.2243417814326838</v>
      </c>
    </row>
    <row r="299" spans="1:4" ht="14">
      <c r="A299" s="5" t="s">
        <v>17</v>
      </c>
      <c r="B299" s="5" t="s">
        <v>96</v>
      </c>
      <c r="C299">
        <v>268.8343630499752</v>
      </c>
      <c r="D299">
        <v>3.6245320969160577</v>
      </c>
    </row>
    <row r="300" spans="1:4" ht="14">
      <c r="A300" s="5" t="s">
        <v>17</v>
      </c>
      <c r="B300" s="5" t="s">
        <v>105</v>
      </c>
      <c r="C300">
        <v>113.47453112525926</v>
      </c>
      <c r="D300">
        <v>4678.560265608703</v>
      </c>
    </row>
    <row r="301" spans="1:4" ht="14">
      <c r="A301" s="5" t="s">
        <v>17</v>
      </c>
      <c r="B301" s="5" t="s">
        <v>113</v>
      </c>
      <c r="C301">
        <v>299.2585973461226</v>
      </c>
      <c r="D301">
        <v>3.7132968779949977</v>
      </c>
    </row>
    <row r="302" spans="1:4" ht="14">
      <c r="A302" s="5" t="s">
        <v>17</v>
      </c>
      <c r="B302" s="5" t="s">
        <v>17</v>
      </c>
      <c r="C302">
        <v>13</v>
      </c>
      <c r="D302">
        <v>0</v>
      </c>
    </row>
    <row r="303" spans="1:4" ht="14">
      <c r="A303" s="5" t="s">
        <v>17</v>
      </c>
      <c r="B303" s="5" t="s">
        <v>27</v>
      </c>
      <c r="C303">
        <v>275.77003794405903</v>
      </c>
      <c r="D303">
        <v>6.6486901041014184</v>
      </c>
    </row>
    <row r="304" spans="1:4" ht="14">
      <c r="A304" s="5" t="s">
        <v>17</v>
      </c>
      <c r="B304" s="5" t="s">
        <v>37</v>
      </c>
      <c r="C304">
        <v>274.64901447561675</v>
      </c>
      <c r="D304">
        <v>6.3386167956629276</v>
      </c>
    </row>
    <row r="305" spans="1:4" ht="14">
      <c r="A305" s="5" t="s">
        <v>17</v>
      </c>
      <c r="B305" s="5" t="s">
        <v>46</v>
      </c>
      <c r="C305">
        <v>290.27732929122385</v>
      </c>
      <c r="D305">
        <v>6.9029248643703127</v>
      </c>
    </row>
    <row r="306" spans="1:4" ht="14">
      <c r="A306" s="5" t="s">
        <v>17</v>
      </c>
      <c r="B306" s="5" t="s">
        <v>56</v>
      </c>
      <c r="C306">
        <v>280.11681106963817</v>
      </c>
      <c r="D306">
        <v>6.0453182084910919</v>
      </c>
    </row>
    <row r="307" spans="1:4" ht="14">
      <c r="A307" s="5" t="s">
        <v>17</v>
      </c>
      <c r="B307" s="5" t="s">
        <v>66</v>
      </c>
      <c r="C307">
        <v>84.230851914631103</v>
      </c>
      <c r="D307">
        <v>4.4782286523254955</v>
      </c>
    </row>
    <row r="308" spans="1:4" ht="14">
      <c r="A308" s="5" t="s">
        <v>17</v>
      </c>
      <c r="B308" s="5" t="s">
        <v>74</v>
      </c>
      <c r="C308">
        <v>281.80922803874722</v>
      </c>
      <c r="D308">
        <v>5.8257021389544006</v>
      </c>
    </row>
    <row r="309" spans="1:4" ht="14">
      <c r="A309" s="5" t="s">
        <v>17</v>
      </c>
      <c r="B309" s="5" t="s">
        <v>83</v>
      </c>
      <c r="C309">
        <v>284.04675283928566</v>
      </c>
      <c r="D309">
        <v>5.0949436990457215</v>
      </c>
    </row>
    <row r="310" spans="1:4" ht="14">
      <c r="A310" s="5" t="s">
        <v>17</v>
      </c>
      <c r="B310" s="5" t="s">
        <v>92</v>
      </c>
      <c r="C310">
        <v>280.55709624682351</v>
      </c>
      <c r="D310">
        <v>6.3412746996818834</v>
      </c>
    </row>
    <row r="311" spans="1:4" ht="14">
      <c r="A311" s="5" t="s">
        <v>17</v>
      </c>
      <c r="B311" s="5" t="s">
        <v>101</v>
      </c>
      <c r="C311">
        <v>285.17433026120557</v>
      </c>
      <c r="D311">
        <v>7.2816125683441761</v>
      </c>
    </row>
    <row r="312" spans="1:4" ht="14">
      <c r="A312" s="5" t="s">
        <v>17</v>
      </c>
      <c r="B312" s="5" t="s">
        <v>108</v>
      </c>
      <c r="C312">
        <v>283.52662305598801</v>
      </c>
      <c r="D312">
        <v>7.4202979440064292</v>
      </c>
    </row>
    <row r="313" spans="1:4" ht="14">
      <c r="A313" s="5" t="s">
        <v>17</v>
      </c>
      <c r="B313" s="5" t="s">
        <v>117</v>
      </c>
      <c r="C313">
        <v>286.82993326810544</v>
      </c>
      <c r="D313">
        <v>7.1513002417584364</v>
      </c>
    </row>
    <row r="314" spans="1:4" ht="14">
      <c r="A314" s="5" t="s">
        <v>27</v>
      </c>
      <c r="B314" s="5" t="s">
        <v>12</v>
      </c>
      <c r="C314">
        <v>5.4306518407234421</v>
      </c>
      <c r="D314">
        <v>0.70601029746389588</v>
      </c>
    </row>
    <row r="315" spans="1:4" ht="14">
      <c r="A315" s="5" t="s">
        <v>27</v>
      </c>
      <c r="B315" s="5" t="s">
        <v>22</v>
      </c>
      <c r="C315">
        <v>59.944468064681473</v>
      </c>
      <c r="D315">
        <v>2.3068865226125146</v>
      </c>
    </row>
    <row r="316" spans="1:4" ht="14">
      <c r="A316" s="5" t="s">
        <v>27</v>
      </c>
      <c r="B316" s="5" t="s">
        <v>32</v>
      </c>
      <c r="C316">
        <v>89.282844708174594</v>
      </c>
      <c r="D316">
        <v>5.5190946427238474</v>
      </c>
    </row>
    <row r="317" spans="1:4" ht="14">
      <c r="A317" s="5" t="s">
        <v>27</v>
      </c>
      <c r="B317" s="5" t="s">
        <v>41</v>
      </c>
      <c r="C317">
        <v>85.094540558204983</v>
      </c>
      <c r="D317">
        <v>7.2998197448352578</v>
      </c>
    </row>
    <row r="318" spans="1:4" ht="14">
      <c r="A318" s="5" t="s">
        <v>27</v>
      </c>
      <c r="B318" s="5" t="s">
        <v>51</v>
      </c>
      <c r="C318">
        <v>81.234444126022595</v>
      </c>
      <c r="D318">
        <v>10.218728086530392</v>
      </c>
    </row>
    <row r="319" spans="1:4" ht="14">
      <c r="A319" s="5" t="s">
        <v>27</v>
      </c>
      <c r="B319" s="5" t="s">
        <v>61</v>
      </c>
      <c r="C319">
        <v>91.03564888581451</v>
      </c>
      <c r="D319">
        <v>11.072710337064601</v>
      </c>
    </row>
    <row r="320" spans="1:4" ht="14">
      <c r="A320" s="5" t="s">
        <v>27</v>
      </c>
      <c r="B320" s="5" t="s">
        <v>70</v>
      </c>
      <c r="C320">
        <v>36.065264209161512</v>
      </c>
      <c r="D320">
        <v>11.030138443692246</v>
      </c>
    </row>
    <row r="321" spans="1:4" ht="14">
      <c r="A321" s="5" t="s">
        <v>27</v>
      </c>
      <c r="B321" s="5" t="s">
        <v>78</v>
      </c>
      <c r="C321">
        <v>97.725408165845465</v>
      </c>
      <c r="D321">
        <v>5.7395955181603062</v>
      </c>
    </row>
    <row r="322" spans="1:4" ht="14">
      <c r="A322" s="5" t="s">
        <v>27</v>
      </c>
      <c r="B322" s="5" t="s">
        <v>87</v>
      </c>
      <c r="C322">
        <v>65.34964256262441</v>
      </c>
      <c r="D322">
        <v>3.1747400265168233</v>
      </c>
    </row>
    <row r="323" spans="1:4" ht="14">
      <c r="A323" s="5" t="s">
        <v>27</v>
      </c>
      <c r="B323" s="5" t="s">
        <v>96</v>
      </c>
      <c r="C323">
        <v>103.84070649745217</v>
      </c>
      <c r="D323">
        <v>3.081918028702995</v>
      </c>
    </row>
    <row r="324" spans="1:4" ht="14">
      <c r="A324" s="5" t="s">
        <v>27</v>
      </c>
      <c r="B324" s="5" t="s">
        <v>105</v>
      </c>
      <c r="C324">
        <v>113.37356528457263</v>
      </c>
      <c r="D324">
        <v>4684.894184234995</v>
      </c>
    </row>
    <row r="325" spans="1:4" ht="14">
      <c r="A325" s="5" t="s">
        <v>27</v>
      </c>
      <c r="B325" s="5" t="s">
        <v>113</v>
      </c>
      <c r="C325">
        <v>71.1464083467107</v>
      </c>
      <c r="D325">
        <v>3.5648190437491185</v>
      </c>
    </row>
    <row r="326" spans="1:4" ht="14">
      <c r="A326" s="5" t="s">
        <v>27</v>
      </c>
      <c r="B326" s="5" t="s">
        <v>17</v>
      </c>
      <c r="C326">
        <v>95.676214356870275</v>
      </c>
      <c r="D326">
        <v>6.6486901041014184</v>
      </c>
    </row>
    <row r="327" spans="1:4" ht="14">
      <c r="A327" s="5" t="s">
        <v>27</v>
      </c>
      <c r="B327" s="5" t="s">
        <v>27</v>
      </c>
      <c r="C327">
        <v>13</v>
      </c>
      <c r="D327">
        <v>0</v>
      </c>
    </row>
    <row r="328" spans="1:4" ht="14">
      <c r="A328" s="5" t="s">
        <v>27</v>
      </c>
      <c r="B328" s="5" t="s">
        <v>37</v>
      </c>
      <c r="C328">
        <v>117.3975982116412</v>
      </c>
      <c r="D328">
        <v>0.33507895342848937</v>
      </c>
    </row>
    <row r="329" spans="1:4" ht="14">
      <c r="A329" s="5" t="s">
        <v>27</v>
      </c>
      <c r="B329" s="5" t="s">
        <v>46</v>
      </c>
      <c r="C329">
        <v>4.5451307792845341</v>
      </c>
      <c r="D329">
        <v>1.7295407246334038</v>
      </c>
    </row>
    <row r="330" spans="1:4" ht="14">
      <c r="A330" s="5" t="s">
        <v>27</v>
      </c>
      <c r="B330" s="5" t="s">
        <v>56</v>
      </c>
      <c r="C330">
        <v>59.244724672212499</v>
      </c>
      <c r="D330">
        <v>0.77154573961043338</v>
      </c>
    </row>
    <row r="331" spans="1:4" ht="14">
      <c r="A331" s="5" t="s">
        <v>27</v>
      </c>
      <c r="B331" s="5" t="s">
        <v>66</v>
      </c>
      <c r="C331">
        <v>91.035727931409781</v>
      </c>
      <c r="D331">
        <v>11.072701965094286</v>
      </c>
    </row>
    <row r="332" spans="1:4" ht="14">
      <c r="A332" s="5" t="s">
        <v>27</v>
      </c>
      <c r="B332" s="5" t="s">
        <v>74</v>
      </c>
      <c r="C332">
        <v>60.051176559369992</v>
      </c>
      <c r="D332">
        <v>1.0522525284173718</v>
      </c>
    </row>
    <row r="333" spans="1:4" ht="14">
      <c r="A333" s="5" t="s">
        <v>27</v>
      </c>
      <c r="B333" s="5" t="s">
        <v>83</v>
      </c>
      <c r="C333">
        <v>71.141664088892071</v>
      </c>
      <c r="D333">
        <v>1.7662898040966906</v>
      </c>
    </row>
    <row r="334" spans="1:4" ht="14">
      <c r="A334" s="5" t="s">
        <v>27</v>
      </c>
      <c r="B334" s="5" t="s">
        <v>92</v>
      </c>
      <c r="C334">
        <v>37.587102829365563</v>
      </c>
      <c r="D334">
        <v>0.62341205040213765</v>
      </c>
    </row>
    <row r="335" spans="1:4" ht="14">
      <c r="A335" s="5" t="s">
        <v>27</v>
      </c>
      <c r="B335" s="5" t="s">
        <v>101</v>
      </c>
      <c r="C335">
        <v>341.4628416835244</v>
      </c>
      <c r="D335">
        <v>1.3045853501884652</v>
      </c>
    </row>
    <row r="336" spans="1:4" ht="14">
      <c r="A336" s="5" t="s">
        <v>27</v>
      </c>
      <c r="B336" s="5" t="s">
        <v>108</v>
      </c>
      <c r="C336">
        <v>330.58140621976776</v>
      </c>
      <c r="D336">
        <v>1.2239991813107864</v>
      </c>
    </row>
    <row r="337" spans="1:4" ht="14">
      <c r="A337" s="5" t="s">
        <v>27</v>
      </c>
      <c r="B337" s="5" t="s">
        <v>117</v>
      </c>
      <c r="C337">
        <v>350.59054224623793</v>
      </c>
      <c r="D337">
        <v>1.4208342787213717</v>
      </c>
    </row>
    <row r="338" spans="1:4" ht="14">
      <c r="A338" s="5" t="s">
        <v>37</v>
      </c>
      <c r="B338" s="5" t="s">
        <v>12</v>
      </c>
      <c r="C338">
        <v>344.9400026971872</v>
      </c>
      <c r="D338">
        <v>0.88753371819127813</v>
      </c>
    </row>
    <row r="339" spans="1:4" ht="14">
      <c r="A339" s="5" t="s">
        <v>37</v>
      </c>
      <c r="B339" s="5" t="s">
        <v>22</v>
      </c>
      <c r="C339">
        <v>52.383394533489763</v>
      </c>
      <c r="D339">
        <v>2.1452933322961831</v>
      </c>
    </row>
    <row r="340" spans="1:4" ht="14">
      <c r="A340" s="5" t="s">
        <v>37</v>
      </c>
      <c r="B340" s="5" t="s">
        <v>32</v>
      </c>
      <c r="C340">
        <v>87.556000784733783</v>
      </c>
      <c r="D340">
        <v>5.2259392007239276</v>
      </c>
    </row>
    <row r="341" spans="1:4" ht="14">
      <c r="A341" s="5" t="s">
        <v>37</v>
      </c>
      <c r="B341" s="5" t="s">
        <v>41</v>
      </c>
      <c r="C341">
        <v>83.637273600810147</v>
      </c>
      <c r="D341">
        <v>7.018884366797792</v>
      </c>
    </row>
    <row r="342" spans="1:4" ht="14">
      <c r="A342" s="5" t="s">
        <v>37</v>
      </c>
      <c r="B342" s="5" t="s">
        <v>51</v>
      </c>
      <c r="C342">
        <v>80.100430691563815</v>
      </c>
      <c r="D342">
        <v>9.9501702048621112</v>
      </c>
    </row>
    <row r="343" spans="1:4" ht="14">
      <c r="A343" s="5" t="s">
        <v>37</v>
      </c>
      <c r="B343" s="5" t="s">
        <v>61</v>
      </c>
      <c r="C343">
        <v>90.248953354421701</v>
      </c>
      <c r="D343">
        <v>10.7735047708469</v>
      </c>
    </row>
    <row r="344" spans="1:4" ht="14">
      <c r="A344" s="5" t="s">
        <v>37</v>
      </c>
      <c r="B344" s="5" t="s">
        <v>70</v>
      </c>
      <c r="C344">
        <v>34.341815911471372</v>
      </c>
      <c r="D344">
        <v>10.984636782376938</v>
      </c>
    </row>
    <row r="345" spans="1:4" ht="14">
      <c r="A345" s="5" t="s">
        <v>37</v>
      </c>
      <c r="B345" s="5" t="s">
        <v>78</v>
      </c>
      <c r="C345">
        <v>96.538659481385139</v>
      </c>
      <c r="D345">
        <v>5.425246546446381</v>
      </c>
    </row>
    <row r="346" spans="1:4" ht="14">
      <c r="A346" s="5" t="s">
        <v>37</v>
      </c>
      <c r="B346" s="5" t="s">
        <v>87</v>
      </c>
      <c r="C346">
        <v>60.268199204503219</v>
      </c>
      <c r="D346">
        <v>2.9804007353699888</v>
      </c>
    </row>
    <row r="347" spans="1:4" ht="14">
      <c r="A347" s="5" t="s">
        <v>37</v>
      </c>
      <c r="B347" s="5" t="s">
        <v>96</v>
      </c>
      <c r="C347">
        <v>102.21293630224358</v>
      </c>
      <c r="D347">
        <v>2.7572941460857234</v>
      </c>
    </row>
    <row r="348" spans="1:4" ht="14">
      <c r="A348" s="5" t="s">
        <v>37</v>
      </c>
      <c r="B348" s="5" t="s">
        <v>105</v>
      </c>
      <c r="C348">
        <v>113.37809843501572</v>
      </c>
      <c r="D348">
        <v>4684.5599313635212</v>
      </c>
    </row>
    <row r="349" spans="1:4" ht="14">
      <c r="A349" s="5" t="s">
        <v>37</v>
      </c>
      <c r="B349" s="5" t="s">
        <v>113</v>
      </c>
      <c r="C349">
        <v>66.997443679278945</v>
      </c>
      <c r="D349">
        <v>3.3418901226304008</v>
      </c>
    </row>
    <row r="350" spans="1:4" ht="14">
      <c r="A350" s="5" t="s">
        <v>37</v>
      </c>
      <c r="B350" s="5" t="s">
        <v>17</v>
      </c>
      <c r="C350">
        <v>94.559808759081704</v>
      </c>
      <c r="D350">
        <v>6.3386167956629276</v>
      </c>
    </row>
    <row r="351" spans="1:4" ht="14">
      <c r="A351" s="5" t="s">
        <v>37</v>
      </c>
      <c r="B351" s="5" t="s">
        <v>27</v>
      </c>
      <c r="C351">
        <v>297.40221408347998</v>
      </c>
      <c r="D351">
        <v>0.33507895342848937</v>
      </c>
    </row>
    <row r="352" spans="1:4" ht="14">
      <c r="A352" s="5" t="s">
        <v>37</v>
      </c>
      <c r="B352" s="5" t="s">
        <v>37</v>
      </c>
      <c r="C352">
        <v>13</v>
      </c>
      <c r="D352">
        <v>0</v>
      </c>
    </row>
    <row r="353" spans="1:4" ht="14">
      <c r="A353" s="5" t="s">
        <v>37</v>
      </c>
      <c r="B353" s="5" t="s">
        <v>46</v>
      </c>
      <c r="C353">
        <v>355.12242390784706</v>
      </c>
      <c r="D353">
        <v>1.8851321434887076</v>
      </c>
    </row>
    <row r="354" spans="1:4" ht="14">
      <c r="A354" s="5" t="s">
        <v>37</v>
      </c>
      <c r="B354" s="5" t="s">
        <v>56</v>
      </c>
      <c r="C354">
        <v>33.674083311616357</v>
      </c>
      <c r="D354">
        <v>0.65934281184205012</v>
      </c>
    </row>
    <row r="355" spans="1:4" ht="14">
      <c r="A355" s="5" t="s">
        <v>37</v>
      </c>
      <c r="B355" s="5" t="s">
        <v>66</v>
      </c>
      <c r="C355">
        <v>90.249033972646203</v>
      </c>
      <c r="D355">
        <v>10.773496188653302</v>
      </c>
    </row>
    <row r="356" spans="1:4" ht="14">
      <c r="A356" s="5" t="s">
        <v>37</v>
      </c>
      <c r="B356" s="5" t="s">
        <v>74</v>
      </c>
      <c r="C356">
        <v>42.11734675950305</v>
      </c>
      <c r="D356">
        <v>0.91598583003177436</v>
      </c>
    </row>
    <row r="357" spans="1:4" ht="14">
      <c r="A357" s="5" t="s">
        <v>37</v>
      </c>
      <c r="B357" s="5" t="s">
        <v>83</v>
      </c>
      <c r="C357">
        <v>62.18213609065225</v>
      </c>
      <c r="D357">
        <v>1.5535787426668652</v>
      </c>
    </row>
    <row r="358" spans="1:4" ht="14">
      <c r="A358" s="5" t="s">
        <v>37</v>
      </c>
      <c r="B358" s="5" t="s">
        <v>92</v>
      </c>
      <c r="C358">
        <v>7.2811076699990167</v>
      </c>
      <c r="D358">
        <v>0.65346197193350097</v>
      </c>
    </row>
    <row r="359" spans="1:4" ht="14">
      <c r="A359" s="5" t="s">
        <v>37</v>
      </c>
      <c r="B359" s="5" t="s">
        <v>101</v>
      </c>
      <c r="C359">
        <v>332.89186706173189</v>
      </c>
      <c r="D359">
        <v>1.5628281955954604</v>
      </c>
    </row>
    <row r="360" spans="1:4" ht="14">
      <c r="A360" s="5" t="s">
        <v>37</v>
      </c>
      <c r="B360" s="5" t="s">
        <v>108</v>
      </c>
      <c r="C360">
        <v>323.6356837838091</v>
      </c>
      <c r="D360">
        <v>1.5155704426954584</v>
      </c>
    </row>
    <row r="361" spans="1:4" ht="14">
      <c r="A361" s="5" t="s">
        <v>37</v>
      </c>
      <c r="B361" s="5" t="s">
        <v>117</v>
      </c>
      <c r="C361">
        <v>341.20095570827914</v>
      </c>
      <c r="D361">
        <v>1.6436307776882553</v>
      </c>
    </row>
    <row r="362" spans="1:4" ht="14">
      <c r="A362" s="5" t="s">
        <v>46</v>
      </c>
      <c r="B362" s="5" t="s">
        <v>12</v>
      </c>
      <c r="C362">
        <v>183.93079492969684</v>
      </c>
      <c r="D362">
        <v>1.0236728972957383</v>
      </c>
    </row>
    <row r="363" spans="1:4" ht="14">
      <c r="A363" s="5" t="s">
        <v>46</v>
      </c>
      <c r="B363" s="5" t="s">
        <v>22</v>
      </c>
      <c r="C363">
        <v>107.00120712713453</v>
      </c>
      <c r="D363">
        <v>1.9446677822669094</v>
      </c>
    </row>
    <row r="364" spans="1:4" ht="14">
      <c r="A364" s="5" t="s">
        <v>46</v>
      </c>
      <c r="B364" s="5" t="s">
        <v>32</v>
      </c>
      <c r="C364">
        <v>107.09076681803776</v>
      </c>
      <c r="D364">
        <v>5.63034461853983</v>
      </c>
    </row>
    <row r="365" spans="1:4" ht="14">
      <c r="A365" s="5" t="s">
        <v>46</v>
      </c>
      <c r="B365" s="5" t="s">
        <v>41</v>
      </c>
      <c r="C365">
        <v>98.758448351016114</v>
      </c>
      <c r="D365">
        <v>7.2202901886593578</v>
      </c>
    </row>
    <row r="366" spans="1:4" ht="14">
      <c r="A366" s="5" t="s">
        <v>46</v>
      </c>
      <c r="B366" s="5" t="s">
        <v>51</v>
      </c>
      <c r="C366">
        <v>90.955871249040854</v>
      </c>
      <c r="D366">
        <v>9.9637155485990601</v>
      </c>
    </row>
    <row r="367" spans="1:4" ht="14">
      <c r="A367" s="5" t="s">
        <v>46</v>
      </c>
      <c r="B367" s="5" t="s">
        <v>61</v>
      </c>
      <c r="C367">
        <v>99.977562395418602</v>
      </c>
      <c r="D367">
        <v>11.101875670826033</v>
      </c>
    </row>
    <row r="368" spans="1:4" ht="14">
      <c r="A368" s="5" t="s">
        <v>46</v>
      </c>
      <c r="B368" s="5" t="s">
        <v>70</v>
      </c>
      <c r="C368">
        <v>41.467056355316345</v>
      </c>
      <c r="D368">
        <v>9.5984640035643878</v>
      </c>
    </row>
    <row r="369" spans="1:4" ht="14">
      <c r="A369" s="5" t="s">
        <v>46</v>
      </c>
      <c r="B369" s="5" t="s">
        <v>78</v>
      </c>
      <c r="C369">
        <v>114.2065125404207</v>
      </c>
      <c r="D369">
        <v>6.0856968796564992</v>
      </c>
    </row>
    <row r="370" spans="1:4" ht="14">
      <c r="A370" s="5" t="s">
        <v>46</v>
      </c>
      <c r="B370" s="5" t="s">
        <v>87</v>
      </c>
      <c r="C370">
        <v>98.276738448228969</v>
      </c>
      <c r="D370">
        <v>2.7773222381712372</v>
      </c>
    </row>
    <row r="371" spans="1:4" ht="14">
      <c r="A371" s="5" t="s">
        <v>46</v>
      </c>
      <c r="B371" s="5" t="s">
        <v>96</v>
      </c>
      <c r="C371">
        <v>130.75809802910919</v>
      </c>
      <c r="D371">
        <v>3.7698158145504999</v>
      </c>
    </row>
    <row r="372" spans="1:4" ht="14">
      <c r="A372" s="5" t="s">
        <v>46</v>
      </c>
      <c r="B372" s="5" t="s">
        <v>105</v>
      </c>
      <c r="C372">
        <v>113.37570093513381</v>
      </c>
      <c r="D372">
        <v>4685.4524505701729</v>
      </c>
    </row>
    <row r="373" spans="1:4" ht="14">
      <c r="A373" s="5" t="s">
        <v>46</v>
      </c>
      <c r="B373" s="5" t="s">
        <v>113</v>
      </c>
      <c r="C373">
        <v>100.02116913760369</v>
      </c>
      <c r="D373">
        <v>3.2866802336696548</v>
      </c>
    </row>
    <row r="374" spans="1:4" ht="14">
      <c r="A374" s="5" t="s">
        <v>46</v>
      </c>
      <c r="B374" s="5" t="s">
        <v>17</v>
      </c>
      <c r="C374">
        <v>110.17985849563138</v>
      </c>
      <c r="D374">
        <v>6.9029248643703127</v>
      </c>
    </row>
    <row r="375" spans="1:4" ht="14">
      <c r="A375" s="5" t="s">
        <v>46</v>
      </c>
      <c r="B375" s="5" t="s">
        <v>27</v>
      </c>
      <c r="C375">
        <v>184.54151144234243</v>
      </c>
      <c r="D375">
        <v>1.7295407246334038</v>
      </c>
    </row>
    <row r="376" spans="1:4" ht="14">
      <c r="A376" s="5" t="s">
        <v>46</v>
      </c>
      <c r="B376" s="5" t="s">
        <v>37</v>
      </c>
      <c r="C376">
        <v>175.11418740440786</v>
      </c>
      <c r="D376">
        <v>1.8851321434887076</v>
      </c>
    </row>
    <row r="377" spans="1:4" ht="14">
      <c r="A377" s="5" t="s">
        <v>46</v>
      </c>
      <c r="B377" s="5" t="s">
        <v>46</v>
      </c>
      <c r="C377">
        <v>13</v>
      </c>
      <c r="D377">
        <v>0</v>
      </c>
    </row>
    <row r="378" spans="1:4" ht="14">
      <c r="A378" s="5" t="s">
        <v>46</v>
      </c>
      <c r="B378" s="5" t="s">
        <v>56</v>
      </c>
      <c r="C378">
        <v>158.4123703325206</v>
      </c>
      <c r="D378">
        <v>1.4298143905317484</v>
      </c>
    </row>
    <row r="379" spans="1:4" ht="14">
      <c r="A379" s="5" t="s">
        <v>46</v>
      </c>
      <c r="B379" s="5" t="s">
        <v>66</v>
      </c>
      <c r="C379">
        <v>99.977646992907296</v>
      </c>
      <c r="D379">
        <v>11.101869776197184</v>
      </c>
    </row>
    <row r="380" spans="1:4" ht="14">
      <c r="A380" s="5" t="s">
        <v>46</v>
      </c>
      <c r="B380" s="5" t="s">
        <v>74</v>
      </c>
      <c r="C380">
        <v>147.12472683677157</v>
      </c>
      <c r="D380">
        <v>1.427319915899119</v>
      </c>
    </row>
    <row r="381" spans="1:4" ht="14">
      <c r="A381" s="5" t="s">
        <v>46</v>
      </c>
      <c r="B381" s="5" t="s">
        <v>83</v>
      </c>
      <c r="C381">
        <v>126.92286599829021</v>
      </c>
      <c r="D381">
        <v>1.9194480546761432</v>
      </c>
    </row>
    <row r="382" spans="1:4" ht="14">
      <c r="A382" s="5" t="s">
        <v>46</v>
      </c>
      <c r="B382" s="5" t="s">
        <v>92</v>
      </c>
      <c r="C382">
        <v>168.81254540733016</v>
      </c>
      <c r="D382">
        <v>1.2539049399763293</v>
      </c>
    </row>
    <row r="383" spans="1:4" ht="14">
      <c r="A383" s="5" t="s">
        <v>46</v>
      </c>
      <c r="B383" s="5" t="s">
        <v>101</v>
      </c>
      <c r="C383">
        <v>228.55459318599358</v>
      </c>
      <c r="D383">
        <v>0.73611061986422122</v>
      </c>
    </row>
    <row r="384" spans="1:4" ht="14">
      <c r="A384" s="5" t="s">
        <v>46</v>
      </c>
      <c r="B384" s="5" t="s">
        <v>108</v>
      </c>
      <c r="C384">
        <v>228.28950847572247</v>
      </c>
      <c r="D384">
        <v>0.98889532329707763</v>
      </c>
    </row>
    <row r="385" spans="1:4" ht="14">
      <c r="A385" s="5" t="s">
        <v>46</v>
      </c>
      <c r="B385" s="5" t="s">
        <v>117</v>
      </c>
      <c r="C385">
        <v>228.88028671995514</v>
      </c>
      <c r="D385">
        <v>0.49025381385410965</v>
      </c>
    </row>
    <row r="386" spans="1:4" ht="14">
      <c r="A386" s="5" t="s">
        <v>56</v>
      </c>
      <c r="B386" s="5" t="s">
        <v>12</v>
      </c>
      <c r="C386">
        <v>297.350669356183</v>
      </c>
      <c r="D386">
        <v>0.67120844500698684</v>
      </c>
    </row>
    <row r="387" spans="1:4" ht="14">
      <c r="A387" s="5" t="s">
        <v>56</v>
      </c>
      <c r="B387" s="5" t="s">
        <v>22</v>
      </c>
      <c r="C387">
        <v>60.304007477000141</v>
      </c>
      <c r="D387">
        <v>1.5354272326481049</v>
      </c>
    </row>
    <row r="388" spans="1:4" ht="14">
      <c r="A388" s="5" t="s">
        <v>56</v>
      </c>
      <c r="B388" s="5" t="s">
        <v>32</v>
      </c>
      <c r="C388">
        <v>93.842667385033678</v>
      </c>
      <c r="D388">
        <v>4.8665229401398742</v>
      </c>
    </row>
    <row r="389" spans="1:4" ht="14">
      <c r="A389" s="5" t="s">
        <v>56</v>
      </c>
      <c r="B389" s="5" t="s">
        <v>41</v>
      </c>
      <c r="C389">
        <v>88.017912719271294</v>
      </c>
      <c r="D389">
        <v>6.6140355244151285</v>
      </c>
    </row>
    <row r="390" spans="1:4" ht="14">
      <c r="A390" s="5" t="s">
        <v>56</v>
      </c>
      <c r="B390" s="5" t="s">
        <v>51</v>
      </c>
      <c r="C390">
        <v>82.983604952560086</v>
      </c>
      <c r="D390">
        <v>9.5077016595410839</v>
      </c>
    </row>
    <row r="391" spans="1:4" ht="14">
      <c r="A391" s="5" t="s">
        <v>56</v>
      </c>
      <c r="B391" s="5" t="s">
        <v>61</v>
      </c>
      <c r="C391">
        <v>93.278109310755099</v>
      </c>
      <c r="D391">
        <v>10.424841949717731</v>
      </c>
    </row>
    <row r="392" spans="1:4" ht="14">
      <c r="A392" s="5" t="s">
        <v>56</v>
      </c>
      <c r="B392" s="5" t="s">
        <v>70</v>
      </c>
      <c r="C392">
        <v>34.387765514551347</v>
      </c>
      <c r="D392">
        <v>10.325341605419474</v>
      </c>
    </row>
    <row r="393" spans="1:4" ht="14">
      <c r="A393" s="5" t="s">
        <v>56</v>
      </c>
      <c r="B393" s="5" t="s">
        <v>78</v>
      </c>
      <c r="C393">
        <v>103.07401524611225</v>
      </c>
      <c r="D393">
        <v>5.1580072592524449</v>
      </c>
    </row>
    <row r="394" spans="1:4" ht="14">
      <c r="A394" s="5" t="s">
        <v>56</v>
      </c>
      <c r="B394" s="5" t="s">
        <v>87</v>
      </c>
      <c r="C394">
        <v>67.309536918687854</v>
      </c>
      <c r="D394">
        <v>2.4089677054771292</v>
      </c>
    </row>
    <row r="395" spans="1:4" ht="14">
      <c r="A395" s="5" t="s">
        <v>56</v>
      </c>
      <c r="B395" s="5" t="s">
        <v>96</v>
      </c>
      <c r="C395">
        <v>115.92223078514735</v>
      </c>
      <c r="D395">
        <v>2.5898066048303687</v>
      </c>
    </row>
    <row r="396" spans="1:4" ht="14">
      <c r="A396" s="5" t="s">
        <v>56</v>
      </c>
      <c r="B396" s="5" t="s">
        <v>105</v>
      </c>
      <c r="C396">
        <v>113.38369281138046</v>
      </c>
      <c r="D396">
        <v>4684.4420977925847</v>
      </c>
    </row>
    <row r="397" spans="1:4" ht="14">
      <c r="A397" s="5" t="s">
        <v>56</v>
      </c>
      <c r="B397" s="5" t="s">
        <v>113</v>
      </c>
      <c r="C397">
        <v>74.395448273134207</v>
      </c>
      <c r="D397">
        <v>2.8143609840722843</v>
      </c>
    </row>
    <row r="398" spans="1:4" ht="14">
      <c r="A398" s="5" t="s">
        <v>56</v>
      </c>
      <c r="B398" s="5" t="s">
        <v>17</v>
      </c>
      <c r="C398">
        <v>100.03090796946742</v>
      </c>
      <c r="D398">
        <v>6.0453182084910919</v>
      </c>
    </row>
    <row r="399" spans="1:4" ht="14">
      <c r="A399" s="5" t="s">
        <v>56</v>
      </c>
      <c r="B399" s="5" t="s">
        <v>27</v>
      </c>
      <c r="C399">
        <v>239.25265254440527</v>
      </c>
      <c r="D399">
        <v>0.77154573961043338</v>
      </c>
    </row>
    <row r="400" spans="1:4" ht="14">
      <c r="A400" s="5" t="s">
        <v>56</v>
      </c>
      <c r="B400" s="5" t="s">
        <v>37</v>
      </c>
      <c r="C400">
        <v>213.67739477957736</v>
      </c>
      <c r="D400">
        <v>0.65934281184205012</v>
      </c>
    </row>
    <row r="401" spans="1:4" ht="14">
      <c r="A401" s="5" t="s">
        <v>56</v>
      </c>
      <c r="B401" s="5" t="s">
        <v>46</v>
      </c>
      <c r="C401">
        <v>338.42392018181289</v>
      </c>
      <c r="D401">
        <v>1.4298143905317484</v>
      </c>
    </row>
    <row r="402" spans="1:4" ht="14">
      <c r="A402" s="5" t="s">
        <v>56</v>
      </c>
      <c r="B402" s="5" t="s">
        <v>56</v>
      </c>
      <c r="C402">
        <v>13</v>
      </c>
      <c r="D402">
        <v>0</v>
      </c>
    </row>
    <row r="403" spans="1:4" ht="14">
      <c r="A403" s="5" t="s">
        <v>56</v>
      </c>
      <c r="B403" s="5" t="s">
        <v>66</v>
      </c>
      <c r="C403">
        <v>93.278194998961794</v>
      </c>
      <c r="D403">
        <v>10.424834179799497</v>
      </c>
    </row>
    <row r="404" spans="1:4" ht="14">
      <c r="A404" s="5" t="s">
        <v>56</v>
      </c>
      <c r="B404" s="5" t="s">
        <v>74</v>
      </c>
      <c r="C404">
        <v>62.2739235059816</v>
      </c>
      <c r="D404">
        <v>0.28099313018503297</v>
      </c>
    </row>
    <row r="405" spans="1:4" ht="14">
      <c r="A405" s="5" t="s">
        <v>56</v>
      </c>
      <c r="B405" s="5" t="s">
        <v>83</v>
      </c>
      <c r="C405">
        <v>80.087612763574327</v>
      </c>
      <c r="D405">
        <v>1.0237482597778507</v>
      </c>
    </row>
    <row r="406" spans="1:4" ht="14">
      <c r="A406" s="5" t="s">
        <v>56</v>
      </c>
      <c r="B406" s="5" t="s">
        <v>92</v>
      </c>
      <c r="C406">
        <v>289.38645428168871</v>
      </c>
      <c r="D406">
        <v>0.29975645115544219</v>
      </c>
    </row>
    <row r="407" spans="1:4" ht="14">
      <c r="A407" s="5" t="s">
        <v>56</v>
      </c>
      <c r="B407" s="5" t="s">
        <v>101</v>
      </c>
      <c r="C407">
        <v>308.01759578523405</v>
      </c>
      <c r="D407">
        <v>1.367913300734269</v>
      </c>
    </row>
    <row r="408" spans="1:4" ht="14">
      <c r="A408" s="5" t="s">
        <v>56</v>
      </c>
      <c r="B408" s="5" t="s">
        <v>108</v>
      </c>
      <c r="C408">
        <v>297.98711197140756</v>
      </c>
      <c r="D408">
        <v>1.4315716485669894</v>
      </c>
    </row>
    <row r="409" spans="1:4" ht="14">
      <c r="A409" s="5" t="s">
        <v>56</v>
      </c>
      <c r="B409" s="5" t="s">
        <v>117</v>
      </c>
      <c r="C409">
        <v>318.37238277078444</v>
      </c>
      <c r="D409">
        <v>1.3475902746574699</v>
      </c>
    </row>
    <row r="410" spans="1:4" ht="14">
      <c r="A410" s="5" t="s">
        <v>66</v>
      </c>
      <c r="B410" s="5" t="s">
        <v>12</v>
      </c>
      <c r="C410">
        <v>274.84537442176833</v>
      </c>
      <c r="D410">
        <v>11.041062705898661</v>
      </c>
    </row>
    <row r="411" spans="1:4" ht="14">
      <c r="A411" s="5" t="s">
        <v>66</v>
      </c>
      <c r="B411" s="5" t="s">
        <v>22</v>
      </c>
      <c r="C411">
        <v>278.65039597899283</v>
      </c>
      <c r="D411">
        <v>9.1748768150165105</v>
      </c>
    </row>
    <row r="412" spans="1:4" ht="14">
      <c r="A412" s="5" t="s">
        <v>66</v>
      </c>
      <c r="B412" s="5" t="s">
        <v>32</v>
      </c>
      <c r="C412">
        <v>272.93031074469576</v>
      </c>
      <c r="D412">
        <v>5.5587541685601574</v>
      </c>
    </row>
    <row r="413" spans="1:4" ht="14">
      <c r="A413" s="5" t="s">
        <v>66</v>
      </c>
      <c r="B413" s="5" t="s">
        <v>41</v>
      </c>
      <c r="C413">
        <v>282.40109673454515</v>
      </c>
      <c r="D413">
        <v>3.8862519581510346</v>
      </c>
    </row>
    <row r="414" spans="1:4" ht="14">
      <c r="A414" s="5" t="s">
        <v>66</v>
      </c>
      <c r="B414" s="5" t="s">
        <v>51</v>
      </c>
      <c r="C414">
        <v>331.21968218696833</v>
      </c>
      <c r="D414">
        <v>2.0080551285276771</v>
      </c>
    </row>
    <row r="415" spans="1:4" ht="14">
      <c r="A415" s="5" t="s">
        <v>66</v>
      </c>
      <c r="B415" s="5" t="s">
        <v>61</v>
      </c>
      <c r="C415">
        <v>29.9146927569019</v>
      </c>
      <c r="D415">
        <v>0</v>
      </c>
    </row>
    <row r="416" spans="1:4" ht="14">
      <c r="A416" s="5" t="s">
        <v>66</v>
      </c>
      <c r="B416" s="5" t="s">
        <v>70</v>
      </c>
      <c r="C416">
        <v>333.49274304563801</v>
      </c>
      <c r="D416">
        <v>10.20095826518466</v>
      </c>
    </row>
    <row r="417" spans="1:4" ht="14">
      <c r="A417" s="5" t="s">
        <v>66</v>
      </c>
      <c r="B417" s="5" t="s">
        <v>78</v>
      </c>
      <c r="C417">
        <v>264.09544870267848</v>
      </c>
      <c r="D417">
        <v>5.4136312192737561</v>
      </c>
    </row>
    <row r="418" spans="1:4" ht="14">
      <c r="A418" s="5" t="s">
        <v>66</v>
      </c>
      <c r="B418" s="5" t="s">
        <v>87</v>
      </c>
      <c r="C418">
        <v>280.70281227632398</v>
      </c>
      <c r="D418">
        <v>8.3261793627141891</v>
      </c>
    </row>
    <row r="419" spans="1:4" ht="14">
      <c r="A419" s="5" t="s">
        <v>66</v>
      </c>
      <c r="B419" s="5" t="s">
        <v>96</v>
      </c>
      <c r="C419">
        <v>266.35034142251163</v>
      </c>
      <c r="D419">
        <v>8.0962957546518162</v>
      </c>
    </row>
    <row r="420" spans="1:4" ht="14">
      <c r="A420" s="5" t="s">
        <v>66</v>
      </c>
      <c r="B420" s="5" t="s">
        <v>105</v>
      </c>
      <c r="C420">
        <v>113.54268985680744</v>
      </c>
      <c r="D420">
        <v>4674.6529361571938</v>
      </c>
    </row>
    <row r="421" spans="1:4" ht="14">
      <c r="A421" s="5" t="s">
        <v>66</v>
      </c>
      <c r="B421" s="5" t="s">
        <v>113</v>
      </c>
      <c r="C421">
        <v>280.11721898347525</v>
      </c>
      <c r="D421">
        <v>7.8151908885846098</v>
      </c>
    </row>
    <row r="422" spans="1:4" ht="14">
      <c r="A422" s="5" t="s">
        <v>66</v>
      </c>
      <c r="B422" s="5" t="s">
        <v>17</v>
      </c>
      <c r="C422">
        <v>264.29122346215604</v>
      </c>
      <c r="D422">
        <v>4.4782286523254955</v>
      </c>
    </row>
    <row r="423" spans="1:4" ht="14">
      <c r="A423" s="5" t="s">
        <v>66</v>
      </c>
      <c r="B423" s="5" t="s">
        <v>27</v>
      </c>
      <c r="C423">
        <v>271.1899375049843</v>
      </c>
      <c r="D423">
        <v>11.072701965094286</v>
      </c>
    </row>
    <row r="424" spans="1:4" ht="14">
      <c r="A424" s="5" t="s">
        <v>66</v>
      </c>
      <c r="B424" s="5" t="s">
        <v>37</v>
      </c>
      <c r="C424">
        <v>270.39862368045783</v>
      </c>
      <c r="D424">
        <v>10.773496188653302</v>
      </c>
    </row>
    <row r="425" spans="1:4" ht="14">
      <c r="A425" s="5" t="s">
        <v>66</v>
      </c>
      <c r="B425" s="5" t="s">
        <v>46</v>
      </c>
      <c r="C425">
        <v>280.13552224245666</v>
      </c>
      <c r="D425">
        <v>11.101869776197184</v>
      </c>
    </row>
    <row r="426" spans="1:4" ht="14">
      <c r="A426" s="5" t="s">
        <v>66</v>
      </c>
      <c r="B426" s="5" t="s">
        <v>56</v>
      </c>
      <c r="C426">
        <v>273.42448761116879</v>
      </c>
      <c r="D426">
        <v>10.424834179799497</v>
      </c>
    </row>
    <row r="427" spans="1:4" ht="14">
      <c r="A427" s="5" t="s">
        <v>66</v>
      </c>
      <c r="B427" s="5" t="s">
        <v>66</v>
      </c>
      <c r="C427">
        <v>13</v>
      </c>
      <c r="D427">
        <v>0</v>
      </c>
    </row>
    <row r="428" spans="1:4" ht="14">
      <c r="A428" s="5" t="s">
        <v>66</v>
      </c>
      <c r="B428" s="5" t="s">
        <v>74</v>
      </c>
      <c r="C428">
        <v>274.23875139028701</v>
      </c>
      <c r="D428">
        <v>10.18501535278666</v>
      </c>
    </row>
    <row r="429" spans="1:4" ht="14">
      <c r="A429" s="5" t="s">
        <v>66</v>
      </c>
      <c r="B429" s="5" t="s">
        <v>83</v>
      </c>
      <c r="C429">
        <v>274.84387747187651</v>
      </c>
      <c r="D429">
        <v>9.4309898091271176</v>
      </c>
    </row>
    <row r="430" spans="1:4" ht="14">
      <c r="A430" s="5" t="s">
        <v>66</v>
      </c>
      <c r="B430" s="5" t="s">
        <v>92</v>
      </c>
      <c r="C430">
        <v>273.86929185135432</v>
      </c>
      <c r="D430">
        <v>10.713144773667331</v>
      </c>
    </row>
    <row r="431" spans="1:4" ht="14">
      <c r="A431" s="5" t="s">
        <v>66</v>
      </c>
      <c r="B431" s="5" t="s">
        <v>101</v>
      </c>
      <c r="C431">
        <v>277.28583610186934</v>
      </c>
      <c r="D431">
        <v>11.575196447096143</v>
      </c>
    </row>
    <row r="432" spans="1:4" ht="14">
      <c r="A432" s="5" t="s">
        <v>66</v>
      </c>
      <c r="B432" s="5" t="s">
        <v>108</v>
      </c>
      <c r="C432">
        <v>276.34608058576333</v>
      </c>
      <c r="D432">
        <v>11.74059570852371</v>
      </c>
    </row>
    <row r="433" spans="1:4" ht="14">
      <c r="A433" s="5" t="s">
        <v>66</v>
      </c>
      <c r="B433" s="5" t="s">
        <v>117</v>
      </c>
      <c r="C433">
        <v>278.22035939851668</v>
      </c>
      <c r="D433">
        <v>11.416125562653013</v>
      </c>
    </row>
    <row r="434" spans="1:4" ht="14">
      <c r="A434" s="5" t="s">
        <v>74</v>
      </c>
      <c r="B434" s="5" t="s">
        <v>12</v>
      </c>
      <c r="C434">
        <v>281.87684528511221</v>
      </c>
      <c r="D434">
        <v>0.86337856993646023</v>
      </c>
    </row>
    <row r="435" spans="1:4" ht="14">
      <c r="A435" s="5" t="s">
        <v>74</v>
      </c>
      <c r="B435" s="5" t="s">
        <v>22</v>
      </c>
      <c r="C435">
        <v>59.865930379617907</v>
      </c>
      <c r="D435">
        <v>1.2546373480000705</v>
      </c>
    </row>
    <row r="436" spans="1:4" ht="14">
      <c r="A436" s="5" t="s">
        <v>74</v>
      </c>
      <c r="B436" s="5" t="s">
        <v>32</v>
      </c>
      <c r="C436">
        <v>95.666638488977696</v>
      </c>
      <c r="D436">
        <v>4.6294510509928397</v>
      </c>
    </row>
    <row r="437" spans="1:4" ht="14">
      <c r="A437" s="5" t="s">
        <v>74</v>
      </c>
      <c r="B437" s="5" t="s">
        <v>41</v>
      </c>
      <c r="C437">
        <v>89.120161786169774</v>
      </c>
      <c r="D437">
        <v>6.3621034980040028</v>
      </c>
    </row>
    <row r="438" spans="1:4" ht="14">
      <c r="A438" s="5" t="s">
        <v>74</v>
      </c>
      <c r="B438" s="5" t="s">
        <v>51</v>
      </c>
      <c r="C438">
        <v>83.602453129973981</v>
      </c>
      <c r="D438">
        <v>9.245399114219266</v>
      </c>
    </row>
    <row r="439" spans="1:4" ht="14">
      <c r="A439" s="5" t="s">
        <v>74</v>
      </c>
      <c r="B439" s="5" t="s">
        <v>61</v>
      </c>
      <c r="C439">
        <v>94.095396656500952</v>
      </c>
      <c r="D439">
        <v>10.185022900406734</v>
      </c>
    </row>
    <row r="440" spans="1:4" ht="14">
      <c r="A440" s="5" t="s">
        <v>74</v>
      </c>
      <c r="B440" s="5" t="s">
        <v>70</v>
      </c>
      <c r="C440">
        <v>33.643582024283319</v>
      </c>
      <c r="D440">
        <v>10.077834768056075</v>
      </c>
    </row>
    <row r="441" spans="1:4" ht="14">
      <c r="A441" s="5" t="s">
        <v>74</v>
      </c>
      <c r="B441" s="5" t="s">
        <v>78</v>
      </c>
      <c r="C441">
        <v>105.20332199665307</v>
      </c>
      <c r="D441">
        <v>4.9487044113096452</v>
      </c>
    </row>
    <row r="442" spans="1:4" ht="14">
      <c r="A442" s="5" t="s">
        <v>74</v>
      </c>
      <c r="B442" s="5" t="s">
        <v>87</v>
      </c>
      <c r="C442">
        <v>67.976281755965999</v>
      </c>
      <c r="D442">
        <v>2.1292019710605015</v>
      </c>
    </row>
    <row r="443" spans="1:4" ht="14">
      <c r="A443" s="5" t="s">
        <v>74</v>
      </c>
      <c r="B443" s="5" t="s">
        <v>96</v>
      </c>
      <c r="C443">
        <v>121.26070169795537</v>
      </c>
      <c r="D443">
        <v>2.4337954583164638</v>
      </c>
    </row>
    <row r="444" spans="1:4" ht="14">
      <c r="A444" s="5" t="s">
        <v>74</v>
      </c>
      <c r="B444" s="5" t="s">
        <v>105</v>
      </c>
      <c r="C444">
        <v>113.38749248874183</v>
      </c>
      <c r="D444">
        <v>4684.2656832459816</v>
      </c>
    </row>
    <row r="445" spans="1:4" ht="14">
      <c r="A445" s="5" t="s">
        <v>74</v>
      </c>
      <c r="B445" s="5" t="s">
        <v>113</v>
      </c>
      <c r="C445">
        <v>75.729420611883995</v>
      </c>
      <c r="D445">
        <v>2.540318107999203</v>
      </c>
    </row>
    <row r="446" spans="1:4" ht="14">
      <c r="A446" s="5" t="s">
        <v>74</v>
      </c>
      <c r="B446" s="5" t="s">
        <v>17</v>
      </c>
      <c r="C446">
        <v>101.72635227153131</v>
      </c>
      <c r="D446">
        <v>5.8257021389544006</v>
      </c>
    </row>
    <row r="447" spans="1:4" ht="14">
      <c r="A447" s="5" t="s">
        <v>74</v>
      </c>
      <c r="B447" s="5" t="s">
        <v>27</v>
      </c>
      <c r="C447">
        <v>240.0621342583388</v>
      </c>
      <c r="D447">
        <v>1.0522525284173718</v>
      </c>
    </row>
    <row r="448" spans="1:4" ht="14">
      <c r="A448" s="5" t="s">
        <v>74</v>
      </c>
      <c r="B448" s="5" t="s">
        <v>37</v>
      </c>
      <c r="C448">
        <v>222.12368786697544</v>
      </c>
      <c r="D448">
        <v>0.91598583003177436</v>
      </c>
    </row>
    <row r="449" spans="1:4" ht="14">
      <c r="A449" s="5" t="s">
        <v>74</v>
      </c>
      <c r="B449" s="5" t="s">
        <v>46</v>
      </c>
      <c r="C449">
        <v>327.1393075089365</v>
      </c>
      <c r="D449">
        <v>1.427319915899119</v>
      </c>
    </row>
    <row r="450" spans="1:4" ht="14">
      <c r="A450" s="5" t="s">
        <v>74</v>
      </c>
      <c r="B450" s="5" t="s">
        <v>56</v>
      </c>
      <c r="C450">
        <v>242.27695336048541</v>
      </c>
      <c r="D450">
        <v>0.28099313018503297</v>
      </c>
    </row>
    <row r="451" spans="1:4" ht="14">
      <c r="A451" s="5" t="s">
        <v>74</v>
      </c>
      <c r="B451" s="5" t="s">
        <v>66</v>
      </c>
      <c r="C451">
        <v>94.095484974644251</v>
      </c>
      <c r="D451">
        <v>10.18501535278666</v>
      </c>
    </row>
    <row r="452" spans="1:4" ht="14">
      <c r="A452" s="5" t="s">
        <v>74</v>
      </c>
      <c r="B452" s="5" t="s">
        <v>74</v>
      </c>
      <c r="C452">
        <v>13</v>
      </c>
      <c r="D452">
        <v>0</v>
      </c>
    </row>
    <row r="453" spans="1:4" ht="14">
      <c r="A453" s="5" t="s">
        <v>74</v>
      </c>
      <c r="B453" s="5" t="s">
        <v>83</v>
      </c>
      <c r="C453">
        <v>86.57575940883396</v>
      </c>
      <c r="D453">
        <v>0.76109705818216589</v>
      </c>
    </row>
    <row r="454" spans="1:4" ht="14">
      <c r="A454" s="5" t="s">
        <v>74</v>
      </c>
      <c r="B454" s="5" t="s">
        <v>92</v>
      </c>
      <c r="C454">
        <v>266.64023424336648</v>
      </c>
      <c r="D454">
        <v>0.53240739571504447</v>
      </c>
    </row>
    <row r="455" spans="1:4" ht="14">
      <c r="A455" s="5" t="s">
        <v>74</v>
      </c>
      <c r="B455" s="5" t="s">
        <v>101</v>
      </c>
      <c r="C455">
        <v>298.22186558903985</v>
      </c>
      <c r="D455">
        <v>1.5053108754430029</v>
      </c>
    </row>
    <row r="456" spans="1:4" ht="14">
      <c r="A456" s="5" t="s">
        <v>74</v>
      </c>
      <c r="B456" s="5" t="s">
        <v>108</v>
      </c>
      <c r="C456">
        <v>289.68209195418711</v>
      </c>
      <c r="D456">
        <v>1.6067269618753983</v>
      </c>
    </row>
    <row r="457" spans="1:4" ht="14">
      <c r="A457" s="5" t="s">
        <v>74</v>
      </c>
      <c r="B457" s="5" t="s">
        <v>117</v>
      </c>
      <c r="C457">
        <v>307.46535921952039</v>
      </c>
      <c r="D457">
        <v>1.4411480432600969</v>
      </c>
    </row>
    <row r="458" spans="1:4" ht="14">
      <c r="A458" s="5" t="s">
        <v>83</v>
      </c>
      <c r="B458" s="5" t="s">
        <v>12</v>
      </c>
      <c r="C458">
        <v>274.72126231927518</v>
      </c>
      <c r="D458">
        <v>1.6100729188886962</v>
      </c>
    </row>
    <row r="459" spans="1:4" ht="14">
      <c r="A459" s="5" t="s">
        <v>83</v>
      </c>
      <c r="B459" s="5" t="s">
        <v>22</v>
      </c>
      <c r="C459">
        <v>29.115314064931226</v>
      </c>
      <c r="D459">
        <v>0.66885628954382392</v>
      </c>
    </row>
    <row r="460" spans="1:4" ht="14">
      <c r="A460" s="5" t="s">
        <v>83</v>
      </c>
      <c r="B460" s="5" t="s">
        <v>32</v>
      </c>
      <c r="C460">
        <v>97.453197172858381</v>
      </c>
      <c r="D460">
        <v>3.8797782419105027</v>
      </c>
    </row>
    <row r="461" spans="1:4" ht="14">
      <c r="A461" s="5" t="s">
        <v>83</v>
      </c>
      <c r="B461" s="5" t="s">
        <v>41</v>
      </c>
      <c r="C461">
        <v>89.476133783912644</v>
      </c>
      <c r="D461">
        <v>5.6018586886255477</v>
      </c>
    </row>
    <row r="462" spans="1:4" ht="14">
      <c r="A462" s="5" t="s">
        <v>83</v>
      </c>
      <c r="B462" s="5" t="s">
        <v>51</v>
      </c>
      <c r="C462">
        <v>83.346271071704166</v>
      </c>
      <c r="D462">
        <v>8.4854184754534696</v>
      </c>
    </row>
    <row r="463" spans="1:4" ht="14">
      <c r="A463" s="5" t="s">
        <v>83</v>
      </c>
      <c r="B463" s="5" t="s">
        <v>61</v>
      </c>
      <c r="C463">
        <v>94.710901155793977</v>
      </c>
      <c r="D463">
        <v>9.4309971907562957</v>
      </c>
    </row>
    <row r="464" spans="1:4" ht="14">
      <c r="A464" s="5" t="s">
        <v>83</v>
      </c>
      <c r="B464" s="5" t="s">
        <v>70</v>
      </c>
      <c r="C464">
        <v>30.041429148400368</v>
      </c>
      <c r="D464">
        <v>9.6382275202071952</v>
      </c>
    </row>
    <row r="465" spans="1:4" ht="14">
      <c r="A465" s="5" t="s">
        <v>83</v>
      </c>
      <c r="B465" s="5" t="s">
        <v>78</v>
      </c>
      <c r="C465">
        <v>108.5049434071791</v>
      </c>
      <c r="D465">
        <v>4.2344617979283123</v>
      </c>
    </row>
    <row r="466" spans="1:4" ht="14">
      <c r="A466" s="5" t="s">
        <v>83</v>
      </c>
      <c r="B466" s="5" t="s">
        <v>87</v>
      </c>
      <c r="C466">
        <v>58.203528230466645</v>
      </c>
      <c r="D466">
        <v>1.4286312572174593</v>
      </c>
    </row>
    <row r="467" spans="1:4" ht="14">
      <c r="A467" s="5" t="s">
        <v>83</v>
      </c>
      <c r="B467" s="5" t="s">
        <v>96</v>
      </c>
      <c r="C467">
        <v>134.7429807383914</v>
      </c>
      <c r="D467">
        <v>1.8591047151933655</v>
      </c>
    </row>
    <row r="468" spans="1:4" ht="14">
      <c r="A468" s="5" t="s">
        <v>83</v>
      </c>
      <c r="B468" s="5" t="s">
        <v>105</v>
      </c>
      <c r="C468">
        <v>113.39909002398667</v>
      </c>
      <c r="D468">
        <v>4683.5864127141522</v>
      </c>
    </row>
    <row r="469" spans="1:4" ht="14">
      <c r="A469" s="5" t="s">
        <v>83</v>
      </c>
      <c r="B469" s="5" t="s">
        <v>113</v>
      </c>
      <c r="C469">
        <v>71.172412809714729</v>
      </c>
      <c r="D469">
        <v>1.7985292518023213</v>
      </c>
    </row>
    <row r="470" spans="1:4" ht="14">
      <c r="A470" s="5" t="s">
        <v>83</v>
      </c>
      <c r="B470" s="5" t="s">
        <v>17</v>
      </c>
      <c r="C470">
        <v>103.97426267989272</v>
      </c>
      <c r="D470">
        <v>5.0949436990457215</v>
      </c>
    </row>
    <row r="471" spans="1:4" ht="14">
      <c r="A471" s="5" t="s">
        <v>83</v>
      </c>
      <c r="B471" s="5" t="s">
        <v>27</v>
      </c>
      <c r="C471">
        <v>251.16300933830107</v>
      </c>
      <c r="D471">
        <v>1.7662898040966906</v>
      </c>
    </row>
    <row r="472" spans="1:4" ht="14">
      <c r="A472" s="5" t="s">
        <v>83</v>
      </c>
      <c r="B472" s="5" t="s">
        <v>37</v>
      </c>
      <c r="C472">
        <v>242.19886443167624</v>
      </c>
      <c r="D472">
        <v>1.5535787426668652</v>
      </c>
    </row>
    <row r="473" spans="1:4" ht="14">
      <c r="A473" s="5" t="s">
        <v>83</v>
      </c>
      <c r="B473" s="5" t="s">
        <v>46</v>
      </c>
      <c r="C473">
        <v>306.94783738113892</v>
      </c>
      <c r="D473">
        <v>1.9194480546761432</v>
      </c>
    </row>
    <row r="474" spans="1:4" ht="14">
      <c r="A474" s="5" t="s">
        <v>83</v>
      </c>
      <c r="B474" s="5" t="s">
        <v>56</v>
      </c>
      <c r="C474">
        <v>260.10103082186288</v>
      </c>
      <c r="D474">
        <v>1.0237482597778507</v>
      </c>
    </row>
    <row r="475" spans="1:4" ht="14">
      <c r="A475" s="5" t="s">
        <v>83</v>
      </c>
      <c r="B475" s="5" t="s">
        <v>66</v>
      </c>
      <c r="C475">
        <v>94.710997014069278</v>
      </c>
      <c r="D475">
        <v>9.4309898091271176</v>
      </c>
    </row>
    <row r="476" spans="1:4" ht="14">
      <c r="A476" s="5" t="s">
        <v>83</v>
      </c>
      <c r="B476" s="5" t="s">
        <v>74</v>
      </c>
      <c r="C476">
        <v>266.58614782596771</v>
      </c>
      <c r="D476">
        <v>0.76109705818216589</v>
      </c>
    </row>
    <row r="477" spans="1:4" ht="14">
      <c r="A477" s="5" t="s">
        <v>83</v>
      </c>
      <c r="B477" s="5" t="s">
        <v>83</v>
      </c>
      <c r="C477">
        <v>13</v>
      </c>
      <c r="D477">
        <v>0</v>
      </c>
    </row>
    <row r="478" spans="1:4" ht="14">
      <c r="A478" s="5" t="s">
        <v>83</v>
      </c>
      <c r="B478" s="5" t="s">
        <v>92</v>
      </c>
      <c r="C478">
        <v>266.61268571587084</v>
      </c>
      <c r="D478">
        <v>1.2935042582674428</v>
      </c>
    </row>
    <row r="479" spans="1:4" ht="14">
      <c r="A479" s="5" t="s">
        <v>83</v>
      </c>
      <c r="B479" s="5" t="s">
        <v>101</v>
      </c>
      <c r="C479">
        <v>287.72590506229005</v>
      </c>
      <c r="D479">
        <v>2.18995179456142</v>
      </c>
    </row>
    <row r="480" spans="1:4" ht="14">
      <c r="A480" s="5" t="s">
        <v>83</v>
      </c>
      <c r="B480" s="5" t="s">
        <v>108</v>
      </c>
      <c r="C480">
        <v>282.31477773444266</v>
      </c>
      <c r="D480">
        <v>2.3260240580290912</v>
      </c>
    </row>
    <row r="481" spans="1:4" ht="14">
      <c r="A481" s="5" t="s">
        <v>83</v>
      </c>
      <c r="B481" s="5" t="s">
        <v>117</v>
      </c>
      <c r="C481">
        <v>293.59771747379119</v>
      </c>
      <c r="D481">
        <v>2.077151461806432</v>
      </c>
    </row>
    <row r="482" spans="1:4" ht="14">
      <c r="A482" s="5" t="s">
        <v>92</v>
      </c>
      <c r="B482" s="5" t="s">
        <v>12</v>
      </c>
      <c r="C482">
        <v>303.67739121770489</v>
      </c>
      <c r="D482">
        <v>0.3766401364222276</v>
      </c>
    </row>
    <row r="483" spans="1:4" ht="14">
      <c r="A483" s="5" t="s">
        <v>92</v>
      </c>
      <c r="B483" s="5" t="s">
        <v>22</v>
      </c>
      <c r="C483">
        <v>67.751675699318639</v>
      </c>
      <c r="D483">
        <v>1.7465103160177433</v>
      </c>
    </row>
    <row r="484" spans="1:4" ht="14">
      <c r="A484" s="5" t="s">
        <v>92</v>
      </c>
      <c r="B484" s="5" t="s">
        <v>32</v>
      </c>
      <c r="C484">
        <v>94.731105972736145</v>
      </c>
      <c r="D484">
        <v>5.1559418475206948</v>
      </c>
    </row>
    <row r="485" spans="1:4" ht="14">
      <c r="A485" s="5" t="s">
        <v>92</v>
      </c>
      <c r="B485" s="5" t="s">
        <v>41</v>
      </c>
      <c r="C485">
        <v>88.921435625954643</v>
      </c>
      <c r="D485">
        <v>6.8940507559211257</v>
      </c>
    </row>
    <row r="486" spans="1:4" ht="14">
      <c r="A486" s="5" t="s">
        <v>92</v>
      </c>
      <c r="B486" s="5" t="s">
        <v>51</v>
      </c>
      <c r="C486">
        <v>83.760528156277587</v>
      </c>
      <c r="D486">
        <v>9.7770990888311449</v>
      </c>
    </row>
    <row r="487" spans="1:4" ht="14">
      <c r="A487" s="5" t="s">
        <v>92</v>
      </c>
      <c r="B487" s="5" t="s">
        <v>61</v>
      </c>
      <c r="C487">
        <v>93.718675173647739</v>
      </c>
      <c r="D487">
        <v>10.713152422290243</v>
      </c>
    </row>
    <row r="488" spans="1:4" ht="14">
      <c r="A488" s="5" t="s">
        <v>92</v>
      </c>
      <c r="B488" s="5" t="s">
        <v>70</v>
      </c>
      <c r="C488">
        <v>35.977801956718054</v>
      </c>
      <c r="D488">
        <v>10.406959454702681</v>
      </c>
    </row>
    <row r="489" spans="1:4" ht="14">
      <c r="A489" s="5" t="s">
        <v>92</v>
      </c>
      <c r="B489" s="5" t="s">
        <v>78</v>
      </c>
      <c r="C489">
        <v>103.41588454875057</v>
      </c>
      <c r="D489">
        <v>5.4560458651430155</v>
      </c>
    </row>
    <row r="490" spans="1:4" ht="14">
      <c r="A490" s="5" t="s">
        <v>92</v>
      </c>
      <c r="B490" s="5" t="s">
        <v>87</v>
      </c>
      <c r="C490">
        <v>71.670560465634708</v>
      </c>
      <c r="D490">
        <v>2.6391165522851892</v>
      </c>
    </row>
    <row r="491" spans="1:4" ht="14">
      <c r="A491" s="5" t="s">
        <v>92</v>
      </c>
      <c r="B491" s="5" t="s">
        <v>96</v>
      </c>
      <c r="C491">
        <v>115.24103114050808</v>
      </c>
      <c r="D491">
        <v>2.8878164972703404</v>
      </c>
    </row>
    <row r="492" spans="1:4" ht="14">
      <c r="A492" s="5" t="s">
        <v>92</v>
      </c>
      <c r="B492" s="5" t="s">
        <v>105</v>
      </c>
      <c r="C492">
        <v>113.37938102778162</v>
      </c>
      <c r="D492">
        <v>4684.7411250725745</v>
      </c>
    </row>
    <row r="493" spans="1:4" ht="14">
      <c r="A493" s="5" t="s">
        <v>92</v>
      </c>
      <c r="B493" s="5" t="s">
        <v>113</v>
      </c>
      <c r="C493">
        <v>77.60647451506884</v>
      </c>
      <c r="D493">
        <v>3.0647584490243189</v>
      </c>
    </row>
    <row r="494" spans="1:4" ht="14">
      <c r="A494" s="5" t="s">
        <v>92</v>
      </c>
      <c r="B494" s="5" t="s">
        <v>17</v>
      </c>
      <c r="C494">
        <v>100.46695417116342</v>
      </c>
      <c r="D494">
        <v>6.3412746996818834</v>
      </c>
    </row>
    <row r="495" spans="1:4" ht="14">
      <c r="A495" s="5" t="s">
        <v>92</v>
      </c>
      <c r="B495" s="5" t="s">
        <v>27</v>
      </c>
      <c r="C495">
        <v>217.59079287053225</v>
      </c>
      <c r="D495">
        <v>0.62341205040213765</v>
      </c>
    </row>
    <row r="496" spans="1:4" ht="14">
      <c r="A496" s="5" t="s">
        <v>92</v>
      </c>
      <c r="B496" s="5" t="s">
        <v>37</v>
      </c>
      <c r="C496">
        <v>187.28018134090371</v>
      </c>
      <c r="D496">
        <v>0.65346197193350097</v>
      </c>
    </row>
    <row r="497" spans="1:4" ht="14">
      <c r="A497" s="5" t="s">
        <v>92</v>
      </c>
      <c r="B497" s="5" t="s">
        <v>46</v>
      </c>
      <c r="C497">
        <v>348.81985621065485</v>
      </c>
      <c r="D497">
        <v>1.2539049399763293</v>
      </c>
    </row>
    <row r="498" spans="1:4" ht="14">
      <c r="A498" s="5" t="s">
        <v>92</v>
      </c>
      <c r="B498" s="5" t="s">
        <v>56</v>
      </c>
      <c r="C498">
        <v>109.38221602035929</v>
      </c>
      <c r="D498">
        <v>0.29975645115544219</v>
      </c>
    </row>
    <row r="499" spans="1:4" ht="14">
      <c r="A499" s="5" t="s">
        <v>92</v>
      </c>
      <c r="B499" s="5" t="s">
        <v>66</v>
      </c>
      <c r="C499">
        <v>93.718758875924891</v>
      </c>
      <c r="D499">
        <v>10.713144773667331</v>
      </c>
    </row>
    <row r="500" spans="1:4" ht="14">
      <c r="A500" s="5" t="s">
        <v>92</v>
      </c>
      <c r="B500" s="5" t="s">
        <v>74</v>
      </c>
      <c r="C500">
        <v>86.632965977907418</v>
      </c>
      <c r="D500">
        <v>0.53240739571504447</v>
      </c>
    </row>
    <row r="501" spans="1:4" ht="14">
      <c r="A501" s="5" t="s">
        <v>92</v>
      </c>
      <c r="B501" s="5" t="s">
        <v>83</v>
      </c>
      <c r="C501">
        <v>86.595029032158322</v>
      </c>
      <c r="D501">
        <v>1.2935042582674428</v>
      </c>
    </row>
    <row r="502" spans="1:4" ht="14">
      <c r="A502" s="5" t="s">
        <v>92</v>
      </c>
      <c r="B502" s="5" t="s">
        <v>92</v>
      </c>
      <c r="C502">
        <v>13</v>
      </c>
      <c r="D502">
        <v>0</v>
      </c>
    </row>
    <row r="503" spans="1:4" ht="14">
      <c r="A503" s="5" t="s">
        <v>92</v>
      </c>
      <c r="B503" s="5" t="s">
        <v>101</v>
      </c>
      <c r="C503">
        <v>313.06259109368028</v>
      </c>
      <c r="D503">
        <v>1.0880880053538509</v>
      </c>
    </row>
    <row r="504" spans="1:4" ht="14">
      <c r="A504" s="5" t="s">
        <v>92</v>
      </c>
      <c r="B504" s="5" t="s">
        <v>108</v>
      </c>
      <c r="C504">
        <v>300.24426293841765</v>
      </c>
      <c r="D504">
        <v>1.1360708171514484</v>
      </c>
    </row>
    <row r="505" spans="1:4" ht="14">
      <c r="A505" s="5" t="s">
        <v>92</v>
      </c>
      <c r="B505" s="5" t="s">
        <v>117</v>
      </c>
      <c r="C505">
        <v>325.99094192359843</v>
      </c>
      <c r="D505">
        <v>1.0950589055221367</v>
      </c>
    </row>
    <row r="506" spans="1:4" ht="14">
      <c r="A506" s="5" t="s">
        <v>101</v>
      </c>
      <c r="B506" s="5" t="s">
        <v>12</v>
      </c>
      <c r="C506">
        <v>137.94873845946461</v>
      </c>
      <c r="D506">
        <v>0.71911712975455222</v>
      </c>
    </row>
    <row r="507" spans="1:4" ht="14">
      <c r="A507" s="5" t="s">
        <v>101</v>
      </c>
      <c r="B507" s="5" t="s">
        <v>22</v>
      </c>
      <c r="C507">
        <v>91.926482308067364</v>
      </c>
      <c r="D507">
        <v>2.4128342321800824</v>
      </c>
    </row>
    <row r="508" spans="1:4" ht="14">
      <c r="A508" s="5" t="s">
        <v>101</v>
      </c>
      <c r="B508" s="5" t="s">
        <v>32</v>
      </c>
      <c r="C508">
        <v>101.124972471018</v>
      </c>
      <c r="D508">
        <v>6.0472494271818622</v>
      </c>
    </row>
    <row r="509" spans="1:4" ht="14">
      <c r="A509" s="5" t="s">
        <v>101</v>
      </c>
      <c r="B509" s="5" t="s">
        <v>41</v>
      </c>
      <c r="C509">
        <v>94.546812467516702</v>
      </c>
      <c r="D509">
        <v>7.7122097158374929</v>
      </c>
    </row>
    <row r="510" spans="1:4" ht="14">
      <c r="A510" s="5" t="s">
        <v>101</v>
      </c>
      <c r="B510" s="5" t="s">
        <v>51</v>
      </c>
      <c r="C510">
        <v>88.245096176392735</v>
      </c>
      <c r="D510">
        <v>10.519007276884642</v>
      </c>
    </row>
    <row r="511" spans="1:4" ht="14">
      <c r="A511" s="5" t="s">
        <v>101</v>
      </c>
      <c r="B511" s="5" t="s">
        <v>61</v>
      </c>
      <c r="C511">
        <v>97.121804392785464</v>
      </c>
      <c r="D511">
        <v>11.57520314956942</v>
      </c>
    </row>
    <row r="512" spans="1:4" ht="14">
      <c r="A512" s="5" t="s">
        <v>101</v>
      </c>
      <c r="B512" s="5" t="s">
        <v>70</v>
      </c>
      <c r="C512">
        <v>41.964768127178502</v>
      </c>
      <c r="D512">
        <v>10.3293491757632</v>
      </c>
    </row>
    <row r="513" spans="1:4" ht="14">
      <c r="A513" s="5" t="s">
        <v>101</v>
      </c>
      <c r="B513" s="5" t="s">
        <v>78</v>
      </c>
      <c r="C513">
        <v>108.2083265934728</v>
      </c>
      <c r="D513">
        <v>6.4242801672646284</v>
      </c>
    </row>
    <row r="514" spans="1:4" ht="14">
      <c r="A514" s="5" t="s">
        <v>101</v>
      </c>
      <c r="B514" s="5" t="s">
        <v>87</v>
      </c>
      <c r="C514">
        <v>88.476384467437924</v>
      </c>
      <c r="D514">
        <v>3.3013311508310981</v>
      </c>
    </row>
    <row r="515" spans="1:4" ht="14">
      <c r="A515" s="5" t="s">
        <v>101</v>
      </c>
      <c r="B515" s="5" t="s">
        <v>96</v>
      </c>
      <c r="C515">
        <v>120.07883388568212</v>
      </c>
      <c r="D515">
        <v>3.9377982902765569</v>
      </c>
    </row>
    <row r="516" spans="1:4" ht="14">
      <c r="A516" s="5" t="s">
        <v>101</v>
      </c>
      <c r="B516" s="5" t="s">
        <v>105</v>
      </c>
      <c r="C516">
        <v>113.36726805437235</v>
      </c>
      <c r="D516">
        <v>4685.7656394416208</v>
      </c>
    </row>
    <row r="517" spans="1:4" ht="14">
      <c r="A517" s="5" t="s">
        <v>101</v>
      </c>
      <c r="B517" s="5" t="s">
        <v>113</v>
      </c>
      <c r="C517">
        <v>91.274513391353139</v>
      </c>
      <c r="D517">
        <v>3.7892622742612518</v>
      </c>
    </row>
    <row r="518" spans="1:4" ht="14">
      <c r="A518" s="5" t="s">
        <v>101</v>
      </c>
      <c r="B518" s="5" t="s">
        <v>17</v>
      </c>
      <c r="C518">
        <v>105.07077794368348</v>
      </c>
      <c r="D518">
        <v>7.2816125683441761</v>
      </c>
    </row>
    <row r="519" spans="1:4" ht="14">
      <c r="A519" s="5" t="s">
        <v>101</v>
      </c>
      <c r="B519" s="5" t="s">
        <v>27</v>
      </c>
      <c r="C519">
        <v>161.45313213072302</v>
      </c>
      <c r="D519">
        <v>1.3045853501884652</v>
      </c>
    </row>
    <row r="520" spans="1:4" ht="14">
      <c r="A520" s="5" t="s">
        <v>101</v>
      </c>
      <c r="B520" s="5" t="s">
        <v>37</v>
      </c>
      <c r="C520">
        <v>152.87754090006524</v>
      </c>
      <c r="D520">
        <v>1.5628281955954604</v>
      </c>
    </row>
    <row r="521" spans="1:4" ht="14">
      <c r="A521" s="5" t="s">
        <v>101</v>
      </c>
      <c r="B521" s="5" t="s">
        <v>46</v>
      </c>
      <c r="C521">
        <v>48.54850082563695</v>
      </c>
      <c r="D521">
        <v>0.73611061986422122</v>
      </c>
    </row>
    <row r="522" spans="1:4" ht="14">
      <c r="A522" s="5" t="s">
        <v>101</v>
      </c>
      <c r="B522" s="5" t="s">
        <v>56</v>
      </c>
      <c r="C522">
        <v>127.9999559753951</v>
      </c>
      <c r="D522">
        <v>1.367913300734269</v>
      </c>
    </row>
    <row r="523" spans="1:4" ht="14">
      <c r="A523" s="5" t="s">
        <v>101</v>
      </c>
      <c r="B523" s="5" t="s">
        <v>66</v>
      </c>
      <c r="C523">
        <v>97.121883980010466</v>
      </c>
      <c r="D523">
        <v>11.575196447096143</v>
      </c>
    </row>
    <row r="524" spans="1:4" ht="14">
      <c r="A524" s="5" t="s">
        <v>101</v>
      </c>
      <c r="B524" s="5" t="s">
        <v>74</v>
      </c>
      <c r="C524">
        <v>118.20119507515017</v>
      </c>
      <c r="D524">
        <v>1.5053108754430029</v>
      </c>
    </row>
    <row r="525" spans="1:4" ht="14">
      <c r="A525" s="5" t="s">
        <v>101</v>
      </c>
      <c r="B525" s="5" t="s">
        <v>83</v>
      </c>
      <c r="C525">
        <v>107.69484467402202</v>
      </c>
      <c r="D525">
        <v>2.18995179456142</v>
      </c>
    </row>
    <row r="526" spans="1:4" ht="14">
      <c r="A526" s="5" t="s">
        <v>101</v>
      </c>
      <c r="B526" s="5" t="s">
        <v>92</v>
      </c>
      <c r="C526">
        <v>133.04918986276471</v>
      </c>
      <c r="D526">
        <v>1.0880880053538509</v>
      </c>
    </row>
    <row r="527" spans="1:4" ht="14">
      <c r="A527" s="5" t="s">
        <v>101</v>
      </c>
      <c r="B527" s="5" t="s">
        <v>101</v>
      </c>
      <c r="C527">
        <v>13</v>
      </c>
      <c r="D527">
        <v>0</v>
      </c>
    </row>
    <row r="528" spans="1:4" ht="14">
      <c r="A528" s="5" t="s">
        <v>101</v>
      </c>
      <c r="B528" s="5" t="s">
        <v>108</v>
      </c>
      <c r="C528">
        <v>227.51156131784361</v>
      </c>
      <c r="D528">
        <v>0.25281552299114768</v>
      </c>
    </row>
    <row r="529" spans="1:4" ht="14">
      <c r="A529" s="5" t="s">
        <v>101</v>
      </c>
      <c r="B529" s="5" t="s">
        <v>117</v>
      </c>
      <c r="C529">
        <v>47.899099835331526</v>
      </c>
      <c r="D529">
        <v>0.24588052738251703</v>
      </c>
    </row>
    <row r="530" spans="1:4" ht="14">
      <c r="A530" s="5" t="s">
        <v>108</v>
      </c>
      <c r="B530" s="5" t="s">
        <v>12</v>
      </c>
      <c r="C530">
        <v>118.52919235514395</v>
      </c>
      <c r="D530">
        <v>0.76044116483573709</v>
      </c>
    </row>
    <row r="531" spans="1:4" ht="14">
      <c r="A531" s="5" t="s">
        <v>108</v>
      </c>
      <c r="B531" s="5" t="s">
        <v>22</v>
      </c>
      <c r="C531">
        <v>88.021557502011262</v>
      </c>
      <c r="D531">
        <v>2.5994464489527407</v>
      </c>
    </row>
    <row r="532" spans="1:4" ht="14">
      <c r="A532" s="5" t="s">
        <v>108</v>
      </c>
      <c r="B532" s="5" t="s">
        <v>32</v>
      </c>
      <c r="C532">
        <v>99.241946481315097</v>
      </c>
      <c r="D532">
        <v>6.200568398337496</v>
      </c>
    </row>
    <row r="533" spans="1:4" ht="14">
      <c r="A533" s="5" t="s">
        <v>108</v>
      </c>
      <c r="B533" s="5" t="s">
        <v>41</v>
      </c>
      <c r="C533">
        <v>93.20062511953364</v>
      </c>
      <c r="D533">
        <v>7.8866858722463302</v>
      </c>
    </row>
    <row r="534" spans="1:4" ht="14">
      <c r="A534" s="5" t="s">
        <v>108</v>
      </c>
      <c r="B534" s="5" t="s">
        <v>51</v>
      </c>
      <c r="C534">
        <v>87.360615734139856</v>
      </c>
      <c r="D534">
        <v>10.711849320817871</v>
      </c>
    </row>
    <row r="535" spans="1:4" ht="14">
      <c r="A535" s="5" t="s">
        <v>108</v>
      </c>
      <c r="B535" s="5" t="s">
        <v>61</v>
      </c>
      <c r="C535">
        <v>96.180017564486946</v>
      </c>
      <c r="D535">
        <v>11.740602673717731</v>
      </c>
    </row>
    <row r="536" spans="1:4" ht="14">
      <c r="A536" s="5" t="s">
        <v>108</v>
      </c>
      <c r="B536" s="5" t="s">
        <v>70</v>
      </c>
      <c r="C536">
        <v>42.095053887020185</v>
      </c>
      <c r="D536">
        <v>10.581009129980131</v>
      </c>
    </row>
    <row r="537" spans="1:4" ht="14">
      <c r="A537" s="5" t="s">
        <v>108</v>
      </c>
      <c r="B537" s="5" t="s">
        <v>78</v>
      </c>
      <c r="C537">
        <v>106.27792287140414</v>
      </c>
      <c r="D537">
        <v>6.5517264761525356</v>
      </c>
    </row>
    <row r="538" spans="1:4" ht="14">
      <c r="A538" s="5" t="s">
        <v>108</v>
      </c>
      <c r="B538" s="5" t="s">
        <v>87</v>
      </c>
      <c r="C538">
        <v>85.757075012680843</v>
      </c>
      <c r="D538">
        <v>3.4961662283017678</v>
      </c>
    </row>
    <row r="539" spans="1:4" ht="14">
      <c r="A539" s="5" t="s">
        <v>108</v>
      </c>
      <c r="B539" s="5" t="s">
        <v>96</v>
      </c>
      <c r="C539">
        <v>116.63760139470912</v>
      </c>
      <c r="D539">
        <v>4.0207795596075053</v>
      </c>
    </row>
    <row r="540" spans="1:4" ht="14">
      <c r="A540" s="5" t="s">
        <v>108</v>
      </c>
      <c r="B540" s="5" t="s">
        <v>105</v>
      </c>
      <c r="C540">
        <v>113.36441936988609</v>
      </c>
      <c r="D540">
        <v>4685.8690517270679</v>
      </c>
    </row>
    <row r="541" spans="1:4" ht="14">
      <c r="A541" s="5" t="s">
        <v>108</v>
      </c>
      <c r="B541" s="5" t="s">
        <v>113</v>
      </c>
      <c r="C541">
        <v>88.751571848129743</v>
      </c>
      <c r="D541">
        <v>3.9756950857160347</v>
      </c>
    </row>
    <row r="542" spans="1:4" ht="14">
      <c r="A542" s="5" t="s">
        <v>108</v>
      </c>
      <c r="B542" s="5" t="s">
        <v>17</v>
      </c>
      <c r="C542">
        <v>103.42103612101857</v>
      </c>
      <c r="D542">
        <v>7.4202979440064292</v>
      </c>
    </row>
    <row r="543" spans="1:4" ht="14">
      <c r="A543" s="5" t="s">
        <v>108</v>
      </c>
      <c r="B543" s="5" t="s">
        <v>27</v>
      </c>
      <c r="C543">
        <v>150.56965901390583</v>
      </c>
      <c r="D543">
        <v>1.2239991813107864</v>
      </c>
    </row>
    <row r="544" spans="1:4" ht="14">
      <c r="A544" s="5" t="s">
        <v>108</v>
      </c>
      <c r="B544" s="5" t="s">
        <v>37</v>
      </c>
      <c r="C544">
        <v>143.61932016191366</v>
      </c>
      <c r="D544">
        <v>1.5155704426954584</v>
      </c>
    </row>
    <row r="545" spans="1:4" ht="14">
      <c r="A545" s="5" t="s">
        <v>108</v>
      </c>
      <c r="B545" s="5" t="s">
        <v>46</v>
      </c>
      <c r="C545">
        <v>48.281377739710251</v>
      </c>
      <c r="D545">
        <v>0.98889532329707763</v>
      </c>
    </row>
    <row r="546" spans="1:4" ht="14">
      <c r="A546" s="5" t="s">
        <v>108</v>
      </c>
      <c r="B546" s="5" t="s">
        <v>56</v>
      </c>
      <c r="C546">
        <v>117.96743460460164</v>
      </c>
      <c r="D546">
        <v>1.4315716485669894</v>
      </c>
    </row>
    <row r="547" spans="1:4" ht="14">
      <c r="A547" s="5" t="s">
        <v>108</v>
      </c>
      <c r="B547" s="5" t="s">
        <v>66</v>
      </c>
      <c r="C547">
        <v>96.180095483495393</v>
      </c>
      <c r="D547">
        <v>11.74059570852371</v>
      </c>
    </row>
    <row r="548" spans="1:4" ht="14">
      <c r="A548" s="5" t="s">
        <v>108</v>
      </c>
      <c r="B548" s="5" t="s">
        <v>74</v>
      </c>
      <c r="C548">
        <v>109.65938392715299</v>
      </c>
      <c r="D548">
        <v>1.6067269618753983</v>
      </c>
    </row>
    <row r="549" spans="1:4" ht="14">
      <c r="A549" s="5" t="s">
        <v>108</v>
      </c>
      <c r="B549" s="5" t="s">
        <v>83</v>
      </c>
      <c r="C549">
        <v>102.28168012686382</v>
      </c>
      <c r="D549">
        <v>2.3260240580290912</v>
      </c>
    </row>
    <row r="550" spans="1:4" ht="14">
      <c r="A550" s="5" t="s">
        <v>108</v>
      </c>
      <c r="B550" s="5" t="s">
        <v>92</v>
      </c>
      <c r="C550">
        <v>120.22882398852903</v>
      </c>
      <c r="D550">
        <v>1.1360708171514484</v>
      </c>
    </row>
    <row r="551" spans="1:4" ht="14">
      <c r="A551" s="5" t="s">
        <v>108</v>
      </c>
      <c r="B551" s="5" t="s">
        <v>101</v>
      </c>
      <c r="C551">
        <v>47.509522934029178</v>
      </c>
      <c r="D551">
        <v>0.25281552299114768</v>
      </c>
    </row>
    <row r="552" spans="1:4" ht="14">
      <c r="A552" s="5" t="s">
        <v>108</v>
      </c>
      <c r="B552" s="5" t="s">
        <v>108</v>
      </c>
      <c r="C552">
        <v>13</v>
      </c>
      <c r="D552">
        <v>0</v>
      </c>
    </row>
    <row r="553" spans="1:4" ht="14">
      <c r="A553" s="5" t="s">
        <v>108</v>
      </c>
      <c r="B553" s="5" t="s">
        <v>117</v>
      </c>
      <c r="C553">
        <v>47.700597576518078</v>
      </c>
      <c r="D553">
        <v>0.49869319079172425</v>
      </c>
    </row>
    <row r="554" spans="1:4" ht="14">
      <c r="A554" s="5" t="s">
        <v>117</v>
      </c>
      <c r="B554" s="5" t="s">
        <v>12</v>
      </c>
      <c r="C554">
        <v>156.82212326949912</v>
      </c>
      <c r="D554">
        <v>0.76019277003574282</v>
      </c>
    </row>
    <row r="555" spans="1:4" ht="14">
      <c r="A555" s="5" t="s">
        <v>117</v>
      </c>
      <c r="B555" s="5" t="s">
        <v>22</v>
      </c>
      <c r="C555">
        <v>96.29876209646585</v>
      </c>
      <c r="D555">
        <v>2.2425646800039405</v>
      </c>
    </row>
    <row r="556" spans="1:4" ht="14">
      <c r="A556" s="5" t="s">
        <v>117</v>
      </c>
      <c r="B556" s="5" t="s">
        <v>32</v>
      </c>
      <c r="C556">
        <v>103.03886459203721</v>
      </c>
      <c r="D556">
        <v>5.9033364193221187</v>
      </c>
    </row>
    <row r="557" spans="1:4" ht="14">
      <c r="A557" s="5" t="s">
        <v>117</v>
      </c>
      <c r="B557" s="5" t="s">
        <v>41</v>
      </c>
      <c r="C557">
        <v>95.906560895234179</v>
      </c>
      <c r="D557">
        <v>7.5455356269554512</v>
      </c>
    </row>
    <row r="558" spans="1:4" ht="14">
      <c r="A558" s="5" t="s">
        <v>117</v>
      </c>
      <c r="B558" s="5" t="s">
        <v>51</v>
      </c>
      <c r="C558">
        <v>89.129806291416173</v>
      </c>
      <c r="D558">
        <v>10.332835946633203</v>
      </c>
    </row>
    <row r="559" spans="1:4" ht="14">
      <c r="A559" s="5" t="s">
        <v>117</v>
      </c>
      <c r="B559" s="5" t="s">
        <v>61</v>
      </c>
      <c r="C559">
        <v>98.058323086625137</v>
      </c>
      <c r="D559">
        <v>11.416132001910951</v>
      </c>
    </row>
    <row r="560" spans="1:4" ht="14">
      <c r="A560" s="5" t="s">
        <v>117</v>
      </c>
      <c r="B560" s="5" t="s">
        <v>70</v>
      </c>
      <c r="C560">
        <v>41.82234276941881</v>
      </c>
      <c r="D560">
        <v>10.084818355471148</v>
      </c>
    </row>
    <row r="561" spans="1:4" ht="14">
      <c r="A561" s="5" t="s">
        <v>117</v>
      </c>
      <c r="B561" s="5" t="s">
        <v>78</v>
      </c>
      <c r="C561">
        <v>110.15140826141595</v>
      </c>
      <c r="D561">
        <v>6.3061094535971334</v>
      </c>
    </row>
    <row r="562" spans="1:4" ht="14">
      <c r="A562" s="5" t="s">
        <v>117</v>
      </c>
      <c r="B562" s="5" t="s">
        <v>87</v>
      </c>
      <c r="C562">
        <v>91.418036059462054</v>
      </c>
      <c r="D562">
        <v>3.1186815523313194</v>
      </c>
    </row>
    <row r="563" spans="1:4" ht="14">
      <c r="A563" s="5" t="s">
        <v>117</v>
      </c>
      <c r="B563" s="5" t="s">
        <v>96</v>
      </c>
      <c r="C563">
        <v>123.54890834668959</v>
      </c>
      <c r="D563">
        <v>3.8696375830370928</v>
      </c>
    </row>
    <row r="564" spans="1:4" ht="14">
      <c r="A564" s="5" t="s">
        <v>117</v>
      </c>
      <c r="B564" s="5" t="s">
        <v>105</v>
      </c>
      <c r="C564">
        <v>113.37005611048727</v>
      </c>
      <c r="D564">
        <v>4685.6635516957376</v>
      </c>
    </row>
    <row r="565" spans="1:4" ht="14">
      <c r="A565" s="5" t="s">
        <v>117</v>
      </c>
      <c r="B565" s="5" t="s">
        <v>113</v>
      </c>
      <c r="C565">
        <v>93.95428432141432</v>
      </c>
      <c r="D565">
        <v>3.6144859754902612</v>
      </c>
    </row>
    <row r="566" spans="1:4" ht="14">
      <c r="A566" s="5" t="s">
        <v>117</v>
      </c>
      <c r="B566" s="5" t="s">
        <v>17</v>
      </c>
      <c r="C566">
        <v>106.72837957223368</v>
      </c>
      <c r="D566">
        <v>7.1513002417584364</v>
      </c>
    </row>
    <row r="567" spans="1:4" ht="14">
      <c r="A567" s="5" t="s">
        <v>117</v>
      </c>
      <c r="B567" s="5" t="s">
        <v>27</v>
      </c>
      <c r="C567">
        <v>170.58283424946535</v>
      </c>
      <c r="D567">
        <v>1.4208342787213717</v>
      </c>
    </row>
    <row r="568" spans="1:4" ht="14">
      <c r="A568" s="5" t="s">
        <v>117</v>
      </c>
      <c r="B568" s="5" t="s">
        <v>37</v>
      </c>
      <c r="C568">
        <v>161.1886309155733</v>
      </c>
      <c r="D568">
        <v>1.6436307776882553</v>
      </c>
    </row>
    <row r="569" spans="1:4" ht="14">
      <c r="A569" s="5" t="s">
        <v>117</v>
      </c>
      <c r="B569" s="5" t="s">
        <v>46</v>
      </c>
      <c r="C569">
        <v>48.876196623505052</v>
      </c>
      <c r="D569">
        <v>0.49025381385410965</v>
      </c>
    </row>
    <row r="570" spans="1:4" ht="14">
      <c r="A570" s="5" t="s">
        <v>117</v>
      </c>
      <c r="B570" s="5" t="s">
        <v>56</v>
      </c>
      <c r="C570">
        <v>138.3567444265758</v>
      </c>
      <c r="D570">
        <v>1.3475902746574699</v>
      </c>
    </row>
    <row r="571" spans="1:4" ht="14">
      <c r="A571" s="5" t="s">
        <v>117</v>
      </c>
      <c r="B571" s="5" t="s">
        <v>66</v>
      </c>
      <c r="C571">
        <v>98.058404320704767</v>
      </c>
      <c r="D571">
        <v>11.416125562653013</v>
      </c>
    </row>
    <row r="572" spans="1:4" ht="14">
      <c r="A572" s="5" t="s">
        <v>117</v>
      </c>
      <c r="B572" s="5" t="s">
        <v>74</v>
      </c>
      <c r="C572">
        <v>127.44669012973924</v>
      </c>
      <c r="D572">
        <v>1.4411480432600969</v>
      </c>
    </row>
    <row r="573" spans="1:4" ht="14">
      <c r="A573" s="5" t="s">
        <v>117</v>
      </c>
      <c r="B573" s="5" t="s">
        <v>83</v>
      </c>
      <c r="C573">
        <v>113.56865822624655</v>
      </c>
      <c r="D573">
        <v>2.077151461806432</v>
      </c>
    </row>
    <row r="574" spans="1:4" ht="14">
      <c r="A574" s="5" t="s">
        <v>117</v>
      </c>
      <c r="B574" s="5" t="s">
        <v>92</v>
      </c>
      <c r="C574">
        <v>145.97954231530696</v>
      </c>
      <c r="D574">
        <v>1.0950589055221367</v>
      </c>
    </row>
    <row r="575" spans="1:4" ht="14">
      <c r="A575" s="5" t="s">
        <v>117</v>
      </c>
      <c r="B575" s="5" t="s">
        <v>101</v>
      </c>
      <c r="C575">
        <v>227.90110210418877</v>
      </c>
      <c r="D575">
        <v>0.24588052738251703</v>
      </c>
    </row>
    <row r="576" spans="1:4" ht="14">
      <c r="A576" s="5" t="s">
        <v>117</v>
      </c>
      <c r="B576" s="5" t="s">
        <v>108</v>
      </c>
      <c r="C576">
        <v>227.70463822820656</v>
      </c>
      <c r="D576">
        <v>0.49869319079172425</v>
      </c>
    </row>
    <row r="577" spans="1:4" ht="14">
      <c r="A577" s="5" t="s">
        <v>117</v>
      </c>
      <c r="B577" s="5" t="s">
        <v>117</v>
      </c>
      <c r="C577">
        <v>13</v>
      </c>
      <c r="D577">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2D523-2DE8-C94B-8D71-172A718A6407}">
  <dimension ref="A1"/>
  <sheetViews>
    <sheetView workbookViewId="0"/>
  </sheetViews>
  <sheetFormatPr baseColWidth="10" defaultRowHeight="1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34926-56B9-C94E-A507-AF2F2BC1402C}">
  <dimension ref="A1:D577"/>
  <sheetViews>
    <sheetView workbookViewId="0">
      <selection activeCell="A4" sqref="A4"/>
    </sheetView>
  </sheetViews>
  <sheetFormatPr baseColWidth="10" defaultRowHeight="13"/>
  <cols>
    <col min="1" max="1" width="9.5" bestFit="1" customWidth="1"/>
    <col min="2" max="2" width="7.5" bestFit="1" customWidth="1"/>
    <col min="3" max="4" width="11.6640625" bestFit="1" customWidth="1"/>
  </cols>
  <sheetData>
    <row r="1" spans="1:4" ht="14">
      <c r="A1" t="s">
        <v>242</v>
      </c>
      <c r="B1" t="s">
        <v>243</v>
      </c>
      <c r="C1" t="s">
        <v>244</v>
      </c>
      <c r="D1" t="s">
        <v>245</v>
      </c>
    </row>
    <row r="2" spans="1:4" ht="14">
      <c r="A2" t="s">
        <v>246</v>
      </c>
      <c r="B2" t="s">
        <v>247</v>
      </c>
      <c r="C2">
        <v>13</v>
      </c>
      <c r="D2">
        <v>0</v>
      </c>
    </row>
    <row r="3" spans="1:4" ht="14">
      <c r="A3" t="s">
        <v>246</v>
      </c>
      <c r="B3" t="s">
        <v>248</v>
      </c>
      <c r="C3">
        <v>76.801854338487203</v>
      </c>
      <c r="D3">
        <v>1.9822336666770499</v>
      </c>
    </row>
    <row r="4" spans="1:4" ht="14">
      <c r="A4" t="s">
        <v>246</v>
      </c>
      <c r="B4" t="s">
        <v>249</v>
      </c>
      <c r="C4">
        <v>96.629388690407595</v>
      </c>
      <c r="D4">
        <v>5.4885577802907299</v>
      </c>
    </row>
    <row r="5" spans="1:4" ht="14">
      <c r="A5" t="s">
        <v>246</v>
      </c>
      <c r="B5" t="s">
        <v>250</v>
      </c>
      <c r="C5">
        <v>90.623739638382105</v>
      </c>
      <c r="D5">
        <v>7.20669297824778</v>
      </c>
    </row>
    <row r="6" spans="1:4" ht="14">
      <c r="A6" t="s">
        <v>246</v>
      </c>
      <c r="B6" t="s">
        <v>251</v>
      </c>
      <c r="C6">
        <v>85.130899292020104</v>
      </c>
      <c r="D6">
        <v>10.068874072208301</v>
      </c>
    </row>
    <row r="7" spans="1:4" ht="14">
      <c r="A7" t="s">
        <v>246</v>
      </c>
      <c r="B7" t="s">
        <v>252</v>
      </c>
      <c r="C7">
        <v>94.689740979084405</v>
      </c>
      <c r="D7">
        <v>11.0410700869583</v>
      </c>
    </row>
    <row r="8" spans="1:4" ht="14">
      <c r="A8" t="s">
        <v>246</v>
      </c>
      <c r="B8" t="s">
        <v>253</v>
      </c>
      <c r="C8">
        <v>38.040808685004997</v>
      </c>
      <c r="D8">
        <v>10.428869836756901</v>
      </c>
    </row>
    <row r="9" spans="1:4" ht="14">
      <c r="A9" t="s">
        <v>246</v>
      </c>
      <c r="B9" t="s">
        <v>254</v>
      </c>
      <c r="C9">
        <v>104.697061786503</v>
      </c>
      <c r="D9">
        <v>5.8108442466766297</v>
      </c>
    </row>
    <row r="10" spans="1:4" ht="14">
      <c r="A10" t="s">
        <v>246</v>
      </c>
      <c r="B10" t="s">
        <v>255</v>
      </c>
      <c r="C10">
        <v>77.568287391054895</v>
      </c>
      <c r="D10">
        <v>2.8862672740417099</v>
      </c>
    </row>
    <row r="11" spans="1:4" ht="14">
      <c r="A11" t="s">
        <v>246</v>
      </c>
      <c r="B11" t="s">
        <v>256</v>
      </c>
      <c r="C11">
        <v>116.206977218945</v>
      </c>
      <c r="D11">
        <v>3.26084939312394</v>
      </c>
    </row>
    <row r="12" spans="1:4" ht="14">
      <c r="A12" t="s">
        <v>246</v>
      </c>
      <c r="B12" t="s">
        <v>257</v>
      </c>
      <c r="C12">
        <v>113.374604120396</v>
      </c>
      <c r="D12">
        <v>4685.1116981482201</v>
      </c>
    </row>
    <row r="13" spans="1:4" ht="14">
      <c r="A13" t="s">
        <v>246</v>
      </c>
      <c r="B13" t="s">
        <v>258</v>
      </c>
      <c r="C13">
        <v>82.263883028591906</v>
      </c>
      <c r="D13">
        <v>3.33710189904063</v>
      </c>
    </row>
    <row r="14" spans="1:4" ht="14">
      <c r="A14" t="s">
        <v>246</v>
      </c>
      <c r="B14" t="s">
        <v>259</v>
      </c>
      <c r="C14">
        <v>101.733494536094</v>
      </c>
      <c r="D14">
        <v>6.6890781171371598</v>
      </c>
    </row>
    <row r="15" spans="1:4" ht="14">
      <c r="A15" t="s">
        <v>246</v>
      </c>
      <c r="B15" t="s">
        <v>260</v>
      </c>
      <c r="C15">
        <v>185.42932874803901</v>
      </c>
      <c r="D15">
        <v>0.70601029746389499</v>
      </c>
    </row>
    <row r="16" spans="1:4" ht="14">
      <c r="A16" t="s">
        <v>246</v>
      </c>
      <c r="B16" t="s">
        <v>261</v>
      </c>
      <c r="C16">
        <v>164.93406320079399</v>
      </c>
      <c r="D16">
        <v>0.88753371819127802</v>
      </c>
    </row>
    <row r="17" spans="1:4" ht="14">
      <c r="A17" t="s">
        <v>246</v>
      </c>
      <c r="B17" t="s">
        <v>262</v>
      </c>
      <c r="C17">
        <v>3.9330912197024102</v>
      </c>
      <c r="D17">
        <v>1.0236728972957301</v>
      </c>
    </row>
    <row r="18" spans="1:4" ht="14">
      <c r="A18" t="s">
        <v>246</v>
      </c>
      <c r="B18" t="s">
        <v>263</v>
      </c>
      <c r="C18">
        <v>117.341417325507</v>
      </c>
      <c r="D18">
        <v>0.67120844500698595</v>
      </c>
    </row>
    <row r="19" spans="1:4" ht="14">
      <c r="A19" t="s">
        <v>246</v>
      </c>
      <c r="B19" t="s">
        <v>264</v>
      </c>
      <c r="C19">
        <v>94.689822859789501</v>
      </c>
      <c r="D19">
        <v>11.041062706017399</v>
      </c>
    </row>
    <row r="20" spans="1:4" ht="14">
      <c r="A20" t="s">
        <v>246</v>
      </c>
      <c r="B20" t="s">
        <v>265</v>
      </c>
      <c r="C20">
        <v>101.864563025046</v>
      </c>
      <c r="D20">
        <v>0.86337856993646001</v>
      </c>
    </row>
    <row r="21" spans="1:4" ht="14">
      <c r="A21" t="s">
        <v>246</v>
      </c>
      <c r="B21" t="s">
        <v>266</v>
      </c>
      <c r="C21">
        <v>170.05645092867701</v>
      </c>
      <c r="D21">
        <v>4.0910383054714696</v>
      </c>
    </row>
    <row r="22" spans="1:4" ht="14">
      <c r="A22" t="s">
        <v>246</v>
      </c>
      <c r="B22" t="s">
        <v>267</v>
      </c>
      <c r="C22">
        <v>123.672377515973</v>
      </c>
      <c r="D22">
        <v>0.37664013642222699</v>
      </c>
    </row>
    <row r="23" spans="1:4" ht="14">
      <c r="A23" t="s">
        <v>246</v>
      </c>
      <c r="B23" t="s">
        <v>268</v>
      </c>
      <c r="C23">
        <v>317.95712582663998</v>
      </c>
      <c r="D23">
        <v>0.719117129754552</v>
      </c>
    </row>
    <row r="24" spans="1:4" ht="14">
      <c r="A24" t="s">
        <v>246</v>
      </c>
      <c r="B24" t="s">
        <v>269</v>
      </c>
      <c r="C24">
        <v>298.53961766542699</v>
      </c>
      <c r="D24">
        <v>0.76044116483573698</v>
      </c>
    </row>
    <row r="25" spans="1:4" ht="14">
      <c r="A25" t="s">
        <v>246</v>
      </c>
      <c r="B25" t="s">
        <v>270</v>
      </c>
      <c r="C25">
        <v>336.82850879642598</v>
      </c>
      <c r="D25">
        <v>0.76019277003574204</v>
      </c>
    </row>
    <row r="26" spans="1:4" ht="14">
      <c r="A26" t="s">
        <v>271</v>
      </c>
      <c r="B26" t="s">
        <v>247</v>
      </c>
      <c r="C26">
        <v>256.827170484416</v>
      </c>
      <c r="D26">
        <v>1.9822336666770499</v>
      </c>
    </row>
    <row r="27" spans="1:4" ht="14">
      <c r="A27" t="s">
        <v>271</v>
      </c>
      <c r="B27" t="s">
        <v>248</v>
      </c>
      <c r="C27">
        <v>13</v>
      </c>
      <c r="D27">
        <v>0</v>
      </c>
    </row>
    <row r="28" spans="1:4" ht="14">
      <c r="A28" t="s">
        <v>271</v>
      </c>
      <c r="B28" t="s">
        <v>249</v>
      </c>
      <c r="C28">
        <v>107.165638096181</v>
      </c>
      <c r="D28">
        <v>3.68568046581023</v>
      </c>
    </row>
    <row r="29" spans="1:4" ht="14">
      <c r="A29" t="s">
        <v>271</v>
      </c>
      <c r="B29" t="s">
        <v>250</v>
      </c>
      <c r="C29">
        <v>95.772412472115604</v>
      </c>
      <c r="D29">
        <v>5.3030457034813896</v>
      </c>
    </row>
    <row r="30" spans="1:4" ht="14">
      <c r="A30" t="s">
        <v>271</v>
      </c>
      <c r="B30" t="s">
        <v>251</v>
      </c>
      <c r="C30">
        <v>87.184585711144393</v>
      </c>
      <c r="D30">
        <v>8.1126312398576097</v>
      </c>
    </row>
    <row r="31" spans="1:4" ht="14">
      <c r="A31" t="s">
        <v>271</v>
      </c>
      <c r="B31" t="s">
        <v>252</v>
      </c>
      <c r="C31">
        <v>98.520042889193206</v>
      </c>
      <c r="D31">
        <v>9.1748831324621705</v>
      </c>
    </row>
    <row r="32" spans="1:4" ht="14">
      <c r="A32" t="s">
        <v>271</v>
      </c>
      <c r="B32" t="s">
        <v>253</v>
      </c>
      <c r="C32">
        <v>30.113129394073901</v>
      </c>
      <c r="D32">
        <v>8.9694651180594498</v>
      </c>
    </row>
    <row r="33" spans="1:4" ht="14">
      <c r="A33" t="s">
        <v>271</v>
      </c>
      <c r="B33" t="s">
        <v>254</v>
      </c>
      <c r="C33">
        <v>117.59257644223899</v>
      </c>
      <c r="D33">
        <v>4.1635365207327197</v>
      </c>
    </row>
    <row r="34" spans="1:4" ht="14">
      <c r="A34" t="s">
        <v>271</v>
      </c>
      <c r="B34" t="s">
        <v>255</v>
      </c>
      <c r="C34">
        <v>79.273265372562705</v>
      </c>
      <c r="D34">
        <v>0.90459963345586802</v>
      </c>
    </row>
    <row r="35" spans="1:4" ht="14">
      <c r="A35" t="s">
        <v>271</v>
      </c>
      <c r="B35" t="s">
        <v>256</v>
      </c>
      <c r="C35">
        <v>152.274915857444</v>
      </c>
      <c r="D35">
        <v>2.1385942001617</v>
      </c>
    </row>
    <row r="36" spans="1:4" ht="14">
      <c r="A36" t="s">
        <v>271</v>
      </c>
      <c r="B36" t="s">
        <v>257</v>
      </c>
      <c r="C36">
        <v>113.404077931035</v>
      </c>
      <c r="D36">
        <v>4683.5198072391504</v>
      </c>
    </row>
    <row r="37" spans="1:4" ht="14">
      <c r="A37" t="s">
        <v>271</v>
      </c>
      <c r="B37" t="s">
        <v>258</v>
      </c>
      <c r="C37">
        <v>90.165645465701004</v>
      </c>
      <c r="D37">
        <v>1.3768580076581201</v>
      </c>
    </row>
    <row r="38" spans="1:4" ht="14">
      <c r="A38" t="s">
        <v>271</v>
      </c>
      <c r="B38" t="s">
        <v>259</v>
      </c>
      <c r="C38">
        <v>111.45257960904</v>
      </c>
      <c r="D38">
        <v>4.9624206563397601</v>
      </c>
    </row>
    <row r="39" spans="1:4" ht="14">
      <c r="A39" t="s">
        <v>271</v>
      </c>
      <c r="B39" t="s">
        <v>260</v>
      </c>
      <c r="C39">
        <v>239.96845790297201</v>
      </c>
      <c r="D39">
        <v>2.3068865226125101</v>
      </c>
    </row>
    <row r="40" spans="1:4" ht="14">
      <c r="A40" t="s">
        <v>271</v>
      </c>
      <c r="B40" t="s">
        <v>261</v>
      </c>
      <c r="C40">
        <v>232.402766920315</v>
      </c>
      <c r="D40">
        <v>2.14529333229618</v>
      </c>
    </row>
    <row r="41" spans="1:4" ht="14">
      <c r="A41" t="s">
        <v>271</v>
      </c>
      <c r="B41" t="s">
        <v>262</v>
      </c>
      <c r="C41">
        <v>287.02882426401499</v>
      </c>
      <c r="D41">
        <v>1.9446677822669001</v>
      </c>
    </row>
    <row r="42" spans="1:4" ht="14">
      <c r="A42" t="s">
        <v>271</v>
      </c>
      <c r="B42" t="s">
        <v>263</v>
      </c>
      <c r="C42">
        <v>240.32006949580099</v>
      </c>
      <c r="D42">
        <v>1.5354272326481</v>
      </c>
    </row>
    <row r="43" spans="1:4" ht="14">
      <c r="A43" t="s">
        <v>271</v>
      </c>
      <c r="B43" t="s">
        <v>264</v>
      </c>
      <c r="C43">
        <v>98.520144266107593</v>
      </c>
      <c r="D43">
        <v>9.1748768150165105</v>
      </c>
    </row>
    <row r="44" spans="1:4" ht="14">
      <c r="A44" t="s">
        <v>271</v>
      </c>
      <c r="B44" t="s">
        <v>265</v>
      </c>
      <c r="C44">
        <v>239.87896250797999</v>
      </c>
      <c r="D44">
        <v>1.2546373480000701</v>
      </c>
    </row>
    <row r="45" spans="1:4" ht="14">
      <c r="A45" t="s">
        <v>271</v>
      </c>
      <c r="B45" t="s">
        <v>266</v>
      </c>
      <c r="C45">
        <v>195.29273627144801</v>
      </c>
      <c r="D45">
        <v>4.6461414354966299</v>
      </c>
    </row>
    <row r="46" spans="1:4" ht="14">
      <c r="A46" t="s">
        <v>271</v>
      </c>
      <c r="B46" t="s">
        <v>267</v>
      </c>
      <c r="C46">
        <v>247.77197682261999</v>
      </c>
      <c r="D46">
        <v>1.74651031601774</v>
      </c>
    </row>
    <row r="47" spans="1:4" ht="14">
      <c r="A47" t="s">
        <v>271</v>
      </c>
      <c r="B47" t="s">
        <v>268</v>
      </c>
      <c r="C47">
        <v>271.96018884808802</v>
      </c>
      <c r="D47">
        <v>2.4128342321800802</v>
      </c>
    </row>
    <row r="48" spans="1:4" ht="14">
      <c r="A48" t="s">
        <v>271</v>
      </c>
      <c r="B48" t="s">
        <v>269</v>
      </c>
      <c r="C48">
        <v>268.057301390921</v>
      </c>
      <c r="D48">
        <v>2.5994464499621599</v>
      </c>
    </row>
    <row r="49" spans="1:4" ht="14">
      <c r="A49" t="s">
        <v>271</v>
      </c>
      <c r="B49" t="s">
        <v>270</v>
      </c>
      <c r="C49">
        <v>276.330467367175</v>
      </c>
      <c r="D49">
        <v>2.24256468000394</v>
      </c>
    </row>
    <row r="50" spans="1:4" ht="14">
      <c r="A50" t="s">
        <v>272</v>
      </c>
      <c r="B50" t="s">
        <v>247</v>
      </c>
      <c r="C50">
        <v>276.70702013229197</v>
      </c>
      <c r="D50">
        <v>5.4885577802907299</v>
      </c>
    </row>
    <row r="51" spans="1:4" ht="14">
      <c r="A51" t="s">
        <v>272</v>
      </c>
      <c r="B51" t="s">
        <v>248</v>
      </c>
      <c r="C51">
        <v>287.21796233822897</v>
      </c>
      <c r="D51">
        <v>3.68568046581023</v>
      </c>
    </row>
    <row r="52" spans="1:4" ht="14">
      <c r="A52" t="s">
        <v>272</v>
      </c>
      <c r="B52" t="s">
        <v>249</v>
      </c>
      <c r="C52">
        <v>13</v>
      </c>
      <c r="D52">
        <v>0</v>
      </c>
    </row>
    <row r="53" spans="1:4" ht="14">
      <c r="A53" t="s">
        <v>272</v>
      </c>
      <c r="B53" t="s">
        <v>250</v>
      </c>
      <c r="C53">
        <v>72.517641053715394</v>
      </c>
      <c r="D53">
        <v>1.84015474663155</v>
      </c>
    </row>
    <row r="54" spans="1:4" ht="14">
      <c r="A54" t="s">
        <v>272</v>
      </c>
      <c r="B54" t="s">
        <v>251</v>
      </c>
      <c r="C54">
        <v>72.078506823893207</v>
      </c>
      <c r="D54">
        <v>4.8163865137185597</v>
      </c>
    </row>
    <row r="55" spans="1:4" ht="14">
      <c r="A55" t="s">
        <v>272</v>
      </c>
      <c r="B55" t="s">
        <v>252</v>
      </c>
      <c r="C55">
        <v>92.852235594930903</v>
      </c>
      <c r="D55">
        <v>5.5587620730898797</v>
      </c>
    </row>
    <row r="56" spans="1:4" ht="14">
      <c r="A56" t="s">
        <v>272</v>
      </c>
      <c r="B56" t="s">
        <v>253</v>
      </c>
      <c r="C56">
        <v>6.3643641070322001</v>
      </c>
      <c r="D56">
        <v>8.9006424545578806</v>
      </c>
    </row>
    <row r="57" spans="1:4" ht="14">
      <c r="A57" t="s">
        <v>272</v>
      </c>
      <c r="B57" t="s">
        <v>254</v>
      </c>
      <c r="C57">
        <v>168.719618185375</v>
      </c>
      <c r="D57">
        <v>0.85741542820701599</v>
      </c>
    </row>
    <row r="58" spans="1:4" ht="14">
      <c r="A58" t="s">
        <v>272</v>
      </c>
      <c r="B58" t="s">
        <v>255</v>
      </c>
      <c r="C58">
        <v>295.559479440362</v>
      </c>
      <c r="D58">
        <v>2.9170295070011099</v>
      </c>
    </row>
    <row r="59" spans="1:4" ht="14">
      <c r="A59" t="s">
        <v>272</v>
      </c>
      <c r="B59" t="s">
        <v>256</v>
      </c>
      <c r="C59">
        <v>252.37375945692</v>
      </c>
      <c r="D59">
        <v>2.6517968954737801</v>
      </c>
    </row>
    <row r="60" spans="1:4" ht="14">
      <c r="A60" t="s">
        <v>272</v>
      </c>
      <c r="B60" t="s">
        <v>257</v>
      </c>
      <c r="C60">
        <v>113.457817453597</v>
      </c>
      <c r="D60">
        <v>4679.8559572712102</v>
      </c>
    </row>
    <row r="61" spans="1:4" ht="14">
      <c r="A61" t="s">
        <v>272</v>
      </c>
      <c r="B61" t="s">
        <v>258</v>
      </c>
      <c r="C61">
        <v>296.86193639879201</v>
      </c>
      <c r="D61">
        <v>2.4029435266494401</v>
      </c>
    </row>
    <row r="62" spans="1:4" ht="14">
      <c r="A62" t="s">
        <v>272</v>
      </c>
      <c r="B62" t="s">
        <v>259</v>
      </c>
      <c r="C62">
        <v>123.587444486509</v>
      </c>
      <c r="D62">
        <v>1.3162099151689799</v>
      </c>
    </row>
    <row r="63" spans="1:4" ht="14">
      <c r="A63" t="s">
        <v>272</v>
      </c>
      <c r="B63" t="s">
        <v>260</v>
      </c>
      <c r="C63">
        <v>269.35914366551998</v>
      </c>
      <c r="D63">
        <v>5.5190946427238403</v>
      </c>
    </row>
    <row r="64" spans="1:4" ht="14">
      <c r="A64" t="s">
        <v>272</v>
      </c>
      <c r="B64" t="s">
        <v>261</v>
      </c>
      <c r="C64">
        <v>267.62768175755798</v>
      </c>
      <c r="D64">
        <v>5.2259392007239196</v>
      </c>
    </row>
    <row r="65" spans="1:4" ht="14">
      <c r="A65" t="s">
        <v>272</v>
      </c>
      <c r="B65" t="s">
        <v>262</v>
      </c>
      <c r="C65">
        <v>287.17070815547203</v>
      </c>
      <c r="D65">
        <v>5.63034461853983</v>
      </c>
    </row>
    <row r="66" spans="1:4" ht="14">
      <c r="A66" t="s">
        <v>272</v>
      </c>
      <c r="B66" t="s">
        <v>263</v>
      </c>
      <c r="C66">
        <v>273.911043637658</v>
      </c>
      <c r="D66">
        <v>4.8665229401398697</v>
      </c>
    </row>
    <row r="67" spans="1:4" ht="14">
      <c r="A67" t="s">
        <v>272</v>
      </c>
      <c r="B67" t="s">
        <v>264</v>
      </c>
      <c r="C67">
        <v>92.852395596767394</v>
      </c>
      <c r="D67">
        <v>5.5587541685601503</v>
      </c>
    </row>
    <row r="68" spans="1:4" ht="14">
      <c r="A68" t="s">
        <v>272</v>
      </c>
      <c r="B68" t="s">
        <v>265</v>
      </c>
      <c r="C68">
        <v>275.73198662261001</v>
      </c>
      <c r="D68">
        <v>4.6294510509928397</v>
      </c>
    </row>
    <row r="69" spans="1:4" ht="14">
      <c r="A69" t="s">
        <v>272</v>
      </c>
      <c r="B69" t="s">
        <v>266</v>
      </c>
      <c r="C69">
        <v>234.48913907763099</v>
      </c>
      <c r="D69">
        <v>5.8353697587595397</v>
      </c>
    </row>
    <row r="70" spans="1:4" ht="14">
      <c r="A70" t="s">
        <v>272</v>
      </c>
      <c r="B70" t="s">
        <v>267</v>
      </c>
      <c r="C70">
        <v>274.80372143438899</v>
      </c>
      <c r="D70">
        <v>5.1559418475206904</v>
      </c>
    </row>
    <row r="71" spans="1:4" ht="14">
      <c r="A71" t="s">
        <v>272</v>
      </c>
      <c r="B71" t="s">
        <v>268</v>
      </c>
      <c r="C71">
        <v>281.21099759865001</v>
      </c>
      <c r="D71">
        <v>6.0472494271818604</v>
      </c>
    </row>
    <row r="72" spans="1:4" ht="14">
      <c r="A72" t="s">
        <v>272</v>
      </c>
      <c r="B72" t="s">
        <v>269</v>
      </c>
      <c r="C72">
        <v>279.33000700908798</v>
      </c>
      <c r="D72">
        <v>6.2005683987606703</v>
      </c>
    </row>
    <row r="73" spans="1:4" ht="14">
      <c r="A73" t="s">
        <v>272</v>
      </c>
      <c r="B73" t="s">
        <v>270</v>
      </c>
      <c r="C73">
        <v>283.122890338096</v>
      </c>
      <c r="D73">
        <v>5.9033364193221098</v>
      </c>
    </row>
    <row r="74" spans="1:4" ht="14">
      <c r="A74" t="s">
        <v>273</v>
      </c>
      <c r="B74" t="s">
        <v>247</v>
      </c>
      <c r="C74">
        <v>270.72396180620399</v>
      </c>
      <c r="D74">
        <v>7.20669297824778</v>
      </c>
    </row>
    <row r="75" spans="1:4" ht="14">
      <c r="A75" t="s">
        <v>273</v>
      </c>
      <c r="B75" t="s">
        <v>248</v>
      </c>
      <c r="C75">
        <v>275.84732676756499</v>
      </c>
      <c r="D75">
        <v>5.3030457034813896</v>
      </c>
    </row>
    <row r="76" spans="1:4" ht="14">
      <c r="A76" t="s">
        <v>273</v>
      </c>
      <c r="B76" t="s">
        <v>249</v>
      </c>
      <c r="C76">
        <v>252.540221747061</v>
      </c>
      <c r="D76">
        <v>1.84015474663155</v>
      </c>
    </row>
    <row r="77" spans="1:4" ht="14">
      <c r="A77" t="s">
        <v>273</v>
      </c>
      <c r="B77" t="s">
        <v>250</v>
      </c>
      <c r="C77">
        <v>13</v>
      </c>
      <c r="D77">
        <v>0</v>
      </c>
    </row>
    <row r="78" spans="1:4" ht="14">
      <c r="A78" t="s">
        <v>273</v>
      </c>
      <c r="B78" t="s">
        <v>251</v>
      </c>
      <c r="C78">
        <v>71.829587869483902</v>
      </c>
      <c r="D78">
        <v>2.97631922951759</v>
      </c>
    </row>
    <row r="79" spans="1:4" ht="14">
      <c r="A79" t="s">
        <v>273</v>
      </c>
      <c r="B79" t="s">
        <v>252</v>
      </c>
      <c r="C79">
        <v>102.345508746654</v>
      </c>
      <c r="D79">
        <v>3.88625720098146</v>
      </c>
    </row>
    <row r="80" spans="1:4" ht="14">
      <c r="A80" t="s">
        <v>273</v>
      </c>
      <c r="B80" t="s">
        <v>253</v>
      </c>
      <c r="C80">
        <v>354.72810809729202</v>
      </c>
      <c r="D80">
        <v>8.3285161675008297</v>
      </c>
    </row>
    <row r="81" spans="1:4" ht="14">
      <c r="A81" t="s">
        <v>273</v>
      </c>
      <c r="B81" t="s">
        <v>254</v>
      </c>
      <c r="C81">
        <v>228.741767442878</v>
      </c>
      <c r="D81">
        <v>2.1124006975207701</v>
      </c>
    </row>
    <row r="82" spans="1:4" ht="14">
      <c r="A82" t="s">
        <v>273</v>
      </c>
      <c r="B82" t="s">
        <v>255</v>
      </c>
      <c r="C82">
        <v>279.16209109374199</v>
      </c>
      <c r="D82">
        <v>4.4431274622838401</v>
      </c>
    </row>
    <row r="83" spans="1:4" ht="14">
      <c r="A83" t="s">
        <v>273</v>
      </c>
      <c r="B83" t="s">
        <v>256</v>
      </c>
      <c r="C83">
        <v>252.45528208106799</v>
      </c>
      <c r="D83">
        <v>4.4919482165655298</v>
      </c>
    </row>
    <row r="84" spans="1:4" ht="14">
      <c r="A84" t="s">
        <v>273</v>
      </c>
      <c r="B84" t="s">
        <v>257</v>
      </c>
      <c r="C84">
        <v>113.48467422463899</v>
      </c>
      <c r="D84">
        <v>4678.4659600807399</v>
      </c>
    </row>
    <row r="85" spans="1:4" ht="14">
      <c r="A85" t="s">
        <v>273</v>
      </c>
      <c r="B85" t="s">
        <v>258</v>
      </c>
      <c r="C85">
        <v>277.80635204808402</v>
      </c>
      <c r="D85">
        <v>3.9350746972729902</v>
      </c>
    </row>
    <row r="86" spans="1:4" ht="14">
      <c r="A86" t="s">
        <v>273</v>
      </c>
      <c r="B86" t="s">
        <v>259</v>
      </c>
      <c r="C86">
        <v>207.23611074847699</v>
      </c>
      <c r="D86">
        <v>1.44038220582195</v>
      </c>
    </row>
    <row r="87" spans="1:4" ht="14">
      <c r="A87" t="s">
        <v>273</v>
      </c>
      <c r="B87" t="s">
        <v>260</v>
      </c>
      <c r="C87">
        <v>265.19342734211699</v>
      </c>
      <c r="D87">
        <v>7.2998197448352498</v>
      </c>
    </row>
    <row r="88" spans="1:4" ht="14">
      <c r="A88" t="s">
        <v>273</v>
      </c>
      <c r="B88" t="s">
        <v>261</v>
      </c>
      <c r="C88">
        <v>263.73154134403399</v>
      </c>
      <c r="D88">
        <v>7.0188843667977903</v>
      </c>
    </row>
    <row r="89" spans="1:4" ht="14">
      <c r="A89" t="s">
        <v>273</v>
      </c>
      <c r="B89" t="s">
        <v>262</v>
      </c>
      <c r="C89">
        <v>278.860984663436</v>
      </c>
      <c r="D89">
        <v>7.2202901886593498</v>
      </c>
    </row>
    <row r="90" spans="1:4" ht="14">
      <c r="A90" t="s">
        <v>273</v>
      </c>
      <c r="B90" t="s">
        <v>263</v>
      </c>
      <c r="C90">
        <v>268.10887758421399</v>
      </c>
      <c r="D90">
        <v>6.6140355244151197</v>
      </c>
    </row>
    <row r="91" spans="1:4" ht="14">
      <c r="A91" t="s">
        <v>273</v>
      </c>
      <c r="B91" t="s">
        <v>264</v>
      </c>
      <c r="C91">
        <v>102.345753662688</v>
      </c>
      <c r="D91">
        <v>3.8862519588262199</v>
      </c>
    </row>
    <row r="92" spans="1:4" ht="14">
      <c r="A92" t="s">
        <v>273</v>
      </c>
      <c r="B92" t="s">
        <v>265</v>
      </c>
      <c r="C92">
        <v>269.20809875357003</v>
      </c>
      <c r="D92">
        <v>6.3621034980040001</v>
      </c>
    </row>
    <row r="93" spans="1:4" ht="14">
      <c r="A93" t="s">
        <v>273</v>
      </c>
      <c r="B93" t="s">
        <v>266</v>
      </c>
      <c r="C93">
        <v>238.80553493600399</v>
      </c>
      <c r="D93">
        <v>7.6065276996448903</v>
      </c>
    </row>
    <row r="94" spans="1:4" ht="14">
      <c r="A94" t="s">
        <v>273</v>
      </c>
      <c r="B94" t="s">
        <v>267</v>
      </c>
      <c r="C94">
        <v>269.01664050351002</v>
      </c>
      <c r="D94">
        <v>6.8940507559211204</v>
      </c>
    </row>
    <row r="95" spans="1:4" ht="14">
      <c r="A95" t="s">
        <v>273</v>
      </c>
      <c r="B95" t="s">
        <v>268</v>
      </c>
      <c r="C95">
        <v>274.65543124061799</v>
      </c>
      <c r="D95">
        <v>7.7122097158374903</v>
      </c>
    </row>
    <row r="96" spans="1:4" ht="14">
      <c r="A96" t="s">
        <v>273</v>
      </c>
      <c r="B96" t="s">
        <v>269</v>
      </c>
      <c r="C96">
        <v>273.31127881756998</v>
      </c>
      <c r="D96">
        <v>7.8866858725790303</v>
      </c>
    </row>
    <row r="97" spans="1:4" ht="14">
      <c r="A97" t="s">
        <v>273</v>
      </c>
      <c r="B97" t="s">
        <v>270</v>
      </c>
      <c r="C97">
        <v>276.013180742195</v>
      </c>
      <c r="D97">
        <v>7.5455356269554503</v>
      </c>
    </row>
    <row r="98" spans="1:4" ht="14">
      <c r="A98" t="s">
        <v>274</v>
      </c>
      <c r="B98" t="s">
        <v>247</v>
      </c>
      <c r="C98">
        <v>265.26742932556499</v>
      </c>
      <c r="D98">
        <v>10.068874072208301</v>
      </c>
    </row>
    <row r="99" spans="1:4" ht="14">
      <c r="A99" t="s">
        <v>274</v>
      </c>
      <c r="B99" t="s">
        <v>248</v>
      </c>
      <c r="C99">
        <v>267.29580660774201</v>
      </c>
      <c r="D99">
        <v>8.1126312398576097</v>
      </c>
    </row>
    <row r="100" spans="1:4" ht="14">
      <c r="A100" t="s">
        <v>274</v>
      </c>
      <c r="B100" t="s">
        <v>249</v>
      </c>
      <c r="C100">
        <v>252.13737870914699</v>
      </c>
      <c r="D100">
        <v>4.8163865137185597</v>
      </c>
    </row>
    <row r="101" spans="1:4" ht="14">
      <c r="A101" t="s">
        <v>274</v>
      </c>
      <c r="B101" t="s">
        <v>250</v>
      </c>
      <c r="C101">
        <v>251.865878896726</v>
      </c>
      <c r="D101">
        <v>2.97631922951759</v>
      </c>
    </row>
    <row r="102" spans="1:4" ht="14">
      <c r="A102" t="s">
        <v>274</v>
      </c>
      <c r="B102" t="s">
        <v>251</v>
      </c>
      <c r="C102">
        <v>13</v>
      </c>
      <c r="D102">
        <v>0</v>
      </c>
    </row>
    <row r="103" spans="1:4" ht="14">
      <c r="A103" t="s">
        <v>274</v>
      </c>
      <c r="B103" t="s">
        <v>252</v>
      </c>
      <c r="C103">
        <v>151.20019122935</v>
      </c>
      <c r="D103">
        <v>2.0080460782195702</v>
      </c>
    </row>
    <row r="104" spans="1:4" ht="14">
      <c r="A104" t="s">
        <v>274</v>
      </c>
      <c r="B104" t="s">
        <v>253</v>
      </c>
      <c r="C104">
        <v>334.03052439244499</v>
      </c>
      <c r="D104">
        <v>8.1948701908921393</v>
      </c>
    </row>
    <row r="105" spans="1:4" ht="14">
      <c r="A105" t="s">
        <v>274</v>
      </c>
      <c r="B105" t="s">
        <v>254</v>
      </c>
      <c r="C105">
        <v>242.30795138758401</v>
      </c>
      <c r="D105">
        <v>4.9887799712508798</v>
      </c>
    </row>
    <row r="106" spans="1:4" ht="14">
      <c r="A106" t="s">
        <v>274</v>
      </c>
      <c r="B106" t="s">
        <v>255</v>
      </c>
      <c r="C106">
        <v>268.28423812626897</v>
      </c>
      <c r="D106">
        <v>7.2177153272479897</v>
      </c>
    </row>
    <row r="107" spans="1:4" ht="14">
      <c r="A107" t="s">
        <v>274</v>
      </c>
      <c r="B107" t="s">
        <v>256</v>
      </c>
      <c r="C107">
        <v>252.242216775267</v>
      </c>
      <c r="D107">
        <v>7.4681607019795502</v>
      </c>
    </row>
    <row r="108" spans="1:4" ht="14">
      <c r="A108" t="s">
        <v>274</v>
      </c>
      <c r="B108" t="s">
        <v>257</v>
      </c>
      <c r="C108">
        <v>113.52799874588</v>
      </c>
      <c r="D108">
        <v>4676.2422964867601</v>
      </c>
    </row>
    <row r="109" spans="1:4" ht="14">
      <c r="A109" t="s">
        <v>274</v>
      </c>
      <c r="B109" t="s">
        <v>258</v>
      </c>
      <c r="C109">
        <v>266.68691467350999</v>
      </c>
      <c r="D109">
        <v>6.7380169016977902</v>
      </c>
    </row>
    <row r="110" spans="1:4" ht="14">
      <c r="A110" t="s">
        <v>274</v>
      </c>
      <c r="B110" t="s">
        <v>259</v>
      </c>
      <c r="C110">
        <v>237.684926638657</v>
      </c>
      <c r="D110">
        <v>4.1278113468087296</v>
      </c>
    </row>
    <row r="111" spans="1:4" ht="14">
      <c r="A111" t="s">
        <v>274</v>
      </c>
      <c r="B111" t="s">
        <v>260</v>
      </c>
      <c r="C111">
        <v>261.36963411116602</v>
      </c>
      <c r="D111">
        <v>10.2187280865303</v>
      </c>
    </row>
    <row r="112" spans="1:4" ht="14">
      <c r="A112" t="s">
        <v>274</v>
      </c>
      <c r="B112" t="s">
        <v>261</v>
      </c>
      <c r="C112">
        <v>260.23099990665798</v>
      </c>
      <c r="D112">
        <v>9.9501702048621095</v>
      </c>
    </row>
    <row r="113" spans="1:4" ht="14">
      <c r="A113" t="s">
        <v>274</v>
      </c>
      <c r="B113" t="s">
        <v>262</v>
      </c>
      <c r="C113">
        <v>271.09472226563003</v>
      </c>
      <c r="D113">
        <v>9.9637155485990601</v>
      </c>
    </row>
    <row r="114" spans="1:4" ht="14">
      <c r="A114" t="s">
        <v>274</v>
      </c>
      <c r="B114" t="s">
        <v>263</v>
      </c>
      <c r="C114">
        <v>263.11087422231901</v>
      </c>
      <c r="D114">
        <v>9.5077016595410804</v>
      </c>
    </row>
    <row r="115" spans="1:4" ht="14">
      <c r="A115" t="s">
        <v>274</v>
      </c>
      <c r="B115" t="s">
        <v>264</v>
      </c>
      <c r="C115">
        <v>151.20061590383699</v>
      </c>
      <c r="D115">
        <v>2.00805512852767</v>
      </c>
    </row>
    <row r="116" spans="1:4" ht="14">
      <c r="A116" t="s">
        <v>274</v>
      </c>
      <c r="B116" t="s">
        <v>265</v>
      </c>
      <c r="C116">
        <v>263.726694835584</v>
      </c>
      <c r="D116">
        <v>9.2453991142192606</v>
      </c>
    </row>
    <row r="117" spans="1:4" ht="14">
      <c r="A117" t="s">
        <v>274</v>
      </c>
      <c r="B117" t="s">
        <v>266</v>
      </c>
      <c r="C117">
        <v>242.49474631977401</v>
      </c>
      <c r="D117">
        <v>10.5276717780007</v>
      </c>
    </row>
    <row r="118" spans="1:4" ht="14">
      <c r="A118" t="s">
        <v>274</v>
      </c>
      <c r="B118" t="s">
        <v>267</v>
      </c>
      <c r="C118">
        <v>263.89203875972999</v>
      </c>
      <c r="D118">
        <v>9.7770990888311395</v>
      </c>
    </row>
    <row r="119" spans="1:4" ht="14">
      <c r="A119" t="s">
        <v>274</v>
      </c>
      <c r="B119" t="s">
        <v>268</v>
      </c>
      <c r="C119">
        <v>268.39002756366699</v>
      </c>
      <c r="D119">
        <v>10.519007276884601</v>
      </c>
    </row>
    <row r="120" spans="1:4" ht="14">
      <c r="A120" t="s">
        <v>274</v>
      </c>
      <c r="B120" t="s">
        <v>269</v>
      </c>
      <c r="C120">
        <v>267.50758129831399</v>
      </c>
      <c r="D120">
        <v>10.7118493208178</v>
      </c>
    </row>
    <row r="121" spans="1:4" ht="14">
      <c r="A121" t="s">
        <v>274</v>
      </c>
      <c r="B121" t="s">
        <v>270</v>
      </c>
      <c r="C121">
        <v>269.27273946910498</v>
      </c>
      <c r="D121">
        <v>10.3328359466332</v>
      </c>
    </row>
    <row r="122" spans="1:4" ht="14">
      <c r="A122" t="s">
        <v>275</v>
      </c>
      <c r="B122" t="s">
        <v>247</v>
      </c>
      <c r="C122">
        <v>274.84529261366703</v>
      </c>
      <c r="D122">
        <v>11.0410700869583</v>
      </c>
    </row>
    <row r="123" spans="1:4" ht="14">
      <c r="A123" t="s">
        <v>275</v>
      </c>
      <c r="B123" t="s">
        <v>248</v>
      </c>
      <c r="C123">
        <v>278.65029467462102</v>
      </c>
      <c r="D123">
        <v>9.1748831324621705</v>
      </c>
    </row>
    <row r="124" spans="1:4" ht="14">
      <c r="A124" t="s">
        <v>275</v>
      </c>
      <c r="B124" t="s">
        <v>249</v>
      </c>
      <c r="C124">
        <v>272.93015081525198</v>
      </c>
      <c r="D124">
        <v>5.5587620730898797</v>
      </c>
    </row>
    <row r="125" spans="1:4" ht="14">
      <c r="A125" t="s">
        <v>275</v>
      </c>
      <c r="B125" t="s">
        <v>250</v>
      </c>
      <c r="C125">
        <v>282.40085189084601</v>
      </c>
      <c r="D125">
        <v>3.88625720098146</v>
      </c>
    </row>
    <row r="126" spans="1:4" ht="14">
      <c r="A126" t="s">
        <v>275</v>
      </c>
      <c r="B126" t="s">
        <v>251</v>
      </c>
      <c r="C126">
        <v>331.21925758473799</v>
      </c>
      <c r="D126">
        <v>2.0080460782195702</v>
      </c>
    </row>
    <row r="127" spans="1:4" ht="14">
      <c r="A127" t="s">
        <v>275</v>
      </c>
      <c r="B127" t="s">
        <v>252</v>
      </c>
      <c r="C127">
        <v>13</v>
      </c>
      <c r="D127">
        <v>0</v>
      </c>
    </row>
    <row r="128" spans="1:4" ht="14">
      <c r="A128" t="s">
        <v>275</v>
      </c>
      <c r="B128" t="s">
        <v>253</v>
      </c>
      <c r="C128">
        <v>333.49266160342802</v>
      </c>
      <c r="D128">
        <v>10.200948630901999</v>
      </c>
    </row>
    <row r="129" spans="1:4" ht="14">
      <c r="A129" t="s">
        <v>275</v>
      </c>
      <c r="B129" t="s">
        <v>254</v>
      </c>
      <c r="C129">
        <v>264.09529928159998</v>
      </c>
      <c r="D129">
        <v>5.4136414140606899</v>
      </c>
    </row>
    <row r="130" spans="1:4" ht="14">
      <c r="A130" t="s">
        <v>275</v>
      </c>
      <c r="B130" t="s">
        <v>255</v>
      </c>
      <c r="C130">
        <v>280.70269915317698</v>
      </c>
      <c r="D130">
        <v>8.3261850950388396</v>
      </c>
    </row>
    <row r="131" spans="1:4" ht="14">
      <c r="A131" t="s">
        <v>275</v>
      </c>
      <c r="B131" t="s">
        <v>256</v>
      </c>
      <c r="C131">
        <v>266.35023877414397</v>
      </c>
      <c r="D131">
        <v>8.0963053858774003</v>
      </c>
    </row>
    <row r="132" spans="1:4" ht="14">
      <c r="A132" t="s">
        <v>275</v>
      </c>
      <c r="B132" t="s">
        <v>257</v>
      </c>
      <c r="C132">
        <v>113.542689990773</v>
      </c>
      <c r="D132">
        <v>4674.6529342239</v>
      </c>
    </row>
    <row r="133" spans="1:4" ht="14">
      <c r="A133" t="s">
        <v>275</v>
      </c>
      <c r="B133" t="s">
        <v>258</v>
      </c>
      <c r="C133">
        <v>280.117098894945</v>
      </c>
      <c r="D133">
        <v>7.8151967887207698</v>
      </c>
    </row>
    <row r="134" spans="1:4" ht="14">
      <c r="A134" t="s">
        <v>275</v>
      </c>
      <c r="B134" t="s">
        <v>259</v>
      </c>
      <c r="C134">
        <v>264.29104237066201</v>
      </c>
      <c r="D134">
        <v>4.4782387989485901</v>
      </c>
    </row>
    <row r="135" spans="1:4" ht="14">
      <c r="A135" t="s">
        <v>275</v>
      </c>
      <c r="B135" t="s">
        <v>260</v>
      </c>
      <c r="C135">
        <v>271.18985853198097</v>
      </c>
      <c r="D135">
        <v>11.072710337183</v>
      </c>
    </row>
    <row r="136" spans="1:4" ht="14">
      <c r="A136" t="s">
        <v>275</v>
      </c>
      <c r="B136" t="s">
        <v>261</v>
      </c>
      <c r="C136">
        <v>270.39854313480998</v>
      </c>
      <c r="D136">
        <v>10.7735047708469</v>
      </c>
    </row>
    <row r="137" spans="1:4" ht="14">
      <c r="A137" t="s">
        <v>275</v>
      </c>
      <c r="B137" t="s">
        <v>262</v>
      </c>
      <c r="C137">
        <v>280.13543771758901</v>
      </c>
      <c r="D137">
        <v>11.101875670944199</v>
      </c>
    </row>
    <row r="138" spans="1:4" ht="14">
      <c r="A138" t="s">
        <v>275</v>
      </c>
      <c r="B138" t="s">
        <v>263</v>
      </c>
      <c r="C138">
        <v>273.42440199553801</v>
      </c>
      <c r="D138">
        <v>10.424841949717701</v>
      </c>
    </row>
    <row r="139" spans="1:4" ht="14">
      <c r="A139" t="s">
        <v>275</v>
      </c>
      <c r="B139" t="s">
        <v>264</v>
      </c>
      <c r="C139">
        <v>209.91469282297101</v>
      </c>
      <c r="D139">
        <v>7.2442386736946702E-5</v>
      </c>
    </row>
    <row r="140" spans="1:4" ht="14">
      <c r="A140" t="s">
        <v>275</v>
      </c>
      <c r="B140" t="s">
        <v>265</v>
      </c>
      <c r="C140">
        <v>274.23866314471201</v>
      </c>
      <c r="D140">
        <v>10.1850229005355</v>
      </c>
    </row>
    <row r="141" spans="1:4" ht="14">
      <c r="A141" t="s">
        <v>275</v>
      </c>
      <c r="B141" t="s">
        <v>266</v>
      </c>
      <c r="C141">
        <v>253.264718164492</v>
      </c>
      <c r="D141">
        <v>10.7619382704118</v>
      </c>
    </row>
    <row r="142" spans="1:4" ht="14">
      <c r="A142" t="s">
        <v>275</v>
      </c>
      <c r="B142" t="s">
        <v>267</v>
      </c>
      <c r="C142">
        <v>273.86920822166502</v>
      </c>
      <c r="D142">
        <v>10.713152422412699</v>
      </c>
    </row>
    <row r="143" spans="1:4" ht="14">
      <c r="A143" t="s">
        <v>275</v>
      </c>
      <c r="B143" t="s">
        <v>268</v>
      </c>
      <c r="C143">
        <v>277.28575658727601</v>
      </c>
      <c r="D143">
        <v>11.5752031496827</v>
      </c>
    </row>
    <row r="144" spans="1:4" ht="14">
      <c r="A144" t="s">
        <v>275</v>
      </c>
      <c r="B144" t="s">
        <v>269</v>
      </c>
      <c r="C144">
        <v>276.34600273939202</v>
      </c>
      <c r="D144">
        <v>11.740602673717699</v>
      </c>
    </row>
    <row r="145" spans="1:4" ht="14">
      <c r="A145" t="s">
        <v>275</v>
      </c>
      <c r="B145" t="s">
        <v>270</v>
      </c>
      <c r="C145">
        <v>278.22027823706497</v>
      </c>
      <c r="D145">
        <v>11.416132002025799</v>
      </c>
    </row>
    <row r="146" spans="1:4" ht="14">
      <c r="A146" t="s">
        <v>276</v>
      </c>
      <c r="B146" t="s">
        <v>247</v>
      </c>
      <c r="C146">
        <v>218.103864779623</v>
      </c>
      <c r="D146">
        <v>10.428869836756901</v>
      </c>
    </row>
    <row r="147" spans="1:4" ht="14">
      <c r="A147" t="s">
        <v>276</v>
      </c>
      <c r="B147" t="s">
        <v>248</v>
      </c>
      <c r="C147">
        <v>210.15083796693099</v>
      </c>
      <c r="D147">
        <v>8.9694651180594498</v>
      </c>
    </row>
    <row r="148" spans="1:4" ht="14">
      <c r="A148" t="s">
        <v>276</v>
      </c>
      <c r="B148" t="s">
        <v>249</v>
      </c>
      <c r="C148">
        <v>186.349670333093</v>
      </c>
      <c r="D148">
        <v>8.9006424545578806</v>
      </c>
    </row>
    <row r="149" spans="1:4" ht="14">
      <c r="A149" t="s">
        <v>276</v>
      </c>
      <c r="B149" t="s">
        <v>250</v>
      </c>
      <c r="C149">
        <v>174.690797313942</v>
      </c>
      <c r="D149">
        <v>8.3285161675008297</v>
      </c>
    </row>
    <row r="150" spans="1:4" ht="14">
      <c r="A150" t="s">
        <v>276</v>
      </c>
      <c r="B150" t="s">
        <v>251</v>
      </c>
      <c r="C150">
        <v>153.95686400507901</v>
      </c>
      <c r="D150">
        <v>8.1948701908921393</v>
      </c>
    </row>
    <row r="151" spans="1:4" ht="14">
      <c r="A151" t="s">
        <v>276</v>
      </c>
      <c r="B151" t="s">
        <v>252</v>
      </c>
      <c r="C151">
        <v>153.39993289083301</v>
      </c>
      <c r="D151">
        <v>10.200948630901999</v>
      </c>
    </row>
    <row r="152" spans="1:4" ht="14">
      <c r="A152" t="s">
        <v>276</v>
      </c>
      <c r="B152" t="s">
        <v>253</v>
      </c>
      <c r="C152">
        <v>13</v>
      </c>
      <c r="D152">
        <v>0</v>
      </c>
    </row>
    <row r="153" spans="1:4" ht="14">
      <c r="A153" t="s">
        <v>276</v>
      </c>
      <c r="B153" t="s">
        <v>254</v>
      </c>
      <c r="C153">
        <v>184.817691050783</v>
      </c>
      <c r="D153">
        <v>9.7211948594333499</v>
      </c>
    </row>
    <row r="154" spans="1:4" ht="14">
      <c r="A154" t="s">
        <v>276</v>
      </c>
      <c r="B154" t="s">
        <v>255</v>
      </c>
      <c r="C154">
        <v>205.48088087646499</v>
      </c>
      <c r="D154">
        <v>8.4058101539185408</v>
      </c>
    </row>
    <row r="155" spans="1:4" ht="14">
      <c r="A155" t="s">
        <v>276</v>
      </c>
      <c r="B155" t="s">
        <v>256</v>
      </c>
      <c r="C155">
        <v>199.996228249323</v>
      </c>
      <c r="D155">
        <v>10.268716603841099</v>
      </c>
    </row>
    <row r="156" spans="1:4" ht="14">
      <c r="A156" t="s">
        <v>276</v>
      </c>
      <c r="B156" t="s">
        <v>257</v>
      </c>
      <c r="C156">
        <v>113.473203266895</v>
      </c>
      <c r="D156">
        <v>4682.4743675167601</v>
      </c>
    </row>
    <row r="157" spans="1:4" ht="14">
      <c r="A157" t="s">
        <v>276</v>
      </c>
      <c r="B157" t="s">
        <v>258</v>
      </c>
      <c r="C157">
        <v>201.95386985805101</v>
      </c>
      <c r="D157">
        <v>8.3676143801579403</v>
      </c>
    </row>
    <row r="158" spans="1:4" ht="14">
      <c r="A158" t="s">
        <v>276</v>
      </c>
      <c r="B158" t="s">
        <v>259</v>
      </c>
      <c r="C158">
        <v>179.32812966578399</v>
      </c>
      <c r="D158">
        <v>9.5745571109553307</v>
      </c>
    </row>
    <row r="159" spans="1:4" ht="14">
      <c r="A159" t="s">
        <v>276</v>
      </c>
      <c r="B159" t="s">
        <v>260</v>
      </c>
      <c r="C159">
        <v>216.12698759129401</v>
      </c>
      <c r="D159">
        <v>11.0301384436922</v>
      </c>
    </row>
    <row r="160" spans="1:4" ht="14">
      <c r="A160" t="s">
        <v>276</v>
      </c>
      <c r="B160" t="s">
        <v>261</v>
      </c>
      <c r="C160">
        <v>214.39891456413901</v>
      </c>
      <c r="D160">
        <v>10.9846367822575</v>
      </c>
    </row>
    <row r="161" spans="1:4" ht="14">
      <c r="A161" t="s">
        <v>276</v>
      </c>
      <c r="B161" t="s">
        <v>262</v>
      </c>
      <c r="C161">
        <v>221.532423252559</v>
      </c>
      <c r="D161">
        <v>9.5984640034277007</v>
      </c>
    </row>
    <row r="162" spans="1:4" ht="14">
      <c r="A162" t="s">
        <v>276</v>
      </c>
      <c r="B162" t="s">
        <v>263</v>
      </c>
      <c r="C162">
        <v>214.441552903885</v>
      </c>
      <c r="D162">
        <v>10.3253416054194</v>
      </c>
    </row>
    <row r="163" spans="1:4" ht="14">
      <c r="A163" t="s">
        <v>276</v>
      </c>
      <c r="B163" t="s">
        <v>264</v>
      </c>
      <c r="C163">
        <v>153.400014405581</v>
      </c>
      <c r="D163">
        <v>10.2009582651846</v>
      </c>
    </row>
    <row r="164" spans="1:4" ht="14">
      <c r="A164" t="s">
        <v>276</v>
      </c>
      <c r="B164" t="s">
        <v>265</v>
      </c>
      <c r="C164">
        <v>213.694336269389</v>
      </c>
      <c r="D164">
        <v>10.0778347679258</v>
      </c>
    </row>
    <row r="165" spans="1:4" ht="14">
      <c r="A165" t="s">
        <v>276</v>
      </c>
      <c r="B165" t="s">
        <v>266</v>
      </c>
      <c r="C165">
        <v>205.10543161117499</v>
      </c>
      <c r="D165">
        <v>13.513400422725301</v>
      </c>
    </row>
    <row r="166" spans="1:4" ht="14">
      <c r="A166" t="s">
        <v>276</v>
      </c>
      <c r="B166" t="s">
        <v>267</v>
      </c>
      <c r="C166">
        <v>216.035834854966</v>
      </c>
      <c r="D166">
        <v>10.4069594548287</v>
      </c>
    </row>
    <row r="167" spans="1:4" ht="14">
      <c r="A167" t="s">
        <v>276</v>
      </c>
      <c r="B167" t="s">
        <v>268</v>
      </c>
      <c r="C167">
        <v>222.036229498209</v>
      </c>
      <c r="D167">
        <v>10.3293491757632</v>
      </c>
    </row>
    <row r="168" spans="1:4" ht="14">
      <c r="A168" t="s">
        <v>276</v>
      </c>
      <c r="B168" t="s">
        <v>269</v>
      </c>
      <c r="C168">
        <v>222.16855425379501</v>
      </c>
      <c r="D168">
        <v>10.5810091301041</v>
      </c>
    </row>
    <row r="169" spans="1:4" ht="14">
      <c r="A169" t="s">
        <v>276</v>
      </c>
      <c r="B169" t="s">
        <v>270</v>
      </c>
      <c r="C169">
        <v>221.89180123499901</v>
      </c>
      <c r="D169">
        <v>10.0848183554711</v>
      </c>
    </row>
    <row r="170" spans="1:4" ht="14">
      <c r="A170" t="s">
        <v>277</v>
      </c>
      <c r="B170" t="s">
        <v>247</v>
      </c>
      <c r="C170">
        <v>284.77969908451797</v>
      </c>
      <c r="D170">
        <v>5.8108442466766297</v>
      </c>
    </row>
    <row r="171" spans="1:4" ht="14">
      <c r="A171" t="s">
        <v>277</v>
      </c>
      <c r="B171" t="s">
        <v>248</v>
      </c>
      <c r="C171">
        <v>297.64991065854502</v>
      </c>
      <c r="D171">
        <v>4.1635365207327197</v>
      </c>
    </row>
    <row r="172" spans="1:4" ht="14">
      <c r="A172" t="s">
        <v>277</v>
      </c>
      <c r="B172" t="s">
        <v>249</v>
      </c>
      <c r="C172">
        <v>348.72463489236299</v>
      </c>
      <c r="D172">
        <v>0.85741542820701599</v>
      </c>
    </row>
    <row r="173" spans="1:4" ht="14">
      <c r="A173" t="s">
        <v>277</v>
      </c>
      <c r="B173" t="s">
        <v>250</v>
      </c>
      <c r="C173">
        <v>48.724207259073403</v>
      </c>
      <c r="D173">
        <v>2.1124006975207701</v>
      </c>
    </row>
    <row r="174" spans="1:4" ht="14">
      <c r="A174" t="s">
        <v>277</v>
      </c>
      <c r="B174" t="s">
        <v>251</v>
      </c>
      <c r="C174">
        <v>62.254106153440198</v>
      </c>
      <c r="D174">
        <v>4.9887799712508798</v>
      </c>
    </row>
    <row r="175" spans="1:4" ht="14">
      <c r="A175" t="s">
        <v>277</v>
      </c>
      <c r="B175" t="s">
        <v>252</v>
      </c>
      <c r="C175">
        <v>84.022411972942706</v>
      </c>
      <c r="D175">
        <v>5.4136414140606899</v>
      </c>
    </row>
    <row r="176" spans="1:4" ht="14">
      <c r="A176" t="s">
        <v>277</v>
      </c>
      <c r="B176" t="s">
        <v>253</v>
      </c>
      <c r="C176">
        <v>4.8374071395668299</v>
      </c>
      <c r="D176">
        <v>9.7211948594333499</v>
      </c>
    </row>
    <row r="177" spans="1:4" ht="14">
      <c r="A177" t="s">
        <v>277</v>
      </c>
      <c r="B177" t="s">
        <v>254</v>
      </c>
      <c r="C177">
        <v>13</v>
      </c>
      <c r="D177">
        <v>0</v>
      </c>
    </row>
    <row r="178" spans="1:4" ht="14">
      <c r="A178" t="s">
        <v>277</v>
      </c>
      <c r="B178" t="s">
        <v>255</v>
      </c>
      <c r="C178">
        <v>306.87407435840402</v>
      </c>
      <c r="D178">
        <v>3.4990643466698099</v>
      </c>
    </row>
    <row r="179" spans="1:4" ht="14">
      <c r="A179" t="s">
        <v>277</v>
      </c>
      <c r="B179" t="s">
        <v>256</v>
      </c>
      <c r="C179">
        <v>270.81008283199901</v>
      </c>
      <c r="D179">
        <v>2.6952859530522901</v>
      </c>
    </row>
    <row r="180" spans="1:4" ht="14">
      <c r="A180" t="s">
        <v>277</v>
      </c>
      <c r="B180" t="s">
        <v>257</v>
      </c>
      <c r="C180">
        <v>113.460337168712</v>
      </c>
      <c r="D180">
        <v>4679.3673937129497</v>
      </c>
    </row>
    <row r="181" spans="1:4" ht="14">
      <c r="A181" t="s">
        <v>277</v>
      </c>
      <c r="B181" t="s">
        <v>258</v>
      </c>
      <c r="C181">
        <v>309.81720626593398</v>
      </c>
      <c r="D181">
        <v>3.0090325386400498</v>
      </c>
    </row>
    <row r="182" spans="1:4" ht="14">
      <c r="A182" t="s">
        <v>277</v>
      </c>
      <c r="B182" t="s">
        <v>259</v>
      </c>
      <c r="C182">
        <v>83.085403990161197</v>
      </c>
      <c r="D182">
        <v>0.93555385128283297</v>
      </c>
    </row>
    <row r="183" spans="1:4" ht="14">
      <c r="A183" t="s">
        <v>277</v>
      </c>
      <c r="B183" t="s">
        <v>260</v>
      </c>
      <c r="C183">
        <v>277.80671255547099</v>
      </c>
      <c r="D183">
        <v>5.7395955181603</v>
      </c>
    </row>
    <row r="184" spans="1:4" ht="14">
      <c r="A184" t="s">
        <v>277</v>
      </c>
      <c r="B184" t="s">
        <v>261</v>
      </c>
      <c r="C184">
        <v>276.61534642964398</v>
      </c>
      <c r="D184">
        <v>5.4252465464463802</v>
      </c>
    </row>
    <row r="185" spans="1:4" ht="14">
      <c r="A185" t="s">
        <v>277</v>
      </c>
      <c r="B185" t="s">
        <v>262</v>
      </c>
      <c r="C185">
        <v>294.291460295131</v>
      </c>
      <c r="D185">
        <v>6.0856968796564903</v>
      </c>
    </row>
    <row r="186" spans="1:4" ht="14">
      <c r="A186" t="s">
        <v>277</v>
      </c>
      <c r="B186" t="s">
        <v>263</v>
      </c>
      <c r="C186">
        <v>283.14739844370501</v>
      </c>
      <c r="D186">
        <v>5.1580072592524404</v>
      </c>
    </row>
    <row r="187" spans="1:4" ht="14">
      <c r="A187" t="s">
        <v>277</v>
      </c>
      <c r="B187" t="s">
        <v>264</v>
      </c>
      <c r="C187">
        <v>84.022561466391593</v>
      </c>
      <c r="D187">
        <v>5.4136312195161</v>
      </c>
    </row>
    <row r="188" spans="1:4" ht="14">
      <c r="A188" t="s">
        <v>277</v>
      </c>
      <c r="B188" t="s">
        <v>265</v>
      </c>
      <c r="C188">
        <v>285.27367763562199</v>
      </c>
      <c r="D188">
        <v>4.9487044113096399</v>
      </c>
    </row>
    <row r="189" spans="1:4" ht="14">
      <c r="A189" t="s">
        <v>277</v>
      </c>
      <c r="B189" t="s">
        <v>266</v>
      </c>
      <c r="C189">
        <v>242.60914192448701</v>
      </c>
      <c r="D189">
        <v>5.5389421980974296</v>
      </c>
    </row>
    <row r="190" spans="1:4" ht="14">
      <c r="A190" t="s">
        <v>277</v>
      </c>
      <c r="B190" t="s">
        <v>267</v>
      </c>
      <c r="C190">
        <v>283.493506419818</v>
      </c>
      <c r="D190">
        <v>5.4560458651430102</v>
      </c>
    </row>
    <row r="191" spans="1:4" ht="14">
      <c r="A191" t="s">
        <v>277</v>
      </c>
      <c r="B191" t="s">
        <v>268</v>
      </c>
      <c r="C191">
        <v>288.29935681443402</v>
      </c>
      <c r="D191">
        <v>6.4242801672646204</v>
      </c>
    </row>
    <row r="192" spans="1:4" ht="14">
      <c r="A192" t="s">
        <v>277</v>
      </c>
      <c r="B192" t="s">
        <v>269</v>
      </c>
      <c r="C192">
        <v>286.37098804264701</v>
      </c>
      <c r="D192">
        <v>6.5517264765530303</v>
      </c>
    </row>
    <row r="193" spans="1:4" ht="14">
      <c r="A193" t="s">
        <v>277</v>
      </c>
      <c r="B193" t="s">
        <v>270</v>
      </c>
      <c r="C193">
        <v>290.24043954010898</v>
      </c>
      <c r="D193">
        <v>6.3061094535971298</v>
      </c>
    </row>
    <row r="194" spans="1:4" ht="14">
      <c r="A194" t="s">
        <v>278</v>
      </c>
      <c r="B194" t="s">
        <v>247</v>
      </c>
      <c r="C194">
        <v>257.60539438955902</v>
      </c>
      <c r="D194">
        <v>2.8862672740417099</v>
      </c>
    </row>
    <row r="195" spans="1:4" ht="14">
      <c r="A195" t="s">
        <v>278</v>
      </c>
      <c r="B195" t="s">
        <v>248</v>
      </c>
      <c r="C195">
        <v>259.28505641066801</v>
      </c>
      <c r="D195">
        <v>0.90459963345586802</v>
      </c>
    </row>
    <row r="196" spans="1:4" ht="14">
      <c r="A196" t="s">
        <v>278</v>
      </c>
      <c r="B196" t="s">
        <v>249</v>
      </c>
      <c r="C196">
        <v>115.51894245526501</v>
      </c>
      <c r="D196">
        <v>2.9170295070011099</v>
      </c>
    </row>
    <row r="197" spans="1:4" ht="14">
      <c r="A197" t="s">
        <v>278</v>
      </c>
      <c r="B197" t="s">
        <v>250</v>
      </c>
      <c r="C197">
        <v>99.098964533613696</v>
      </c>
      <c r="D197">
        <v>4.4431274622838401</v>
      </c>
    </row>
    <row r="198" spans="1:4" ht="14">
      <c r="A198" t="s">
        <v>278</v>
      </c>
      <c r="B198" t="s">
        <v>251</v>
      </c>
      <c r="C198">
        <v>88.184805819038004</v>
      </c>
      <c r="D198">
        <v>7.2177153272479897</v>
      </c>
    </row>
    <row r="199" spans="1:4" ht="14">
      <c r="A199" t="s">
        <v>278</v>
      </c>
      <c r="B199" t="s">
        <v>252</v>
      </c>
      <c r="C199">
        <v>100.584231773439</v>
      </c>
      <c r="D199">
        <v>8.3261850950388396</v>
      </c>
    </row>
    <row r="200" spans="1:4" ht="14">
      <c r="A200" t="s">
        <v>278</v>
      </c>
      <c r="B200" t="s">
        <v>253</v>
      </c>
      <c r="C200">
        <v>25.454978222720101</v>
      </c>
      <c r="D200">
        <v>8.4058101539185408</v>
      </c>
    </row>
    <row r="201" spans="1:4" ht="14">
      <c r="A201" t="s">
        <v>278</v>
      </c>
      <c r="B201" t="s">
        <v>254</v>
      </c>
      <c r="C201">
        <v>126.828525518872</v>
      </c>
      <c r="D201">
        <v>3.4990643466698099</v>
      </c>
    </row>
    <row r="202" spans="1:4" ht="14">
      <c r="A202" t="s">
        <v>278</v>
      </c>
      <c r="B202" t="s">
        <v>255</v>
      </c>
      <c r="C202">
        <v>13</v>
      </c>
      <c r="D202">
        <v>0</v>
      </c>
    </row>
    <row r="203" spans="1:4" ht="14">
      <c r="A203" t="s">
        <v>278</v>
      </c>
      <c r="B203" t="s">
        <v>256</v>
      </c>
      <c r="C203">
        <v>177.064187365328</v>
      </c>
      <c r="D203">
        <v>2.06416186073458</v>
      </c>
    </row>
    <row r="204" spans="1:4" ht="14">
      <c r="A204" t="s">
        <v>278</v>
      </c>
      <c r="B204" t="s">
        <v>257</v>
      </c>
      <c r="C204">
        <v>113.417658613665</v>
      </c>
      <c r="D204">
        <v>4682.77102493454</v>
      </c>
    </row>
    <row r="205" spans="1:4" ht="14">
      <c r="A205" t="s">
        <v>278</v>
      </c>
      <c r="B205" t="s">
        <v>258</v>
      </c>
      <c r="C205">
        <v>109.461527814421</v>
      </c>
      <c r="D205">
        <v>0.51759673478295898</v>
      </c>
    </row>
    <row r="206" spans="1:4" ht="14">
      <c r="A206" t="s">
        <v>278</v>
      </c>
      <c r="B206" t="s">
        <v>259</v>
      </c>
      <c r="C206">
        <v>118.012887519423</v>
      </c>
      <c r="D206">
        <v>4.2243417814326802</v>
      </c>
    </row>
    <row r="207" spans="1:4" ht="14">
      <c r="A207" t="s">
        <v>278</v>
      </c>
      <c r="B207" t="s">
        <v>260</v>
      </c>
      <c r="C207">
        <v>245.38542176655599</v>
      </c>
      <c r="D207">
        <v>3.1747400265168202</v>
      </c>
    </row>
    <row r="208" spans="1:4" ht="14">
      <c r="A208" t="s">
        <v>278</v>
      </c>
      <c r="B208" t="s">
        <v>261</v>
      </c>
      <c r="C208">
        <v>240.29936050307401</v>
      </c>
      <c r="D208">
        <v>2.98040073536998</v>
      </c>
    </row>
    <row r="209" spans="1:4" ht="14">
      <c r="A209" t="s">
        <v>278</v>
      </c>
      <c r="B209" t="s">
        <v>262</v>
      </c>
      <c r="C209">
        <v>278.31614860923202</v>
      </c>
      <c r="D209">
        <v>2.7773222381712301</v>
      </c>
    </row>
    <row r="210" spans="1:4" ht="14">
      <c r="A210" t="s">
        <v>278</v>
      </c>
      <c r="B210" t="s">
        <v>263</v>
      </c>
      <c r="C210">
        <v>247.33738888195001</v>
      </c>
      <c r="D210">
        <v>2.4089677054771199</v>
      </c>
    </row>
    <row r="211" spans="1:4" ht="14">
      <c r="A211" t="s">
        <v>278</v>
      </c>
      <c r="B211" t="s">
        <v>264</v>
      </c>
      <c r="C211">
        <v>100.5843449691</v>
      </c>
      <c r="D211">
        <v>8.3261793628717609</v>
      </c>
    </row>
    <row r="212" spans="1:4" ht="14">
      <c r="A212" t="s">
        <v>278</v>
      </c>
      <c r="B212" t="s">
        <v>265</v>
      </c>
      <c r="C212">
        <v>248.00110400876699</v>
      </c>
      <c r="D212">
        <v>2.1292019710605001</v>
      </c>
    </row>
    <row r="213" spans="1:4" ht="14">
      <c r="A213" t="s">
        <v>278</v>
      </c>
      <c r="B213" t="s">
        <v>266</v>
      </c>
      <c r="C213">
        <v>204.46168620464101</v>
      </c>
      <c r="D213">
        <v>5.10806772347087</v>
      </c>
    </row>
    <row r="214" spans="1:4" ht="14">
      <c r="A214" t="s">
        <v>278</v>
      </c>
      <c r="B214" t="s">
        <v>267</v>
      </c>
      <c r="C214">
        <v>251.702651863353</v>
      </c>
      <c r="D214">
        <v>2.6391165522851798</v>
      </c>
    </row>
    <row r="215" spans="1:4" ht="14">
      <c r="A215" t="s">
        <v>278</v>
      </c>
      <c r="B215" t="s">
        <v>268</v>
      </c>
      <c r="C215">
        <v>268.52188320764702</v>
      </c>
      <c r="D215">
        <v>3.3013311508310901</v>
      </c>
    </row>
    <row r="216" spans="1:4" ht="14">
      <c r="A216" t="s">
        <v>278</v>
      </c>
      <c r="B216" t="s">
        <v>269</v>
      </c>
      <c r="C216">
        <v>265.80461081021798</v>
      </c>
      <c r="D216">
        <v>3.4961662283017598</v>
      </c>
    </row>
    <row r="217" spans="1:4" ht="14">
      <c r="A217" t="s">
        <v>278</v>
      </c>
      <c r="B217" t="s">
        <v>270</v>
      </c>
      <c r="C217">
        <v>271.461533810822</v>
      </c>
      <c r="D217">
        <v>3.1186815523313101</v>
      </c>
    </row>
    <row r="218" spans="1:4" ht="14">
      <c r="A218" t="s">
        <v>279</v>
      </c>
      <c r="B218" t="s">
        <v>247</v>
      </c>
      <c r="C218">
        <v>296.25213297075101</v>
      </c>
      <c r="D218">
        <v>3.26084939312394</v>
      </c>
    </row>
    <row r="219" spans="1:4" ht="14">
      <c r="A219" t="s">
        <v>279</v>
      </c>
      <c r="B219" t="s">
        <v>248</v>
      </c>
      <c r="C219">
        <v>332.29476541048302</v>
      </c>
      <c r="D219">
        <v>2.1385942001617</v>
      </c>
    </row>
    <row r="220" spans="1:4" ht="14">
      <c r="A220" t="s">
        <v>279</v>
      </c>
      <c r="B220" t="s">
        <v>249</v>
      </c>
      <c r="C220">
        <v>72.341298305309493</v>
      </c>
      <c r="D220">
        <v>2.6517968954737801</v>
      </c>
    </row>
    <row r="221" spans="1:4" ht="14">
      <c r="A221" t="s">
        <v>279</v>
      </c>
      <c r="B221" t="s">
        <v>250</v>
      </c>
      <c r="C221">
        <v>72.400240265824607</v>
      </c>
      <c r="D221">
        <v>4.4919482165655298</v>
      </c>
    </row>
    <row r="222" spans="1:4" ht="14">
      <c r="A222" t="s">
        <v>279</v>
      </c>
      <c r="B222" t="s">
        <v>251</v>
      </c>
      <c r="C222">
        <v>72.150883578849204</v>
      </c>
      <c r="D222">
        <v>7.4681607019795502</v>
      </c>
    </row>
    <row r="223" spans="1:4" ht="14">
      <c r="A223" t="s">
        <v>279</v>
      </c>
      <c r="B223" t="s">
        <v>252</v>
      </c>
      <c r="C223">
        <v>86.239874904361102</v>
      </c>
      <c r="D223">
        <v>8.0963053858774003</v>
      </c>
    </row>
    <row r="224" spans="1:4" ht="14">
      <c r="A224" t="s">
        <v>279</v>
      </c>
      <c r="B224" t="s">
        <v>253</v>
      </c>
      <c r="C224">
        <v>19.978408595792299</v>
      </c>
      <c r="D224">
        <v>10.268716603841099</v>
      </c>
    </row>
    <row r="225" spans="1:4" ht="14">
      <c r="A225" t="s">
        <v>279</v>
      </c>
      <c r="B225" t="s">
        <v>254</v>
      </c>
      <c r="C225">
        <v>90.7726104516194</v>
      </c>
      <c r="D225">
        <v>2.6952859530522901</v>
      </c>
    </row>
    <row r="226" spans="1:4" ht="14">
      <c r="A226" t="s">
        <v>279</v>
      </c>
      <c r="B226" t="s">
        <v>255</v>
      </c>
      <c r="C226">
        <v>357.07225036527001</v>
      </c>
      <c r="D226">
        <v>2.06416186073458</v>
      </c>
    </row>
    <row r="227" spans="1:4" ht="14">
      <c r="A227" t="s">
        <v>279</v>
      </c>
      <c r="B227" t="s">
        <v>256</v>
      </c>
      <c r="C227">
        <v>13</v>
      </c>
      <c r="D227">
        <v>0</v>
      </c>
    </row>
    <row r="228" spans="1:4" ht="14">
      <c r="A228" t="s">
        <v>279</v>
      </c>
      <c r="B228" t="s">
        <v>257</v>
      </c>
      <c r="C228">
        <v>113.419191952849</v>
      </c>
      <c r="D228">
        <v>4681.8548330818803</v>
      </c>
    </row>
    <row r="229" spans="1:4" ht="14">
      <c r="A229" t="s">
        <v>279</v>
      </c>
      <c r="B229" t="s">
        <v>258</v>
      </c>
      <c r="C229">
        <v>11.4492616475387</v>
      </c>
      <c r="D229">
        <v>1.9273008166404699</v>
      </c>
    </row>
    <row r="230" spans="1:4" ht="14">
      <c r="A230" t="s">
        <v>279</v>
      </c>
      <c r="B230" t="s">
        <v>259</v>
      </c>
      <c r="C230">
        <v>88.784373958349804</v>
      </c>
      <c r="D230">
        <v>3.6245320969160502</v>
      </c>
    </row>
    <row r="231" spans="1:4" ht="14">
      <c r="A231" t="s">
        <v>279</v>
      </c>
      <c r="B231" t="s">
        <v>260</v>
      </c>
      <c r="C231">
        <v>283.88453393845299</v>
      </c>
      <c r="D231">
        <v>3.0819180287029901</v>
      </c>
    </row>
    <row r="232" spans="1:4" ht="14">
      <c r="A232" t="s">
        <v>279</v>
      </c>
      <c r="B232" t="s">
        <v>261</v>
      </c>
      <c r="C232">
        <v>282.25214728456098</v>
      </c>
      <c r="D232">
        <v>2.7572941460857199</v>
      </c>
    </row>
    <row r="233" spans="1:4" ht="14">
      <c r="A233" t="s">
        <v>279</v>
      </c>
      <c r="B233" t="s">
        <v>262</v>
      </c>
      <c r="C233">
        <v>310.80555755934301</v>
      </c>
      <c r="D233">
        <v>3.7698158145504999</v>
      </c>
    </row>
    <row r="234" spans="1:4" ht="14">
      <c r="A234" t="s">
        <v>279</v>
      </c>
      <c r="B234" t="s">
        <v>263</v>
      </c>
      <c r="C234">
        <v>295.95813440122299</v>
      </c>
      <c r="D234">
        <v>2.5898066048303598</v>
      </c>
    </row>
    <row r="235" spans="1:4" ht="14">
      <c r="A235" t="s">
        <v>279</v>
      </c>
      <c r="B235" t="s">
        <v>264</v>
      </c>
      <c r="C235">
        <v>86.239977625197</v>
      </c>
      <c r="D235">
        <v>8.0962957548138608</v>
      </c>
    </row>
    <row r="236" spans="1:4" ht="14">
      <c r="A236" t="s">
        <v>279</v>
      </c>
      <c r="B236" t="s">
        <v>265</v>
      </c>
      <c r="C236">
        <v>301.29357688038999</v>
      </c>
      <c r="D236">
        <v>2.4337954583164598</v>
      </c>
    </row>
    <row r="237" spans="1:4" ht="14">
      <c r="A237" t="s">
        <v>279</v>
      </c>
      <c r="B237" t="s">
        <v>266</v>
      </c>
      <c r="C237">
        <v>220.64144170164201</v>
      </c>
      <c r="D237">
        <v>3.4103754237049899</v>
      </c>
    </row>
    <row r="238" spans="1:4" ht="14">
      <c r="A238" t="s">
        <v>279</v>
      </c>
      <c r="B238" t="s">
        <v>267</v>
      </c>
      <c r="C238">
        <v>295.28117280373198</v>
      </c>
      <c r="D238">
        <v>2.88781649727034</v>
      </c>
    </row>
    <row r="239" spans="1:4" ht="14">
      <c r="A239" t="s">
        <v>279</v>
      </c>
      <c r="B239" t="s">
        <v>268</v>
      </c>
      <c r="C239">
        <v>300.13237911117</v>
      </c>
      <c r="D239">
        <v>3.9377982902765498</v>
      </c>
    </row>
    <row r="240" spans="1:4" ht="14">
      <c r="A240" t="s">
        <v>279</v>
      </c>
      <c r="B240" t="s">
        <v>269</v>
      </c>
      <c r="C240">
        <v>296.69318270144697</v>
      </c>
      <c r="D240">
        <v>4.0207795599337999</v>
      </c>
    </row>
    <row r="241" spans="1:4" ht="14">
      <c r="A241" t="s">
        <v>279</v>
      </c>
      <c r="B241" t="s">
        <v>270</v>
      </c>
      <c r="C241">
        <v>303.60045353791003</v>
      </c>
      <c r="D241">
        <v>3.8696375830370902</v>
      </c>
    </row>
    <row r="242" spans="1:4" ht="14">
      <c r="A242" t="s">
        <v>280</v>
      </c>
      <c r="B242" t="s">
        <v>247</v>
      </c>
      <c r="C242">
        <v>324.571949000975</v>
      </c>
      <c r="D242">
        <v>4685.1116981482201</v>
      </c>
    </row>
    <row r="243" spans="1:4" ht="14">
      <c r="A243" t="s">
        <v>280</v>
      </c>
      <c r="B243" t="s">
        <v>248</v>
      </c>
      <c r="C243">
        <v>324.592069942705</v>
      </c>
      <c r="D243">
        <v>4683.5198072391504</v>
      </c>
    </row>
    <row r="244" spans="1:4" ht="14">
      <c r="A244" t="s">
        <v>280</v>
      </c>
      <c r="B244" t="s">
        <v>249</v>
      </c>
      <c r="C244">
        <v>324.59889446537301</v>
      </c>
      <c r="D244">
        <v>4679.8559572712102</v>
      </c>
    </row>
    <row r="245" spans="1:4" ht="14">
      <c r="A245" t="s">
        <v>280</v>
      </c>
      <c r="B245" t="s">
        <v>250</v>
      </c>
      <c r="C245">
        <v>324.61944258990002</v>
      </c>
      <c r="D245">
        <v>4678.4659600807399</v>
      </c>
    </row>
    <row r="246" spans="1:4" ht="14">
      <c r="A246" t="s">
        <v>280</v>
      </c>
      <c r="B246" t="s">
        <v>251</v>
      </c>
      <c r="C246">
        <v>324.65315782472101</v>
      </c>
      <c r="D246">
        <v>4676.2422964867601</v>
      </c>
    </row>
    <row r="247" spans="1:4" ht="14">
      <c r="A247" t="s">
        <v>280</v>
      </c>
      <c r="B247" t="s">
        <v>252</v>
      </c>
      <c r="C247">
        <v>324.63224000223801</v>
      </c>
      <c r="D247">
        <v>4674.6529342239</v>
      </c>
    </row>
    <row r="248" spans="1:4" ht="14">
      <c r="A248" t="s">
        <v>280</v>
      </c>
      <c r="B248" t="s">
        <v>253</v>
      </c>
      <c r="C248">
        <v>324.743835059145</v>
      </c>
      <c r="D248">
        <v>4682.4743675167601</v>
      </c>
    </row>
    <row r="249" spans="1:4" ht="14">
      <c r="A249" t="s">
        <v>280</v>
      </c>
      <c r="B249" t="s">
        <v>254</v>
      </c>
      <c r="C249">
        <v>324.58688810256501</v>
      </c>
      <c r="D249">
        <v>4679.3673937129497</v>
      </c>
    </row>
    <row r="250" spans="1:4" ht="14">
      <c r="A250" t="s">
        <v>280</v>
      </c>
      <c r="B250" t="s">
        <v>255</v>
      </c>
      <c r="C250">
        <v>324.60071695584202</v>
      </c>
      <c r="D250">
        <v>4682.77102493454</v>
      </c>
    </row>
    <row r="251" spans="1:4" ht="14">
      <c r="A251" t="s">
        <v>280</v>
      </c>
      <c r="B251" t="s">
        <v>256</v>
      </c>
      <c r="C251">
        <v>324.56920371384302</v>
      </c>
      <c r="D251">
        <v>4681.8548330818803</v>
      </c>
    </row>
    <row r="252" spans="1:4" ht="14">
      <c r="A252" t="s">
        <v>280</v>
      </c>
      <c r="B252" t="s">
        <v>257</v>
      </c>
      <c r="C252">
        <v>13</v>
      </c>
      <c r="D252">
        <v>0</v>
      </c>
    </row>
    <row r="253" spans="1:4" ht="14">
      <c r="A253" t="s">
        <v>280</v>
      </c>
      <c r="B253" t="s">
        <v>258</v>
      </c>
      <c r="C253">
        <v>324.60132535676303</v>
      </c>
      <c r="D253">
        <v>4682.2546615814699</v>
      </c>
    </row>
    <row r="254" spans="1:4" ht="14">
      <c r="A254" t="s">
        <v>280</v>
      </c>
      <c r="B254" t="s">
        <v>259</v>
      </c>
      <c r="C254">
        <v>324.59494965826298</v>
      </c>
      <c r="D254">
        <v>4678.5602656087003</v>
      </c>
    </row>
    <row r="255" spans="1:4" ht="14">
      <c r="A255" t="s">
        <v>280</v>
      </c>
      <c r="B255" t="s">
        <v>260</v>
      </c>
      <c r="C255">
        <v>324.56050766112003</v>
      </c>
      <c r="D255">
        <v>4684.8941842349896</v>
      </c>
    </row>
    <row r="256" spans="1:4" ht="14">
      <c r="A256" t="s">
        <v>280</v>
      </c>
      <c r="B256" t="s">
        <v>261</v>
      </c>
      <c r="C256">
        <v>324.56010710549702</v>
      </c>
      <c r="D256">
        <v>4684.5599313635203</v>
      </c>
    </row>
    <row r="257" spans="1:4" ht="14">
      <c r="A257" t="s">
        <v>280</v>
      </c>
      <c r="B257" t="s">
        <v>262</v>
      </c>
      <c r="C257">
        <v>324.58839175576401</v>
      </c>
      <c r="D257">
        <v>4685.4524505701702</v>
      </c>
    </row>
    <row r="258" spans="1:4" ht="14">
      <c r="A258" t="s">
        <v>280</v>
      </c>
      <c r="B258" t="s">
        <v>263</v>
      </c>
      <c r="C258">
        <v>324.571158019086</v>
      </c>
      <c r="D258">
        <v>4684.4420977925802</v>
      </c>
    </row>
    <row r="259" spans="1:4" ht="14">
      <c r="A259" t="s">
        <v>280</v>
      </c>
      <c r="B259" t="s">
        <v>264</v>
      </c>
      <c r="C259">
        <v>324.632239707152</v>
      </c>
      <c r="D259">
        <v>4674.6529361571902</v>
      </c>
    </row>
    <row r="260" spans="1:4" ht="14">
      <c r="A260" t="s">
        <v>280</v>
      </c>
      <c r="B260" t="s">
        <v>265</v>
      </c>
      <c r="C260">
        <v>324.57488375850102</v>
      </c>
      <c r="D260">
        <v>4684.2656832459797</v>
      </c>
    </row>
    <row r="261" spans="1:4" ht="14">
      <c r="A261" t="s">
        <v>280</v>
      </c>
      <c r="B261" t="s">
        <v>266</v>
      </c>
      <c r="C261">
        <v>324.51370805284</v>
      </c>
      <c r="D261">
        <v>4682.8649005317102</v>
      </c>
    </row>
    <row r="262" spans="1:4" ht="14">
      <c r="A262" t="s">
        <v>280</v>
      </c>
      <c r="B262" t="s">
        <v>267</v>
      </c>
      <c r="C262">
        <v>324.57080207427799</v>
      </c>
      <c r="D262">
        <v>4684.74112507257</v>
      </c>
    </row>
    <row r="263" spans="1:4" ht="14">
      <c r="A263" t="s">
        <v>280</v>
      </c>
      <c r="B263" t="s">
        <v>268</v>
      </c>
      <c r="C263">
        <v>324.57704463543803</v>
      </c>
      <c r="D263">
        <v>4685.7656394416199</v>
      </c>
    </row>
    <row r="264" spans="1:4" ht="14">
      <c r="A264" t="s">
        <v>280</v>
      </c>
      <c r="B264" t="s">
        <v>269</v>
      </c>
      <c r="C264">
        <v>324.57311507218998</v>
      </c>
      <c r="D264">
        <v>4685.8690517270597</v>
      </c>
    </row>
    <row r="265" spans="1:4" ht="14">
      <c r="A265" t="s">
        <v>280</v>
      </c>
      <c r="B265" t="s">
        <v>270</v>
      </c>
      <c r="C265">
        <v>324.580854780094</v>
      </c>
      <c r="D265">
        <v>4685.6635516957303</v>
      </c>
    </row>
    <row r="266" spans="1:4" ht="14">
      <c r="A266" t="s">
        <v>281</v>
      </c>
      <c r="B266" t="s">
        <v>247</v>
      </c>
      <c r="C266">
        <v>262.30831112210501</v>
      </c>
      <c r="D266">
        <v>3.33710189904063</v>
      </c>
    </row>
    <row r="267" spans="1:4" ht="14">
      <c r="A267" t="s">
        <v>281</v>
      </c>
      <c r="B267" t="s">
        <v>248</v>
      </c>
      <c r="C267">
        <v>270.18475893970202</v>
      </c>
      <c r="D267">
        <v>1.3768580076581201</v>
      </c>
    </row>
    <row r="268" spans="1:4" ht="14">
      <c r="A268" t="s">
        <v>281</v>
      </c>
      <c r="B268" t="s">
        <v>249</v>
      </c>
      <c r="C268">
        <v>116.828722033917</v>
      </c>
      <c r="D268">
        <v>2.4029435266494401</v>
      </c>
    </row>
    <row r="269" spans="1:4" ht="14">
      <c r="A269" t="s">
        <v>281</v>
      </c>
      <c r="B269" t="s">
        <v>250</v>
      </c>
      <c r="C269">
        <v>97.750549497267897</v>
      </c>
      <c r="D269">
        <v>3.9350746972729902</v>
      </c>
    </row>
    <row r="270" spans="1:4" ht="14">
      <c r="A270" t="s">
        <v>281</v>
      </c>
      <c r="B270" t="s">
        <v>251</v>
      </c>
      <c r="C270">
        <v>86.594808659168095</v>
      </c>
      <c r="D270">
        <v>6.7380169016977902</v>
      </c>
    </row>
    <row r="271" spans="1:4" ht="14">
      <c r="A271" t="s">
        <v>281</v>
      </c>
      <c r="B271" t="s">
        <v>252</v>
      </c>
      <c r="C271">
        <v>100.005956133933</v>
      </c>
      <c r="D271">
        <v>7.8151967887207698</v>
      </c>
    </row>
    <row r="272" spans="1:4" ht="14">
      <c r="A272" t="s">
        <v>281</v>
      </c>
      <c r="B272" t="s">
        <v>253</v>
      </c>
      <c r="C272">
        <v>21.935300700600202</v>
      </c>
      <c r="D272">
        <v>8.3676143801579403</v>
      </c>
    </row>
    <row r="273" spans="1:4" ht="14">
      <c r="A273" t="s">
        <v>281</v>
      </c>
      <c r="B273" t="s">
        <v>254</v>
      </c>
      <c r="C273">
        <v>129.778979122322</v>
      </c>
      <c r="D273">
        <v>3.0090325386400498</v>
      </c>
    </row>
    <row r="274" spans="1:4" ht="14">
      <c r="A274" t="s">
        <v>281</v>
      </c>
      <c r="B274" t="s">
        <v>255</v>
      </c>
      <c r="C274">
        <v>289.46885082086197</v>
      </c>
      <c r="D274">
        <v>0.51759673478295898</v>
      </c>
    </row>
    <row r="275" spans="1:4" ht="14">
      <c r="A275" t="s">
        <v>281</v>
      </c>
      <c r="B275" t="s">
        <v>256</v>
      </c>
      <c r="C275">
        <v>191.448519259374</v>
      </c>
      <c r="D275">
        <v>1.9273008166404699</v>
      </c>
    </row>
    <row r="276" spans="1:4" ht="14">
      <c r="A276" t="s">
        <v>281</v>
      </c>
      <c r="B276" t="s">
        <v>257</v>
      </c>
      <c r="C276">
        <v>113.425107648447</v>
      </c>
      <c r="D276">
        <v>4682.2546615814699</v>
      </c>
    </row>
    <row r="277" spans="1:4" ht="14">
      <c r="A277" t="s">
        <v>281</v>
      </c>
      <c r="B277" t="s">
        <v>258</v>
      </c>
      <c r="C277">
        <v>13</v>
      </c>
      <c r="D277">
        <v>0</v>
      </c>
    </row>
    <row r="278" spans="1:4" ht="14">
      <c r="A278" t="s">
        <v>281</v>
      </c>
      <c r="B278" t="s">
        <v>259</v>
      </c>
      <c r="C278">
        <v>119.207849343615</v>
      </c>
      <c r="D278">
        <v>3.7132968776416799</v>
      </c>
    </row>
    <row r="279" spans="1:4" ht="14">
      <c r="A279" t="s">
        <v>281</v>
      </c>
      <c r="B279" t="s">
        <v>260</v>
      </c>
      <c r="C279">
        <v>251.189507786061</v>
      </c>
      <c r="D279">
        <v>3.5648190437491101</v>
      </c>
    </row>
    <row r="280" spans="1:4" ht="14">
      <c r="A280" t="s">
        <v>281</v>
      </c>
      <c r="B280" t="s">
        <v>261</v>
      </c>
      <c r="C280">
        <v>247.03592515495299</v>
      </c>
      <c r="D280">
        <v>3.3418901226303999</v>
      </c>
    </row>
    <row r="281" spans="1:4" ht="14">
      <c r="A281" t="s">
        <v>281</v>
      </c>
      <c r="B281" t="s">
        <v>262</v>
      </c>
      <c r="C281">
        <v>280.06790163144098</v>
      </c>
      <c r="D281">
        <v>3.2866802336696499</v>
      </c>
    </row>
    <row r="282" spans="1:4" ht="14">
      <c r="A282" t="s">
        <v>281</v>
      </c>
      <c r="B282" t="s">
        <v>263</v>
      </c>
      <c r="C282">
        <v>254.430621215402</v>
      </c>
      <c r="D282">
        <v>2.8143609840722799</v>
      </c>
    </row>
    <row r="283" spans="1:4" ht="14">
      <c r="A283" t="s">
        <v>281</v>
      </c>
      <c r="B283" t="s">
        <v>264</v>
      </c>
      <c r="C283">
        <v>100.006076294956</v>
      </c>
      <c r="D283">
        <v>7.8151908887524799</v>
      </c>
    </row>
    <row r="284" spans="1:4" ht="14">
      <c r="A284" t="s">
        <v>281</v>
      </c>
      <c r="B284" t="s">
        <v>265</v>
      </c>
      <c r="C284">
        <v>255.761564102222</v>
      </c>
      <c r="D284">
        <v>2.5403181079991999</v>
      </c>
    </row>
    <row r="285" spans="1:4" ht="14">
      <c r="A285" t="s">
        <v>281</v>
      </c>
      <c r="B285" t="s">
        <v>266</v>
      </c>
      <c r="C285">
        <v>210.18299899660099</v>
      </c>
      <c r="D285">
        <v>5.1789132160207796</v>
      </c>
    </row>
    <row r="286" spans="1:4" ht="14">
      <c r="A286" t="s">
        <v>281</v>
      </c>
      <c r="B286" t="s">
        <v>267</v>
      </c>
      <c r="C286">
        <v>257.64588689147598</v>
      </c>
      <c r="D286">
        <v>3.06475844902431</v>
      </c>
    </row>
    <row r="287" spans="1:4" ht="14">
      <c r="A287" t="s">
        <v>281</v>
      </c>
      <c r="B287" t="s">
        <v>268</v>
      </c>
      <c r="C287">
        <v>271.32733365758202</v>
      </c>
      <c r="D287">
        <v>3.7892622742612501</v>
      </c>
    </row>
    <row r="288" spans="1:4" ht="14">
      <c r="A288" t="s">
        <v>281</v>
      </c>
      <c r="B288" t="s">
        <v>269</v>
      </c>
      <c r="C288">
        <v>268.80642889183702</v>
      </c>
      <c r="D288">
        <v>3.9756950860460298</v>
      </c>
    </row>
    <row r="289" spans="1:4" ht="14">
      <c r="A289" t="s">
        <v>281</v>
      </c>
      <c r="B289" t="s">
        <v>270</v>
      </c>
      <c r="C289">
        <v>274.00510386997502</v>
      </c>
      <c r="D289">
        <v>3.6144859754902599</v>
      </c>
    </row>
    <row r="290" spans="1:4" ht="14">
      <c r="A290" t="s">
        <v>282</v>
      </c>
      <c r="B290" t="s">
        <v>247</v>
      </c>
      <c r="C290">
        <v>281.82865259540301</v>
      </c>
      <c r="D290">
        <v>6.6890781171371598</v>
      </c>
    </row>
    <row r="291" spans="1:4" ht="14">
      <c r="A291" t="s">
        <v>282</v>
      </c>
      <c r="B291" t="s">
        <v>248</v>
      </c>
      <c r="C291">
        <v>291.522435072245</v>
      </c>
      <c r="D291">
        <v>4.9624206563397601</v>
      </c>
    </row>
    <row r="292" spans="1:4" ht="14">
      <c r="A292" t="s">
        <v>282</v>
      </c>
      <c r="B292" t="s">
        <v>249</v>
      </c>
      <c r="C292">
        <v>303.60497902207999</v>
      </c>
      <c r="D292">
        <v>1.3162099151689799</v>
      </c>
    </row>
    <row r="293" spans="1:4" ht="14">
      <c r="A293" t="s">
        <v>282</v>
      </c>
      <c r="B293" t="s">
        <v>250</v>
      </c>
      <c r="C293">
        <v>27.231069158310099</v>
      </c>
      <c r="D293">
        <v>1.44038220582195</v>
      </c>
    </row>
    <row r="294" spans="1:4" ht="14">
      <c r="A294" t="s">
        <v>282</v>
      </c>
      <c r="B294" t="s">
        <v>251</v>
      </c>
      <c r="C294">
        <v>57.643601317780103</v>
      </c>
      <c r="D294">
        <v>4.1278113468087296</v>
      </c>
    </row>
    <row r="295" spans="1:4" ht="14">
      <c r="A295" t="s">
        <v>282</v>
      </c>
      <c r="B295" t="s">
        <v>252</v>
      </c>
      <c r="C295">
        <v>84.230670750801707</v>
      </c>
      <c r="D295">
        <v>4.4782387989485901</v>
      </c>
    </row>
    <row r="296" spans="1:4" ht="14">
      <c r="A296" t="s">
        <v>282</v>
      </c>
      <c r="B296" t="s">
        <v>253</v>
      </c>
      <c r="C296">
        <v>359.36038322983501</v>
      </c>
      <c r="D296">
        <v>9.5745571109553307</v>
      </c>
    </row>
    <row r="297" spans="1:4" ht="14">
      <c r="A297" t="s">
        <v>282</v>
      </c>
      <c r="B297" t="s">
        <v>254</v>
      </c>
      <c r="C297">
        <v>263.09791987975399</v>
      </c>
      <c r="D297">
        <v>0.93555385128283297</v>
      </c>
    </row>
    <row r="298" spans="1:4" ht="14">
      <c r="A298" t="s">
        <v>282</v>
      </c>
      <c r="B298" t="s">
        <v>255</v>
      </c>
      <c r="C298">
        <v>298.070957740214</v>
      </c>
      <c r="D298">
        <v>4.2243417814326802</v>
      </c>
    </row>
    <row r="299" spans="1:4" ht="14">
      <c r="A299" t="s">
        <v>282</v>
      </c>
      <c r="B299" t="s">
        <v>256</v>
      </c>
      <c r="C299">
        <v>268.83436304997201</v>
      </c>
      <c r="D299">
        <v>3.6245320969160502</v>
      </c>
    </row>
    <row r="300" spans="1:4" ht="14">
      <c r="A300" t="s">
        <v>282</v>
      </c>
      <c r="B300" t="s">
        <v>257</v>
      </c>
      <c r="C300">
        <v>113.47453112525901</v>
      </c>
      <c r="D300">
        <v>4678.5602656087003</v>
      </c>
    </row>
    <row r="301" spans="1:4" ht="14">
      <c r="A301" t="s">
        <v>282</v>
      </c>
      <c r="B301" t="s">
        <v>258</v>
      </c>
      <c r="C301">
        <v>299.25859734611601</v>
      </c>
      <c r="D301">
        <v>3.7132968776416799</v>
      </c>
    </row>
    <row r="302" spans="1:4" ht="14">
      <c r="A302" t="s">
        <v>282</v>
      </c>
      <c r="B302" t="s">
        <v>259</v>
      </c>
      <c r="C302">
        <v>13</v>
      </c>
      <c r="D302">
        <v>0</v>
      </c>
    </row>
    <row r="303" spans="1:4" ht="14">
      <c r="A303" t="s">
        <v>282</v>
      </c>
      <c r="B303" t="s">
        <v>260</v>
      </c>
      <c r="C303">
        <v>275.77003794405499</v>
      </c>
      <c r="D303">
        <v>6.64869010390409</v>
      </c>
    </row>
    <row r="304" spans="1:4" ht="14">
      <c r="A304" t="s">
        <v>282</v>
      </c>
      <c r="B304" t="s">
        <v>261</v>
      </c>
      <c r="C304">
        <v>274.64901447561499</v>
      </c>
      <c r="D304">
        <v>6.3386167956629196</v>
      </c>
    </row>
    <row r="305" spans="1:4" ht="14">
      <c r="A305" t="s">
        <v>282</v>
      </c>
      <c r="B305" t="s">
        <v>262</v>
      </c>
      <c r="C305">
        <v>290.27732929122197</v>
      </c>
      <c r="D305">
        <v>6.9029248643703101</v>
      </c>
    </row>
    <row r="306" spans="1:4" ht="14">
      <c r="A306" t="s">
        <v>282</v>
      </c>
      <c r="B306" t="s">
        <v>263</v>
      </c>
      <c r="C306">
        <v>280.11681106963402</v>
      </c>
      <c r="D306">
        <v>6.0453182082740602</v>
      </c>
    </row>
    <row r="307" spans="1:4" ht="14">
      <c r="A307" t="s">
        <v>282</v>
      </c>
      <c r="B307" t="s">
        <v>264</v>
      </c>
      <c r="C307">
        <v>84.230851914637995</v>
      </c>
      <c r="D307">
        <v>4.4782286523254902</v>
      </c>
    </row>
    <row r="308" spans="1:4" ht="14">
      <c r="A308" t="s">
        <v>282</v>
      </c>
      <c r="B308" t="s">
        <v>265</v>
      </c>
      <c r="C308">
        <v>281.80922803874302</v>
      </c>
      <c r="D308">
        <v>5.8257021389543997</v>
      </c>
    </row>
    <row r="309" spans="1:4" ht="14">
      <c r="A309" t="s">
        <v>282</v>
      </c>
      <c r="B309" t="s">
        <v>266</v>
      </c>
      <c r="C309">
        <v>245.542013257138</v>
      </c>
      <c r="D309">
        <v>6.4237275150236002</v>
      </c>
    </row>
    <row r="310" spans="1:4" ht="14">
      <c r="A310" t="s">
        <v>282</v>
      </c>
      <c r="B310" t="s">
        <v>267</v>
      </c>
      <c r="C310">
        <v>280.55709624681998</v>
      </c>
      <c r="D310">
        <v>6.3412746994749902</v>
      </c>
    </row>
    <row r="311" spans="1:4" ht="14">
      <c r="A311" t="s">
        <v>282</v>
      </c>
      <c r="B311" t="s">
        <v>268</v>
      </c>
      <c r="C311">
        <v>285.17433026120199</v>
      </c>
      <c r="D311">
        <v>7.2816125683441699</v>
      </c>
    </row>
    <row r="312" spans="1:4" ht="14">
      <c r="A312" t="s">
        <v>282</v>
      </c>
      <c r="B312" t="s">
        <v>269</v>
      </c>
      <c r="C312">
        <v>283.52662305598801</v>
      </c>
      <c r="D312">
        <v>7.4202979440064203</v>
      </c>
    </row>
    <row r="313" spans="1:4" ht="14">
      <c r="A313" t="s">
        <v>282</v>
      </c>
      <c r="B313" t="s">
        <v>270</v>
      </c>
      <c r="C313">
        <v>286.82993326810299</v>
      </c>
      <c r="D313">
        <v>7.1513002415749698</v>
      </c>
    </row>
    <row r="314" spans="1:4" ht="14">
      <c r="A314" t="s">
        <v>283</v>
      </c>
      <c r="B314" t="s">
        <v>247</v>
      </c>
      <c r="C314">
        <v>5.4306518407234403</v>
      </c>
      <c r="D314">
        <v>0.70601029746389499</v>
      </c>
    </row>
    <row r="315" spans="1:4" ht="14">
      <c r="A315" t="s">
        <v>283</v>
      </c>
      <c r="B315" t="s">
        <v>248</v>
      </c>
      <c r="C315">
        <v>59.944468064681402</v>
      </c>
      <c r="D315">
        <v>2.3068865226125101</v>
      </c>
    </row>
    <row r="316" spans="1:4" ht="14">
      <c r="A316" t="s">
        <v>283</v>
      </c>
      <c r="B316" t="s">
        <v>249</v>
      </c>
      <c r="C316">
        <v>89.282844708174594</v>
      </c>
      <c r="D316">
        <v>5.5190946427238403</v>
      </c>
    </row>
    <row r="317" spans="1:4" ht="14">
      <c r="A317" t="s">
        <v>283</v>
      </c>
      <c r="B317" t="s">
        <v>250</v>
      </c>
      <c r="C317">
        <v>85.094540558204898</v>
      </c>
      <c r="D317">
        <v>7.2998197448352498</v>
      </c>
    </row>
    <row r="318" spans="1:4" ht="14">
      <c r="A318" t="s">
        <v>283</v>
      </c>
      <c r="B318" t="s">
        <v>251</v>
      </c>
      <c r="C318">
        <v>81.234444126022595</v>
      </c>
      <c r="D318">
        <v>10.2187280865303</v>
      </c>
    </row>
    <row r="319" spans="1:4" ht="14">
      <c r="A319" t="s">
        <v>283</v>
      </c>
      <c r="B319" t="s">
        <v>252</v>
      </c>
      <c r="C319">
        <v>91.0356488858163</v>
      </c>
      <c r="D319">
        <v>11.072710337183</v>
      </c>
    </row>
    <row r="320" spans="1:4" ht="14">
      <c r="A320" t="s">
        <v>283</v>
      </c>
      <c r="B320" t="s">
        <v>253</v>
      </c>
      <c r="C320">
        <v>36.065264209162599</v>
      </c>
      <c r="D320">
        <v>11.0301384436922</v>
      </c>
    </row>
    <row r="321" spans="1:4" ht="14">
      <c r="A321" t="s">
        <v>283</v>
      </c>
      <c r="B321" t="s">
        <v>254</v>
      </c>
      <c r="C321">
        <v>97.725408165845394</v>
      </c>
      <c r="D321">
        <v>5.7395955181603</v>
      </c>
    </row>
    <row r="322" spans="1:4" ht="14">
      <c r="A322" t="s">
        <v>283</v>
      </c>
      <c r="B322" t="s">
        <v>255</v>
      </c>
      <c r="C322">
        <v>65.349642562624396</v>
      </c>
      <c r="D322">
        <v>3.1747400265168202</v>
      </c>
    </row>
    <row r="323" spans="1:4" ht="14">
      <c r="A323" t="s">
        <v>283</v>
      </c>
      <c r="B323" t="s">
        <v>256</v>
      </c>
      <c r="C323">
        <v>103.840706497452</v>
      </c>
      <c r="D323">
        <v>3.0819180287029901</v>
      </c>
    </row>
    <row r="324" spans="1:4" ht="14">
      <c r="A324" t="s">
        <v>283</v>
      </c>
      <c r="B324" t="s">
        <v>257</v>
      </c>
      <c r="C324">
        <v>113.373565284572</v>
      </c>
      <c r="D324">
        <v>4684.8941842349896</v>
      </c>
    </row>
    <row r="325" spans="1:4" ht="14">
      <c r="A325" t="s">
        <v>283</v>
      </c>
      <c r="B325" t="s">
        <v>258</v>
      </c>
      <c r="C325">
        <v>71.1464083467107</v>
      </c>
      <c r="D325">
        <v>3.5648190437491101</v>
      </c>
    </row>
    <row r="326" spans="1:4" ht="14">
      <c r="A326" t="s">
        <v>283</v>
      </c>
      <c r="B326" t="s">
        <v>259</v>
      </c>
      <c r="C326">
        <v>95.676214356867007</v>
      </c>
      <c r="D326">
        <v>6.64869010390409</v>
      </c>
    </row>
    <row r="327" spans="1:4" ht="14">
      <c r="A327" t="s">
        <v>283</v>
      </c>
      <c r="B327" t="s">
        <v>260</v>
      </c>
      <c r="C327">
        <v>13</v>
      </c>
      <c r="D327">
        <v>0</v>
      </c>
    </row>
    <row r="328" spans="1:4" ht="14">
      <c r="A328" t="s">
        <v>283</v>
      </c>
      <c r="B328" t="s">
        <v>261</v>
      </c>
      <c r="C328">
        <v>117.397598211641</v>
      </c>
      <c r="D328">
        <v>0.33507895342848898</v>
      </c>
    </row>
    <row r="329" spans="1:4" ht="14">
      <c r="A329" t="s">
        <v>283</v>
      </c>
      <c r="B329" t="s">
        <v>262</v>
      </c>
      <c r="C329">
        <v>4.5451307792845297</v>
      </c>
      <c r="D329">
        <v>1.7295407246334</v>
      </c>
    </row>
    <row r="330" spans="1:4" ht="14">
      <c r="A330" t="s">
        <v>283</v>
      </c>
      <c r="B330" t="s">
        <v>263</v>
      </c>
      <c r="C330">
        <v>59.244724672212499</v>
      </c>
      <c r="D330">
        <v>0.77154573961043305</v>
      </c>
    </row>
    <row r="331" spans="1:4" ht="14">
      <c r="A331" t="s">
        <v>283</v>
      </c>
      <c r="B331" t="s">
        <v>264</v>
      </c>
      <c r="C331">
        <v>91.035727931410705</v>
      </c>
      <c r="D331">
        <v>11.072701965212699</v>
      </c>
    </row>
    <row r="332" spans="1:4" ht="14">
      <c r="A332" t="s">
        <v>283</v>
      </c>
      <c r="B332" t="s">
        <v>265</v>
      </c>
      <c r="C332">
        <v>60.0511765593699</v>
      </c>
      <c r="D332">
        <v>1.05225252841737</v>
      </c>
    </row>
    <row r="333" spans="1:4" ht="14">
      <c r="A333" t="s">
        <v>283</v>
      </c>
      <c r="B333" t="s">
        <v>266</v>
      </c>
      <c r="C333">
        <v>166.916425165052</v>
      </c>
      <c r="D333">
        <v>3.4154204193225399</v>
      </c>
    </row>
    <row r="334" spans="1:4" ht="14">
      <c r="A334" t="s">
        <v>283</v>
      </c>
      <c r="B334" t="s">
        <v>267</v>
      </c>
      <c r="C334">
        <v>37.587102829365499</v>
      </c>
      <c r="D334">
        <v>0.62341205040213699</v>
      </c>
    </row>
    <row r="335" spans="1:4" ht="14">
      <c r="A335" t="s">
        <v>283</v>
      </c>
      <c r="B335" t="s">
        <v>268</v>
      </c>
      <c r="C335">
        <v>341.462841683524</v>
      </c>
      <c r="D335">
        <v>1.3045853501884599</v>
      </c>
    </row>
    <row r="336" spans="1:4" ht="14">
      <c r="A336" t="s">
        <v>283</v>
      </c>
      <c r="B336" t="s">
        <v>269</v>
      </c>
      <c r="C336">
        <v>330.58140621977901</v>
      </c>
      <c r="D336">
        <v>1.2239991823826599</v>
      </c>
    </row>
    <row r="337" spans="1:4" ht="14">
      <c r="A337" t="s">
        <v>283</v>
      </c>
      <c r="B337" t="s">
        <v>270</v>
      </c>
      <c r="C337">
        <v>350.59054224623702</v>
      </c>
      <c r="D337">
        <v>1.4208342787213699</v>
      </c>
    </row>
    <row r="338" spans="1:4" ht="14">
      <c r="A338" t="s">
        <v>284</v>
      </c>
      <c r="B338" t="s">
        <v>247</v>
      </c>
      <c r="C338">
        <v>344.94000269718703</v>
      </c>
      <c r="D338">
        <v>0.88753371819127802</v>
      </c>
    </row>
    <row r="339" spans="1:4" ht="14">
      <c r="A339" t="s">
        <v>284</v>
      </c>
      <c r="B339" t="s">
        <v>248</v>
      </c>
      <c r="C339">
        <v>52.3833945334897</v>
      </c>
      <c r="D339">
        <v>2.14529333229618</v>
      </c>
    </row>
    <row r="340" spans="1:4" ht="14">
      <c r="A340" t="s">
        <v>284</v>
      </c>
      <c r="B340" t="s">
        <v>249</v>
      </c>
      <c r="C340">
        <v>87.556000784733698</v>
      </c>
      <c r="D340">
        <v>5.2259392007239196</v>
      </c>
    </row>
    <row r="341" spans="1:4" ht="14">
      <c r="A341" t="s">
        <v>284</v>
      </c>
      <c r="B341" t="s">
        <v>250</v>
      </c>
      <c r="C341">
        <v>83.637273600810104</v>
      </c>
      <c r="D341">
        <v>7.0188843667977903</v>
      </c>
    </row>
    <row r="342" spans="1:4" ht="14">
      <c r="A342" t="s">
        <v>284</v>
      </c>
      <c r="B342" t="s">
        <v>251</v>
      </c>
      <c r="C342">
        <v>80.100430691563801</v>
      </c>
      <c r="D342">
        <v>9.9501702048621095</v>
      </c>
    </row>
    <row r="343" spans="1:4" ht="14">
      <c r="A343" t="s">
        <v>284</v>
      </c>
      <c r="B343" t="s">
        <v>252</v>
      </c>
      <c r="C343">
        <v>90.248953354423605</v>
      </c>
      <c r="D343">
        <v>10.7735047708469</v>
      </c>
    </row>
    <row r="344" spans="1:4" ht="14">
      <c r="A344" t="s">
        <v>284</v>
      </c>
      <c r="B344" t="s">
        <v>253</v>
      </c>
      <c r="C344">
        <v>34.341815911472096</v>
      </c>
      <c r="D344">
        <v>10.9846367822575</v>
      </c>
    </row>
    <row r="345" spans="1:4" ht="14">
      <c r="A345" t="s">
        <v>284</v>
      </c>
      <c r="B345" t="s">
        <v>254</v>
      </c>
      <c r="C345">
        <v>96.538659481385096</v>
      </c>
      <c r="D345">
        <v>5.4252465464463802</v>
      </c>
    </row>
    <row r="346" spans="1:4" ht="14">
      <c r="A346" t="s">
        <v>284</v>
      </c>
      <c r="B346" t="s">
        <v>255</v>
      </c>
      <c r="C346">
        <v>60.268199204503198</v>
      </c>
      <c r="D346">
        <v>2.98040073536998</v>
      </c>
    </row>
    <row r="347" spans="1:4" ht="14">
      <c r="A347" t="s">
        <v>284</v>
      </c>
      <c r="B347" t="s">
        <v>256</v>
      </c>
      <c r="C347">
        <v>102.21293630224299</v>
      </c>
      <c r="D347">
        <v>2.7572941460857199</v>
      </c>
    </row>
    <row r="348" spans="1:4" ht="14">
      <c r="A348" t="s">
        <v>284</v>
      </c>
      <c r="B348" t="s">
        <v>257</v>
      </c>
      <c r="C348">
        <v>113.378098435015</v>
      </c>
      <c r="D348">
        <v>4684.5599313635203</v>
      </c>
    </row>
    <row r="349" spans="1:4" ht="14">
      <c r="A349" t="s">
        <v>284</v>
      </c>
      <c r="B349" t="s">
        <v>258</v>
      </c>
      <c r="C349">
        <v>66.997443679278902</v>
      </c>
      <c r="D349">
        <v>3.3418901226303999</v>
      </c>
    </row>
    <row r="350" spans="1:4" ht="14">
      <c r="A350" t="s">
        <v>284</v>
      </c>
      <c r="B350" t="s">
        <v>259</v>
      </c>
      <c r="C350">
        <v>94.559808759079999</v>
      </c>
      <c r="D350">
        <v>6.3386167956629196</v>
      </c>
    </row>
    <row r="351" spans="1:4" ht="14">
      <c r="A351" t="s">
        <v>284</v>
      </c>
      <c r="B351" t="s">
        <v>260</v>
      </c>
      <c r="C351">
        <v>297.40221408347998</v>
      </c>
      <c r="D351">
        <v>0.33507895342848898</v>
      </c>
    </row>
    <row r="352" spans="1:4" ht="14">
      <c r="A352" t="s">
        <v>284</v>
      </c>
      <c r="B352" t="s">
        <v>261</v>
      </c>
      <c r="C352">
        <v>13</v>
      </c>
      <c r="D352">
        <v>0</v>
      </c>
    </row>
    <row r="353" spans="1:4" ht="14">
      <c r="A353" t="s">
        <v>284</v>
      </c>
      <c r="B353" t="s">
        <v>262</v>
      </c>
      <c r="C353">
        <v>355.12242390784701</v>
      </c>
      <c r="D353">
        <v>1.8851321434887001</v>
      </c>
    </row>
    <row r="354" spans="1:4" ht="14">
      <c r="A354" t="s">
        <v>284</v>
      </c>
      <c r="B354" t="s">
        <v>263</v>
      </c>
      <c r="C354">
        <v>33.6740833116163</v>
      </c>
      <c r="D354">
        <v>0.65934281184205001</v>
      </c>
    </row>
    <row r="355" spans="1:4" ht="14">
      <c r="A355" t="s">
        <v>284</v>
      </c>
      <c r="B355" t="s">
        <v>264</v>
      </c>
      <c r="C355">
        <v>90.249033972647098</v>
      </c>
      <c r="D355">
        <v>10.773496188653301</v>
      </c>
    </row>
    <row r="356" spans="1:4" ht="14">
      <c r="A356" t="s">
        <v>284</v>
      </c>
      <c r="B356" t="s">
        <v>265</v>
      </c>
      <c r="C356">
        <v>42.117346759503</v>
      </c>
      <c r="D356">
        <v>0.91598583003177403</v>
      </c>
    </row>
    <row r="357" spans="1:4" ht="14">
      <c r="A357" t="s">
        <v>284</v>
      </c>
      <c r="B357" t="s">
        <v>266</v>
      </c>
      <c r="C357">
        <v>171.47780758505101</v>
      </c>
      <c r="D357">
        <v>3.2080280066970301</v>
      </c>
    </row>
    <row r="358" spans="1:4" ht="14">
      <c r="A358" t="s">
        <v>284</v>
      </c>
      <c r="B358" t="s">
        <v>267</v>
      </c>
      <c r="C358">
        <v>7.2811076699990096</v>
      </c>
      <c r="D358">
        <v>0.65346197193350097</v>
      </c>
    </row>
    <row r="359" spans="1:4" ht="14">
      <c r="A359" t="s">
        <v>284</v>
      </c>
      <c r="B359" t="s">
        <v>268</v>
      </c>
      <c r="C359">
        <v>332.89186706173098</v>
      </c>
      <c r="D359">
        <v>1.5628281955954599</v>
      </c>
    </row>
    <row r="360" spans="1:4" ht="14">
      <c r="A360" t="s">
        <v>284</v>
      </c>
      <c r="B360" t="s">
        <v>269</v>
      </c>
      <c r="C360">
        <v>323.63568378381399</v>
      </c>
      <c r="D360">
        <v>1.5155704426954499</v>
      </c>
    </row>
    <row r="361" spans="1:4" ht="14">
      <c r="A361" t="s">
        <v>284</v>
      </c>
      <c r="B361" t="s">
        <v>270</v>
      </c>
      <c r="C361">
        <v>341.20095570827903</v>
      </c>
      <c r="D361">
        <v>1.6436307776882499</v>
      </c>
    </row>
    <row r="362" spans="1:4" ht="14">
      <c r="A362" t="s">
        <v>285</v>
      </c>
      <c r="B362" t="s">
        <v>247</v>
      </c>
      <c r="C362">
        <v>183.93079492969599</v>
      </c>
      <c r="D362">
        <v>1.0236728972957301</v>
      </c>
    </row>
    <row r="363" spans="1:4" ht="14">
      <c r="A363" t="s">
        <v>285</v>
      </c>
      <c r="B363" t="s">
        <v>248</v>
      </c>
      <c r="C363">
        <v>107.00120712713399</v>
      </c>
      <c r="D363">
        <v>1.9446677822669001</v>
      </c>
    </row>
    <row r="364" spans="1:4" ht="14">
      <c r="A364" t="s">
        <v>285</v>
      </c>
      <c r="B364" t="s">
        <v>249</v>
      </c>
      <c r="C364">
        <v>107.090766818037</v>
      </c>
      <c r="D364">
        <v>5.63034461853983</v>
      </c>
    </row>
    <row r="365" spans="1:4" ht="14">
      <c r="A365" t="s">
        <v>285</v>
      </c>
      <c r="B365" t="s">
        <v>250</v>
      </c>
      <c r="C365">
        <v>98.758448351016099</v>
      </c>
      <c r="D365">
        <v>7.2202901886593498</v>
      </c>
    </row>
    <row r="366" spans="1:4" ht="14">
      <c r="A366" t="s">
        <v>285</v>
      </c>
      <c r="B366" t="s">
        <v>251</v>
      </c>
      <c r="C366">
        <v>90.955871249040797</v>
      </c>
      <c r="D366">
        <v>9.9637155485990601</v>
      </c>
    </row>
    <row r="367" spans="1:4" ht="14">
      <c r="A367" t="s">
        <v>285</v>
      </c>
      <c r="B367" t="s">
        <v>252</v>
      </c>
      <c r="C367">
        <v>99.977562395419497</v>
      </c>
      <c r="D367">
        <v>11.101875670944199</v>
      </c>
    </row>
    <row r="368" spans="1:4" ht="14">
      <c r="A368" t="s">
        <v>285</v>
      </c>
      <c r="B368" t="s">
        <v>253</v>
      </c>
      <c r="C368">
        <v>41.467056355317901</v>
      </c>
      <c r="D368">
        <v>9.5984640034277007</v>
      </c>
    </row>
    <row r="369" spans="1:4" ht="14">
      <c r="A369" t="s">
        <v>285</v>
      </c>
      <c r="B369" t="s">
        <v>254</v>
      </c>
      <c r="C369">
        <v>114.20651254041999</v>
      </c>
      <c r="D369">
        <v>6.0856968796564903</v>
      </c>
    </row>
    <row r="370" spans="1:4" ht="14">
      <c r="A370" t="s">
        <v>285</v>
      </c>
      <c r="B370" t="s">
        <v>255</v>
      </c>
      <c r="C370">
        <v>98.276738448228897</v>
      </c>
      <c r="D370">
        <v>2.7773222381712301</v>
      </c>
    </row>
    <row r="371" spans="1:4" ht="14">
      <c r="A371" t="s">
        <v>285</v>
      </c>
      <c r="B371" t="s">
        <v>256</v>
      </c>
      <c r="C371">
        <v>130.75809802910899</v>
      </c>
      <c r="D371">
        <v>3.7698158145504999</v>
      </c>
    </row>
    <row r="372" spans="1:4" ht="14">
      <c r="A372" t="s">
        <v>285</v>
      </c>
      <c r="B372" t="s">
        <v>257</v>
      </c>
      <c r="C372">
        <v>113.375700935133</v>
      </c>
      <c r="D372">
        <v>4685.4524505701702</v>
      </c>
    </row>
    <row r="373" spans="1:4" ht="14">
      <c r="A373" t="s">
        <v>285</v>
      </c>
      <c r="B373" t="s">
        <v>258</v>
      </c>
      <c r="C373">
        <v>100.021169137603</v>
      </c>
      <c r="D373">
        <v>3.2866802336696499</v>
      </c>
    </row>
    <row r="374" spans="1:4" ht="14">
      <c r="A374" t="s">
        <v>285</v>
      </c>
      <c r="B374" t="s">
        <v>259</v>
      </c>
      <c r="C374">
        <v>110.17985849562901</v>
      </c>
      <c r="D374">
        <v>6.9029248643703101</v>
      </c>
    </row>
    <row r="375" spans="1:4" ht="14">
      <c r="A375" t="s">
        <v>285</v>
      </c>
      <c r="B375" t="s">
        <v>260</v>
      </c>
      <c r="C375">
        <v>184.541511442342</v>
      </c>
      <c r="D375">
        <v>1.7295407246334</v>
      </c>
    </row>
    <row r="376" spans="1:4" ht="14">
      <c r="A376" t="s">
        <v>285</v>
      </c>
      <c r="B376" t="s">
        <v>261</v>
      </c>
      <c r="C376">
        <v>175.11418740440701</v>
      </c>
      <c r="D376">
        <v>1.8851321434887001</v>
      </c>
    </row>
    <row r="377" spans="1:4" ht="14">
      <c r="A377" t="s">
        <v>285</v>
      </c>
      <c r="B377" t="s">
        <v>262</v>
      </c>
      <c r="C377">
        <v>13</v>
      </c>
      <c r="D377">
        <v>0</v>
      </c>
    </row>
    <row r="378" spans="1:4" ht="14">
      <c r="A378" t="s">
        <v>285</v>
      </c>
      <c r="B378" t="s">
        <v>263</v>
      </c>
      <c r="C378">
        <v>158.41237033252</v>
      </c>
      <c r="D378">
        <v>1.42981439053174</v>
      </c>
    </row>
    <row r="379" spans="1:4" ht="14">
      <c r="A379" t="s">
        <v>285</v>
      </c>
      <c r="B379" t="s">
        <v>264</v>
      </c>
      <c r="C379">
        <v>99.9776469929092</v>
      </c>
      <c r="D379">
        <v>11.101869776315301</v>
      </c>
    </row>
    <row r="380" spans="1:4" ht="14">
      <c r="A380" t="s">
        <v>285</v>
      </c>
      <c r="B380" t="s">
        <v>265</v>
      </c>
      <c r="C380">
        <v>147.124726836771</v>
      </c>
      <c r="D380">
        <v>1.4273199158991099</v>
      </c>
    </row>
    <row r="381" spans="1:4" ht="14">
      <c r="A381" t="s">
        <v>285</v>
      </c>
      <c r="B381" t="s">
        <v>266</v>
      </c>
      <c r="C381">
        <v>172.81840408263199</v>
      </c>
      <c r="D381">
        <v>5.0907581271501501</v>
      </c>
    </row>
    <row r="382" spans="1:4" ht="14">
      <c r="A382" t="s">
        <v>285</v>
      </c>
      <c r="B382" t="s">
        <v>267</v>
      </c>
      <c r="C382">
        <v>168.81254540732999</v>
      </c>
      <c r="D382">
        <v>1.25390493997632</v>
      </c>
    </row>
    <row r="383" spans="1:4" ht="14">
      <c r="A383" t="s">
        <v>285</v>
      </c>
      <c r="B383" t="s">
        <v>268</v>
      </c>
      <c r="C383">
        <v>228.55459318599301</v>
      </c>
      <c r="D383">
        <v>0.73611061986422099</v>
      </c>
    </row>
    <row r="384" spans="1:4" ht="14">
      <c r="A384" t="s">
        <v>285</v>
      </c>
      <c r="B384" t="s">
        <v>269</v>
      </c>
      <c r="C384">
        <v>228.28950847572801</v>
      </c>
      <c r="D384">
        <v>0.98889532462378504</v>
      </c>
    </row>
    <row r="385" spans="1:4" ht="14">
      <c r="A385" t="s">
        <v>285</v>
      </c>
      <c r="B385" t="s">
        <v>270</v>
      </c>
      <c r="C385">
        <v>228.880286719955</v>
      </c>
      <c r="D385">
        <v>0.49025381385410899</v>
      </c>
    </row>
    <row r="386" spans="1:4" ht="14">
      <c r="A386" t="s">
        <v>286</v>
      </c>
      <c r="B386" t="s">
        <v>247</v>
      </c>
      <c r="C386">
        <v>297.350669356183</v>
      </c>
      <c r="D386">
        <v>0.67120844500698595</v>
      </c>
    </row>
    <row r="387" spans="1:4" ht="14">
      <c r="A387" t="s">
        <v>286</v>
      </c>
      <c r="B387" t="s">
        <v>248</v>
      </c>
      <c r="C387">
        <v>60.304007477000098</v>
      </c>
      <c r="D387">
        <v>1.5354272326481</v>
      </c>
    </row>
    <row r="388" spans="1:4" ht="14">
      <c r="A388" t="s">
        <v>286</v>
      </c>
      <c r="B388" t="s">
        <v>249</v>
      </c>
      <c r="C388">
        <v>93.842667385033593</v>
      </c>
      <c r="D388">
        <v>4.8665229401398697</v>
      </c>
    </row>
    <row r="389" spans="1:4" ht="14">
      <c r="A389" t="s">
        <v>286</v>
      </c>
      <c r="B389" t="s">
        <v>250</v>
      </c>
      <c r="C389">
        <v>88.017912719271294</v>
      </c>
      <c r="D389">
        <v>6.6140355244151197</v>
      </c>
    </row>
    <row r="390" spans="1:4" ht="14">
      <c r="A390" t="s">
        <v>286</v>
      </c>
      <c r="B390" t="s">
        <v>251</v>
      </c>
      <c r="C390">
        <v>82.98360495256</v>
      </c>
      <c r="D390">
        <v>9.5077016595410804</v>
      </c>
    </row>
    <row r="391" spans="1:4" ht="14">
      <c r="A391" t="s">
        <v>286</v>
      </c>
      <c r="B391" t="s">
        <v>252</v>
      </c>
      <c r="C391">
        <v>93.278109310756093</v>
      </c>
      <c r="D391">
        <v>10.424841949717701</v>
      </c>
    </row>
    <row r="392" spans="1:4" ht="14">
      <c r="A392" t="s">
        <v>286</v>
      </c>
      <c r="B392" t="s">
        <v>253</v>
      </c>
      <c r="C392">
        <v>34.3877655145521</v>
      </c>
      <c r="D392">
        <v>10.3253416054194</v>
      </c>
    </row>
    <row r="393" spans="1:4" ht="14">
      <c r="A393" t="s">
        <v>286</v>
      </c>
      <c r="B393" t="s">
        <v>254</v>
      </c>
      <c r="C393">
        <v>103.074015246112</v>
      </c>
      <c r="D393">
        <v>5.1580072592524404</v>
      </c>
    </row>
    <row r="394" spans="1:4" ht="14">
      <c r="A394" t="s">
        <v>286</v>
      </c>
      <c r="B394" t="s">
        <v>255</v>
      </c>
      <c r="C394">
        <v>67.309536918687797</v>
      </c>
      <c r="D394">
        <v>2.4089677054771199</v>
      </c>
    </row>
    <row r="395" spans="1:4" ht="14">
      <c r="A395" t="s">
        <v>286</v>
      </c>
      <c r="B395" t="s">
        <v>256</v>
      </c>
      <c r="C395">
        <v>115.92223078514699</v>
      </c>
      <c r="D395">
        <v>2.5898066048303598</v>
      </c>
    </row>
    <row r="396" spans="1:4" ht="14">
      <c r="A396" t="s">
        <v>286</v>
      </c>
      <c r="B396" t="s">
        <v>257</v>
      </c>
      <c r="C396">
        <v>113.38369281138</v>
      </c>
      <c r="D396">
        <v>4684.4420977925802</v>
      </c>
    </row>
    <row r="397" spans="1:4" ht="14">
      <c r="A397" t="s">
        <v>286</v>
      </c>
      <c r="B397" t="s">
        <v>258</v>
      </c>
      <c r="C397">
        <v>74.395448273134207</v>
      </c>
      <c r="D397">
        <v>2.8143609840722799</v>
      </c>
    </row>
    <row r="398" spans="1:4" ht="14">
      <c r="A398" t="s">
        <v>286</v>
      </c>
      <c r="B398" t="s">
        <v>259</v>
      </c>
      <c r="C398">
        <v>100.030907969463</v>
      </c>
      <c r="D398">
        <v>6.0453182082740602</v>
      </c>
    </row>
    <row r="399" spans="1:4" ht="14">
      <c r="A399" t="s">
        <v>286</v>
      </c>
      <c r="B399" t="s">
        <v>260</v>
      </c>
      <c r="C399">
        <v>239.25265254440501</v>
      </c>
      <c r="D399">
        <v>0.77154573961043305</v>
      </c>
    </row>
    <row r="400" spans="1:4" ht="14">
      <c r="A400" t="s">
        <v>286</v>
      </c>
      <c r="B400" t="s">
        <v>261</v>
      </c>
      <c r="C400">
        <v>213.67739477957701</v>
      </c>
      <c r="D400">
        <v>0.65934281184205001</v>
      </c>
    </row>
    <row r="401" spans="1:4" ht="14">
      <c r="A401" t="s">
        <v>286</v>
      </c>
      <c r="B401" t="s">
        <v>262</v>
      </c>
      <c r="C401">
        <v>338.42392018181198</v>
      </c>
      <c r="D401">
        <v>1.42981439053174</v>
      </c>
    </row>
    <row r="402" spans="1:4" ht="14">
      <c r="A402" t="s">
        <v>286</v>
      </c>
      <c r="B402" t="s">
        <v>263</v>
      </c>
      <c r="C402">
        <v>13</v>
      </c>
      <c r="D402">
        <v>0</v>
      </c>
    </row>
    <row r="403" spans="1:4" ht="14">
      <c r="A403" t="s">
        <v>286</v>
      </c>
      <c r="B403" t="s">
        <v>264</v>
      </c>
      <c r="C403">
        <v>93.278194998963798</v>
      </c>
      <c r="D403">
        <v>10.4248341799253</v>
      </c>
    </row>
    <row r="404" spans="1:4" ht="14">
      <c r="A404" t="s">
        <v>286</v>
      </c>
      <c r="B404" t="s">
        <v>265</v>
      </c>
      <c r="C404">
        <v>62.2739235059816</v>
      </c>
      <c r="D404">
        <v>0.28099313018503203</v>
      </c>
    </row>
    <row r="405" spans="1:4" ht="14">
      <c r="A405" t="s">
        <v>286</v>
      </c>
      <c r="B405" t="s">
        <v>266</v>
      </c>
      <c r="C405">
        <v>178.31292324929601</v>
      </c>
      <c r="D405">
        <v>3.7229352034221401</v>
      </c>
    </row>
    <row r="406" spans="1:4" ht="14">
      <c r="A406" t="s">
        <v>286</v>
      </c>
      <c r="B406" t="s">
        <v>267</v>
      </c>
      <c r="C406">
        <v>289.38645428168797</v>
      </c>
      <c r="D406">
        <v>0.29975645115544203</v>
      </c>
    </row>
    <row r="407" spans="1:4" ht="14">
      <c r="A407" t="s">
        <v>286</v>
      </c>
      <c r="B407" t="s">
        <v>268</v>
      </c>
      <c r="C407">
        <v>308.01759578523399</v>
      </c>
      <c r="D407">
        <v>1.3679133007342601</v>
      </c>
    </row>
    <row r="408" spans="1:4" ht="14">
      <c r="A408" t="s">
        <v>286</v>
      </c>
      <c r="B408" t="s">
        <v>269</v>
      </c>
      <c r="C408">
        <v>297.98711197141398</v>
      </c>
      <c r="D408">
        <v>1.4315716494834401</v>
      </c>
    </row>
    <row r="409" spans="1:4" ht="14">
      <c r="A409" t="s">
        <v>286</v>
      </c>
      <c r="B409" t="s">
        <v>270</v>
      </c>
      <c r="C409">
        <v>318.37238277078399</v>
      </c>
      <c r="D409">
        <v>1.3475902746574699</v>
      </c>
    </row>
    <row r="410" spans="1:4" ht="14">
      <c r="A410" t="s">
        <v>287</v>
      </c>
      <c r="B410" t="s">
        <v>247</v>
      </c>
      <c r="C410">
        <v>274.84537442176998</v>
      </c>
      <c r="D410">
        <v>11.041062706017399</v>
      </c>
    </row>
    <row r="411" spans="1:4" ht="14">
      <c r="A411" t="s">
        <v>287</v>
      </c>
      <c r="B411" t="s">
        <v>248</v>
      </c>
      <c r="C411">
        <v>278.65039597899403</v>
      </c>
      <c r="D411">
        <v>9.1748768150165105</v>
      </c>
    </row>
    <row r="412" spans="1:4" ht="14">
      <c r="A412" t="s">
        <v>287</v>
      </c>
      <c r="B412" t="s">
        <v>249</v>
      </c>
      <c r="C412">
        <v>272.93031074469701</v>
      </c>
      <c r="D412">
        <v>5.5587541685601503</v>
      </c>
    </row>
    <row r="413" spans="1:4" ht="14">
      <c r="A413" t="s">
        <v>287</v>
      </c>
      <c r="B413" t="s">
        <v>250</v>
      </c>
      <c r="C413">
        <v>282.40109673454702</v>
      </c>
      <c r="D413">
        <v>3.8862519588262199</v>
      </c>
    </row>
    <row r="414" spans="1:4" ht="14">
      <c r="A414" t="s">
        <v>287</v>
      </c>
      <c r="B414" t="s">
        <v>251</v>
      </c>
      <c r="C414">
        <v>331.21968218697498</v>
      </c>
      <c r="D414">
        <v>2.00805512852767</v>
      </c>
    </row>
    <row r="415" spans="1:4" ht="14">
      <c r="A415" t="s">
        <v>287</v>
      </c>
      <c r="B415" t="s">
        <v>252</v>
      </c>
      <c r="C415">
        <v>29.9146927569019</v>
      </c>
      <c r="D415">
        <v>7.2442386736946702E-5</v>
      </c>
    </row>
    <row r="416" spans="1:4" ht="14">
      <c r="A416" t="s">
        <v>287</v>
      </c>
      <c r="B416" t="s">
        <v>253</v>
      </c>
      <c r="C416">
        <v>333.49274304563698</v>
      </c>
      <c r="D416">
        <v>10.2009582651846</v>
      </c>
    </row>
    <row r="417" spans="1:4" ht="14">
      <c r="A417" t="s">
        <v>287</v>
      </c>
      <c r="B417" t="s">
        <v>254</v>
      </c>
      <c r="C417">
        <v>264.09544870268201</v>
      </c>
      <c r="D417">
        <v>5.4136312195161</v>
      </c>
    </row>
    <row r="418" spans="1:4" ht="14">
      <c r="A418" t="s">
        <v>287</v>
      </c>
      <c r="B418" t="s">
        <v>255</v>
      </c>
      <c r="C418">
        <v>280.70281227632501</v>
      </c>
      <c r="D418">
        <v>8.3261793628717609</v>
      </c>
    </row>
    <row r="419" spans="1:4" ht="14">
      <c r="A419" t="s">
        <v>287</v>
      </c>
      <c r="B419" t="s">
        <v>256</v>
      </c>
      <c r="C419">
        <v>266.35034142251402</v>
      </c>
      <c r="D419">
        <v>8.0962957548138608</v>
      </c>
    </row>
    <row r="420" spans="1:4" ht="14">
      <c r="A420" t="s">
        <v>287</v>
      </c>
      <c r="B420" t="s">
        <v>257</v>
      </c>
      <c r="C420">
        <v>113.542689856807</v>
      </c>
      <c r="D420">
        <v>4674.6529361571902</v>
      </c>
    </row>
    <row r="421" spans="1:4" ht="14">
      <c r="A421" t="s">
        <v>287</v>
      </c>
      <c r="B421" t="s">
        <v>258</v>
      </c>
      <c r="C421">
        <v>280.11721898347599</v>
      </c>
      <c r="D421">
        <v>7.8151908887524799</v>
      </c>
    </row>
    <row r="422" spans="1:4" ht="14">
      <c r="A422" t="s">
        <v>287</v>
      </c>
      <c r="B422" t="s">
        <v>259</v>
      </c>
      <c r="C422">
        <v>264.29122346216298</v>
      </c>
      <c r="D422">
        <v>4.4782286523254902</v>
      </c>
    </row>
    <row r="423" spans="1:4" ht="14">
      <c r="A423" t="s">
        <v>287</v>
      </c>
      <c r="B423" t="s">
        <v>260</v>
      </c>
      <c r="C423">
        <v>271.18993750498498</v>
      </c>
      <c r="D423">
        <v>11.072701965212699</v>
      </c>
    </row>
    <row r="424" spans="1:4" ht="14">
      <c r="A424" t="s">
        <v>287</v>
      </c>
      <c r="B424" t="s">
        <v>261</v>
      </c>
      <c r="C424">
        <v>270.398623680458</v>
      </c>
      <c r="D424">
        <v>10.773496188653301</v>
      </c>
    </row>
    <row r="425" spans="1:4" ht="14">
      <c r="A425" t="s">
        <v>287</v>
      </c>
      <c r="B425" t="s">
        <v>262</v>
      </c>
      <c r="C425">
        <v>280.13552224245802</v>
      </c>
      <c r="D425">
        <v>11.101869776315301</v>
      </c>
    </row>
    <row r="426" spans="1:4" ht="14">
      <c r="A426" t="s">
        <v>287</v>
      </c>
      <c r="B426" t="s">
        <v>263</v>
      </c>
      <c r="C426">
        <v>273.42448761116998</v>
      </c>
      <c r="D426">
        <v>10.4248341799253</v>
      </c>
    </row>
    <row r="427" spans="1:4" ht="14">
      <c r="A427" t="s">
        <v>287</v>
      </c>
      <c r="B427" t="s">
        <v>264</v>
      </c>
      <c r="C427">
        <v>13</v>
      </c>
      <c r="D427">
        <v>0</v>
      </c>
    </row>
    <row r="428" spans="1:4" ht="14">
      <c r="A428" t="s">
        <v>287</v>
      </c>
      <c r="B428" t="s">
        <v>265</v>
      </c>
      <c r="C428">
        <v>274.23875139028797</v>
      </c>
      <c r="D428">
        <v>10.1850153530442</v>
      </c>
    </row>
    <row r="429" spans="1:4" ht="14">
      <c r="A429" t="s">
        <v>287</v>
      </c>
      <c r="B429" t="s">
        <v>266</v>
      </c>
      <c r="C429">
        <v>253.26478175447701</v>
      </c>
      <c r="D429">
        <v>10.7619256033291</v>
      </c>
    </row>
    <row r="430" spans="1:4" ht="14">
      <c r="A430" t="s">
        <v>287</v>
      </c>
      <c r="B430" t="s">
        <v>267</v>
      </c>
      <c r="C430">
        <v>273.869291851355</v>
      </c>
      <c r="D430">
        <v>10.713144773789701</v>
      </c>
    </row>
    <row r="431" spans="1:4" ht="14">
      <c r="A431" t="s">
        <v>287</v>
      </c>
      <c r="B431" t="s">
        <v>268</v>
      </c>
      <c r="C431">
        <v>277.28583610187098</v>
      </c>
      <c r="D431">
        <v>11.575196447096101</v>
      </c>
    </row>
    <row r="432" spans="1:4" ht="14">
      <c r="A432" t="s">
        <v>287</v>
      </c>
      <c r="B432" t="s">
        <v>269</v>
      </c>
      <c r="C432">
        <v>276.346080585766</v>
      </c>
      <c r="D432">
        <v>11.7405957086354</v>
      </c>
    </row>
    <row r="433" spans="1:4" ht="14">
      <c r="A433" t="s">
        <v>287</v>
      </c>
      <c r="B433" t="s">
        <v>270</v>
      </c>
      <c r="C433">
        <v>278.22035939851799</v>
      </c>
      <c r="D433">
        <v>11.416125562653001</v>
      </c>
    </row>
    <row r="434" spans="1:4" ht="14">
      <c r="A434" t="s">
        <v>288</v>
      </c>
      <c r="B434" t="s">
        <v>247</v>
      </c>
      <c r="C434">
        <v>281.87684528511198</v>
      </c>
      <c r="D434">
        <v>0.86337856993646001</v>
      </c>
    </row>
    <row r="435" spans="1:4" ht="14">
      <c r="A435" t="s">
        <v>288</v>
      </c>
      <c r="B435" t="s">
        <v>248</v>
      </c>
      <c r="C435">
        <v>59.8659303796179</v>
      </c>
      <c r="D435">
        <v>1.2546373480000701</v>
      </c>
    </row>
    <row r="436" spans="1:4" ht="14">
      <c r="A436" t="s">
        <v>288</v>
      </c>
      <c r="B436" t="s">
        <v>249</v>
      </c>
      <c r="C436">
        <v>95.666638488977696</v>
      </c>
      <c r="D436">
        <v>4.6294510509928397</v>
      </c>
    </row>
    <row r="437" spans="1:4" ht="14">
      <c r="A437" t="s">
        <v>288</v>
      </c>
      <c r="B437" t="s">
        <v>250</v>
      </c>
      <c r="C437">
        <v>89.120161786169703</v>
      </c>
      <c r="D437">
        <v>6.3621034980040001</v>
      </c>
    </row>
    <row r="438" spans="1:4" ht="14">
      <c r="A438" t="s">
        <v>288</v>
      </c>
      <c r="B438" t="s">
        <v>251</v>
      </c>
      <c r="C438">
        <v>83.602453129973895</v>
      </c>
      <c r="D438">
        <v>9.2453991142192606</v>
      </c>
    </row>
    <row r="439" spans="1:4" ht="14">
      <c r="A439" t="s">
        <v>288</v>
      </c>
      <c r="B439" t="s">
        <v>252</v>
      </c>
      <c r="C439">
        <v>94.095396656503098</v>
      </c>
      <c r="D439">
        <v>10.1850229005355</v>
      </c>
    </row>
    <row r="440" spans="1:4" ht="14">
      <c r="A440" t="s">
        <v>288</v>
      </c>
      <c r="B440" t="s">
        <v>253</v>
      </c>
      <c r="C440">
        <v>33.643582024284399</v>
      </c>
      <c r="D440">
        <v>10.0778347679258</v>
      </c>
    </row>
    <row r="441" spans="1:4" ht="14">
      <c r="A441" t="s">
        <v>288</v>
      </c>
      <c r="B441" t="s">
        <v>254</v>
      </c>
      <c r="C441">
        <v>105.203321996653</v>
      </c>
      <c r="D441">
        <v>4.9487044113096399</v>
      </c>
    </row>
    <row r="442" spans="1:4" ht="14">
      <c r="A442" t="s">
        <v>288</v>
      </c>
      <c r="B442" t="s">
        <v>255</v>
      </c>
      <c r="C442">
        <v>67.976281755965999</v>
      </c>
      <c r="D442">
        <v>2.1292019710605001</v>
      </c>
    </row>
    <row r="443" spans="1:4" ht="14">
      <c r="A443" t="s">
        <v>288</v>
      </c>
      <c r="B443" t="s">
        <v>256</v>
      </c>
      <c r="C443">
        <v>121.260701697955</v>
      </c>
      <c r="D443">
        <v>2.4337954583164598</v>
      </c>
    </row>
    <row r="444" spans="1:4" ht="14">
      <c r="A444" t="s">
        <v>288</v>
      </c>
      <c r="B444" t="s">
        <v>257</v>
      </c>
      <c r="C444">
        <v>113.387492488741</v>
      </c>
      <c r="D444">
        <v>4684.2656832459797</v>
      </c>
    </row>
    <row r="445" spans="1:4" ht="14">
      <c r="A445" t="s">
        <v>288</v>
      </c>
      <c r="B445" t="s">
        <v>258</v>
      </c>
      <c r="C445">
        <v>75.729420611883995</v>
      </c>
      <c r="D445">
        <v>2.5403181079991999</v>
      </c>
    </row>
    <row r="446" spans="1:4" ht="14">
      <c r="A446" t="s">
        <v>288</v>
      </c>
      <c r="B446" t="s">
        <v>259</v>
      </c>
      <c r="C446">
        <v>101.72635227152701</v>
      </c>
      <c r="D446">
        <v>5.8257021389543997</v>
      </c>
    </row>
    <row r="447" spans="1:4" ht="14">
      <c r="A447" t="s">
        <v>288</v>
      </c>
      <c r="B447" t="s">
        <v>260</v>
      </c>
      <c r="C447">
        <v>240.06213425833801</v>
      </c>
      <c r="D447">
        <v>1.05225252841737</v>
      </c>
    </row>
    <row r="448" spans="1:4" ht="14">
      <c r="A448" t="s">
        <v>288</v>
      </c>
      <c r="B448" t="s">
        <v>261</v>
      </c>
      <c r="C448">
        <v>222.12368786697499</v>
      </c>
      <c r="D448">
        <v>0.91598583003177403</v>
      </c>
    </row>
    <row r="449" spans="1:4" ht="14">
      <c r="A449" t="s">
        <v>288</v>
      </c>
      <c r="B449" t="s">
        <v>262</v>
      </c>
      <c r="C449">
        <v>327.13930750893599</v>
      </c>
      <c r="D449">
        <v>1.4273199158991099</v>
      </c>
    </row>
    <row r="450" spans="1:4" ht="14">
      <c r="A450" t="s">
        <v>288</v>
      </c>
      <c r="B450" t="s">
        <v>263</v>
      </c>
      <c r="C450">
        <v>242.27695336048501</v>
      </c>
      <c r="D450">
        <v>0.28099313018503203</v>
      </c>
    </row>
    <row r="451" spans="1:4" ht="14">
      <c r="A451" t="s">
        <v>288</v>
      </c>
      <c r="B451" t="s">
        <v>264</v>
      </c>
      <c r="C451">
        <v>94.095484974645203</v>
      </c>
      <c r="D451">
        <v>10.1850153530442</v>
      </c>
    </row>
    <row r="452" spans="1:4" ht="14">
      <c r="A452" t="s">
        <v>288</v>
      </c>
      <c r="B452" t="s">
        <v>265</v>
      </c>
      <c r="C452">
        <v>13</v>
      </c>
      <c r="D452">
        <v>0</v>
      </c>
    </row>
    <row r="453" spans="1:4" ht="14">
      <c r="A453" t="s">
        <v>288</v>
      </c>
      <c r="B453" t="s">
        <v>266</v>
      </c>
      <c r="C453">
        <v>182.07147113195899</v>
      </c>
      <c r="D453">
        <v>3.8545635791480199</v>
      </c>
    </row>
    <row r="454" spans="1:4" ht="14">
      <c r="A454" t="s">
        <v>288</v>
      </c>
      <c r="B454" t="s">
        <v>267</v>
      </c>
      <c r="C454">
        <v>266.64023424336602</v>
      </c>
      <c r="D454">
        <v>0.53240739571504403</v>
      </c>
    </row>
    <row r="455" spans="1:4" ht="14">
      <c r="A455" t="s">
        <v>288</v>
      </c>
      <c r="B455" t="s">
        <v>268</v>
      </c>
      <c r="C455">
        <v>298.221865589039</v>
      </c>
      <c r="D455">
        <v>1.505310875443</v>
      </c>
    </row>
    <row r="456" spans="1:4" ht="14">
      <c r="A456" t="s">
        <v>288</v>
      </c>
      <c r="B456" t="s">
        <v>269</v>
      </c>
      <c r="C456">
        <v>289.68209195420002</v>
      </c>
      <c r="D456">
        <v>1.6067269618753901</v>
      </c>
    </row>
    <row r="457" spans="1:4" ht="14">
      <c r="A457" t="s">
        <v>288</v>
      </c>
      <c r="B457" t="s">
        <v>270</v>
      </c>
      <c r="C457">
        <v>307.46535921952</v>
      </c>
      <c r="D457">
        <v>1.4411480432600901</v>
      </c>
    </row>
    <row r="458" spans="1:4" ht="14">
      <c r="A458" t="s">
        <v>289</v>
      </c>
      <c r="B458" t="s">
        <v>247</v>
      </c>
      <c r="C458">
        <v>350.07910657662802</v>
      </c>
      <c r="D458">
        <v>4.0910383054714696</v>
      </c>
    </row>
    <row r="459" spans="1:4" ht="14">
      <c r="A459" t="s">
        <v>289</v>
      </c>
      <c r="B459" t="s">
        <v>248</v>
      </c>
      <c r="C459">
        <v>15.2900954009571</v>
      </c>
      <c r="D459">
        <v>4.6461414354966299</v>
      </c>
    </row>
    <row r="460" spans="1:4" ht="14">
      <c r="A460" t="s">
        <v>289</v>
      </c>
      <c r="B460" t="s">
        <v>249</v>
      </c>
      <c r="C460">
        <v>54.434215456242903</v>
      </c>
      <c r="D460">
        <v>5.8353697587595397</v>
      </c>
    </row>
    <row r="461" spans="1:4" ht="14">
      <c r="A461" t="s">
        <v>289</v>
      </c>
      <c r="B461" t="s">
        <v>250</v>
      </c>
      <c r="C461">
        <v>58.728038677785797</v>
      </c>
      <c r="D461">
        <v>7.6065276996448903</v>
      </c>
    </row>
    <row r="462" spans="1:4" ht="14">
      <c r="A462" t="s">
        <v>289</v>
      </c>
      <c r="B462" t="s">
        <v>251</v>
      </c>
      <c r="C462">
        <v>62.380971402922498</v>
      </c>
      <c r="D462">
        <v>10.5276717780007</v>
      </c>
    </row>
    <row r="463" spans="1:4" ht="14">
      <c r="A463" t="s">
        <v>289</v>
      </c>
      <c r="B463" t="s">
        <v>252</v>
      </c>
      <c r="C463">
        <v>73.131928127976707</v>
      </c>
      <c r="D463">
        <v>10.7619382704118</v>
      </c>
    </row>
    <row r="464" spans="1:4" ht="14">
      <c r="A464" t="s">
        <v>289</v>
      </c>
      <c r="B464" t="s">
        <v>253</v>
      </c>
      <c r="C464">
        <v>25.065108009482099</v>
      </c>
      <c r="D464">
        <v>13.513400422725301</v>
      </c>
    </row>
    <row r="465" spans="1:4" ht="14">
      <c r="A465" t="s">
        <v>289</v>
      </c>
      <c r="B465" t="s">
        <v>254</v>
      </c>
      <c r="C465">
        <v>62.549212656876897</v>
      </c>
      <c r="D465">
        <v>5.5389421980974296</v>
      </c>
    </row>
    <row r="466" spans="1:4" ht="14">
      <c r="A466" t="s">
        <v>289</v>
      </c>
      <c r="B466" t="s">
        <v>255</v>
      </c>
      <c r="C466">
        <v>24.447263452235202</v>
      </c>
      <c r="D466">
        <v>5.10806772347087</v>
      </c>
    </row>
    <row r="467" spans="1:4" ht="14">
      <c r="A467" t="s">
        <v>289</v>
      </c>
      <c r="B467" t="s">
        <v>256</v>
      </c>
      <c r="C467">
        <v>40.618967711466603</v>
      </c>
      <c r="D467">
        <v>3.4103754237049899</v>
      </c>
    </row>
    <row r="468" spans="1:4" ht="14">
      <c r="A468" t="s">
        <v>289</v>
      </c>
      <c r="B468" t="s">
        <v>257</v>
      </c>
      <c r="C468">
        <v>113.38521979634299</v>
      </c>
      <c r="D468">
        <v>4682.8649005317102</v>
      </c>
    </row>
    <row r="469" spans="1:4" ht="14">
      <c r="A469" t="s">
        <v>289</v>
      </c>
      <c r="B469" t="s">
        <v>258</v>
      </c>
      <c r="C469">
        <v>30.1612596228568</v>
      </c>
      <c r="D469">
        <v>5.1789132160207796</v>
      </c>
    </row>
    <row r="470" spans="1:4" ht="14">
      <c r="A470" t="s">
        <v>289</v>
      </c>
      <c r="B470" t="s">
        <v>259</v>
      </c>
      <c r="C470">
        <v>65.469572494516399</v>
      </c>
      <c r="D470">
        <v>6.4237275150236002</v>
      </c>
    </row>
    <row r="471" spans="1:4" ht="14">
      <c r="A471" t="s">
        <v>289</v>
      </c>
      <c r="B471" t="s">
        <v>260</v>
      </c>
      <c r="C471">
        <v>346.93775586409203</v>
      </c>
      <c r="D471">
        <v>3.4154204193225399</v>
      </c>
    </row>
    <row r="472" spans="1:4" ht="14">
      <c r="A472" t="s">
        <v>289</v>
      </c>
      <c r="B472" t="s">
        <v>261</v>
      </c>
      <c r="C472">
        <v>351.49452452251001</v>
      </c>
      <c r="D472">
        <v>3.2080280066970301</v>
      </c>
    </row>
    <row r="473" spans="1:4" ht="14">
      <c r="A473" t="s">
        <v>289</v>
      </c>
      <c r="B473" t="s">
        <v>262</v>
      </c>
      <c r="C473">
        <v>352.84335845548202</v>
      </c>
      <c r="D473">
        <v>5.0907581271501501</v>
      </c>
    </row>
    <row r="474" spans="1:4" ht="14">
      <c r="A474" t="s">
        <v>289</v>
      </c>
      <c r="B474" t="s">
        <v>263</v>
      </c>
      <c r="C474">
        <v>358.32633216297199</v>
      </c>
      <c r="D474">
        <v>3.7229352034221401</v>
      </c>
    </row>
    <row r="475" spans="1:4" ht="14">
      <c r="A475" t="s">
        <v>289</v>
      </c>
      <c r="B475" t="s">
        <v>264</v>
      </c>
      <c r="C475">
        <v>73.131991790454094</v>
      </c>
      <c r="D475">
        <v>10.7619256033291</v>
      </c>
    </row>
    <row r="476" spans="1:4" ht="14">
      <c r="A476" t="s">
        <v>289</v>
      </c>
      <c r="B476" t="s">
        <v>265</v>
      </c>
      <c r="C476">
        <v>2.0818524697691601</v>
      </c>
      <c r="D476">
        <v>3.8545635791480199</v>
      </c>
    </row>
    <row r="477" spans="1:4" ht="14">
      <c r="A477" t="s">
        <v>289</v>
      </c>
      <c r="B477" t="s">
        <v>266</v>
      </c>
      <c r="C477">
        <v>13</v>
      </c>
      <c r="D477">
        <v>0</v>
      </c>
    </row>
    <row r="478" spans="1:4" ht="14">
      <c r="A478" t="s">
        <v>289</v>
      </c>
      <c r="B478" t="s">
        <v>267</v>
      </c>
      <c r="C478">
        <v>354.15015908988198</v>
      </c>
      <c r="D478">
        <v>3.8409155707125202</v>
      </c>
    </row>
    <row r="479" spans="1:4" ht="14">
      <c r="A479" t="s">
        <v>289</v>
      </c>
      <c r="B479" t="s">
        <v>268</v>
      </c>
      <c r="C479">
        <v>345.431149967154</v>
      </c>
      <c r="D479">
        <v>4.7157308127204596</v>
      </c>
    </row>
    <row r="480" spans="1:4" ht="14">
      <c r="A480" t="s">
        <v>289</v>
      </c>
      <c r="B480" t="s">
        <v>269</v>
      </c>
      <c r="C480">
        <v>342.64856463104599</v>
      </c>
      <c r="D480">
        <v>4.6029026449081503</v>
      </c>
    </row>
    <row r="481" spans="1:4" ht="14">
      <c r="A481" t="s">
        <v>289</v>
      </c>
      <c r="B481" t="s">
        <v>270</v>
      </c>
      <c r="C481">
        <v>348.01695268751598</v>
      </c>
      <c r="D481">
        <v>4.8341919180939499</v>
      </c>
    </row>
    <row r="482" spans="1:4" ht="14">
      <c r="A482" t="s">
        <v>290</v>
      </c>
      <c r="B482" t="s">
        <v>247</v>
      </c>
      <c r="C482">
        <v>303.67739121770398</v>
      </c>
      <c r="D482">
        <v>0.37664013642222699</v>
      </c>
    </row>
    <row r="483" spans="1:4" ht="14">
      <c r="A483" t="s">
        <v>290</v>
      </c>
      <c r="B483" t="s">
        <v>248</v>
      </c>
      <c r="C483">
        <v>67.751675699318596</v>
      </c>
      <c r="D483">
        <v>1.74651031601774</v>
      </c>
    </row>
    <row r="484" spans="1:4" ht="14">
      <c r="A484" t="s">
        <v>290</v>
      </c>
      <c r="B484" t="s">
        <v>249</v>
      </c>
      <c r="C484">
        <v>94.731105972736103</v>
      </c>
      <c r="D484">
        <v>5.1559418475206904</v>
      </c>
    </row>
    <row r="485" spans="1:4" ht="14">
      <c r="A485" t="s">
        <v>290</v>
      </c>
      <c r="B485" t="s">
        <v>250</v>
      </c>
      <c r="C485">
        <v>88.921435625954601</v>
      </c>
      <c r="D485">
        <v>6.8940507559211204</v>
      </c>
    </row>
    <row r="486" spans="1:4" ht="14">
      <c r="A486" t="s">
        <v>290</v>
      </c>
      <c r="B486" t="s">
        <v>251</v>
      </c>
      <c r="C486">
        <v>83.760528156277502</v>
      </c>
      <c r="D486">
        <v>9.7770990888311395</v>
      </c>
    </row>
    <row r="487" spans="1:4" ht="14">
      <c r="A487" t="s">
        <v>290</v>
      </c>
      <c r="B487" t="s">
        <v>252</v>
      </c>
      <c r="C487">
        <v>93.7186751736497</v>
      </c>
      <c r="D487">
        <v>10.713152422412699</v>
      </c>
    </row>
    <row r="488" spans="1:4" ht="14">
      <c r="A488" t="s">
        <v>290</v>
      </c>
      <c r="B488" t="s">
        <v>253</v>
      </c>
      <c r="C488">
        <v>35.977801956719297</v>
      </c>
      <c r="D488">
        <v>10.4069594548287</v>
      </c>
    </row>
    <row r="489" spans="1:4" ht="14">
      <c r="A489" t="s">
        <v>290</v>
      </c>
      <c r="B489" t="s">
        <v>254</v>
      </c>
      <c r="C489">
        <v>103.41588454875</v>
      </c>
      <c r="D489">
        <v>5.4560458651430102</v>
      </c>
    </row>
    <row r="490" spans="1:4" ht="14">
      <c r="A490" t="s">
        <v>290</v>
      </c>
      <c r="B490" t="s">
        <v>255</v>
      </c>
      <c r="C490">
        <v>71.670560465634694</v>
      </c>
      <c r="D490">
        <v>2.6391165522851798</v>
      </c>
    </row>
    <row r="491" spans="1:4" ht="14">
      <c r="A491" t="s">
        <v>290</v>
      </c>
      <c r="B491" t="s">
        <v>256</v>
      </c>
      <c r="C491">
        <v>115.241031140508</v>
      </c>
      <c r="D491">
        <v>2.88781649727034</v>
      </c>
    </row>
    <row r="492" spans="1:4" ht="14">
      <c r="A492" t="s">
        <v>290</v>
      </c>
      <c r="B492" t="s">
        <v>257</v>
      </c>
      <c r="C492">
        <v>113.37938102778099</v>
      </c>
      <c r="D492">
        <v>4684.74112507257</v>
      </c>
    </row>
    <row r="493" spans="1:4" ht="14">
      <c r="A493" t="s">
        <v>290</v>
      </c>
      <c r="B493" t="s">
        <v>258</v>
      </c>
      <c r="C493">
        <v>77.606474515068797</v>
      </c>
      <c r="D493">
        <v>3.06475844902431</v>
      </c>
    </row>
    <row r="494" spans="1:4" ht="14">
      <c r="A494" t="s">
        <v>290</v>
      </c>
      <c r="B494" t="s">
        <v>259</v>
      </c>
      <c r="C494">
        <v>100.466954171159</v>
      </c>
      <c r="D494">
        <v>6.3412746994749902</v>
      </c>
    </row>
    <row r="495" spans="1:4" ht="14">
      <c r="A495" t="s">
        <v>290</v>
      </c>
      <c r="B495" t="s">
        <v>260</v>
      </c>
      <c r="C495">
        <v>217.590792870532</v>
      </c>
      <c r="D495">
        <v>0.62341205040213699</v>
      </c>
    </row>
    <row r="496" spans="1:4" ht="14">
      <c r="A496" t="s">
        <v>290</v>
      </c>
      <c r="B496" t="s">
        <v>261</v>
      </c>
      <c r="C496">
        <v>187.280181340903</v>
      </c>
      <c r="D496">
        <v>0.65346197193350097</v>
      </c>
    </row>
    <row r="497" spans="1:4" ht="14">
      <c r="A497" t="s">
        <v>290</v>
      </c>
      <c r="B497" t="s">
        <v>262</v>
      </c>
      <c r="C497">
        <v>348.819856210654</v>
      </c>
      <c r="D497">
        <v>1.25390493997632</v>
      </c>
    </row>
    <row r="498" spans="1:4" ht="14">
      <c r="A498" t="s">
        <v>290</v>
      </c>
      <c r="B498" t="s">
        <v>263</v>
      </c>
      <c r="C498">
        <v>109.382216020359</v>
      </c>
      <c r="D498">
        <v>0.29975645115544203</v>
      </c>
    </row>
    <row r="499" spans="1:4" ht="14">
      <c r="A499" t="s">
        <v>290</v>
      </c>
      <c r="B499" t="s">
        <v>264</v>
      </c>
      <c r="C499">
        <v>93.718758875925801</v>
      </c>
      <c r="D499">
        <v>10.713144773789701</v>
      </c>
    </row>
    <row r="500" spans="1:4" ht="14">
      <c r="A500" t="s">
        <v>290</v>
      </c>
      <c r="B500" t="s">
        <v>265</v>
      </c>
      <c r="C500">
        <v>86.632965977907403</v>
      </c>
      <c r="D500">
        <v>0.53240739571504403</v>
      </c>
    </row>
    <row r="501" spans="1:4" ht="14">
      <c r="A501" t="s">
        <v>290</v>
      </c>
      <c r="B501" t="s">
        <v>266</v>
      </c>
      <c r="C501">
        <v>174.13251443931401</v>
      </c>
      <c r="D501">
        <v>3.8409155707125202</v>
      </c>
    </row>
    <row r="502" spans="1:4" ht="14">
      <c r="A502" t="s">
        <v>290</v>
      </c>
      <c r="B502" t="s">
        <v>267</v>
      </c>
      <c r="C502">
        <v>13</v>
      </c>
      <c r="D502">
        <v>0</v>
      </c>
    </row>
    <row r="503" spans="1:4" ht="14">
      <c r="A503" t="s">
        <v>290</v>
      </c>
      <c r="B503" t="s">
        <v>268</v>
      </c>
      <c r="C503">
        <v>313.06259109368</v>
      </c>
      <c r="D503">
        <v>1.08808800535385</v>
      </c>
    </row>
    <row r="504" spans="1:4" ht="14">
      <c r="A504" t="s">
        <v>290</v>
      </c>
      <c r="B504" t="s">
        <v>269</v>
      </c>
      <c r="C504">
        <v>300.244262938426</v>
      </c>
      <c r="D504">
        <v>1.13607081946111</v>
      </c>
    </row>
    <row r="505" spans="1:4" ht="14">
      <c r="A505" t="s">
        <v>290</v>
      </c>
      <c r="B505" t="s">
        <v>270</v>
      </c>
      <c r="C505">
        <v>325.99094192359797</v>
      </c>
      <c r="D505">
        <v>1.09505890552213</v>
      </c>
    </row>
    <row r="506" spans="1:4" ht="14">
      <c r="A506" t="s">
        <v>291</v>
      </c>
      <c r="B506" t="s">
        <v>247</v>
      </c>
      <c r="C506">
        <v>137.94873845946401</v>
      </c>
      <c r="D506">
        <v>0.719117129754552</v>
      </c>
    </row>
    <row r="507" spans="1:4" ht="14">
      <c r="A507" t="s">
        <v>291</v>
      </c>
      <c r="B507" t="s">
        <v>248</v>
      </c>
      <c r="C507">
        <v>91.926482308067307</v>
      </c>
      <c r="D507">
        <v>2.4128342321800802</v>
      </c>
    </row>
    <row r="508" spans="1:4" ht="14">
      <c r="A508" t="s">
        <v>291</v>
      </c>
      <c r="B508" t="s">
        <v>249</v>
      </c>
      <c r="C508">
        <v>101.124972471018</v>
      </c>
      <c r="D508">
        <v>6.0472494271818604</v>
      </c>
    </row>
    <row r="509" spans="1:4" ht="14">
      <c r="A509" t="s">
        <v>291</v>
      </c>
      <c r="B509" t="s">
        <v>250</v>
      </c>
      <c r="C509">
        <v>94.546812467516702</v>
      </c>
      <c r="D509">
        <v>7.7122097158374903</v>
      </c>
    </row>
    <row r="510" spans="1:4" ht="14">
      <c r="A510" t="s">
        <v>291</v>
      </c>
      <c r="B510" t="s">
        <v>251</v>
      </c>
      <c r="C510">
        <v>88.245096176392707</v>
      </c>
      <c r="D510">
        <v>10.519007276884601</v>
      </c>
    </row>
    <row r="511" spans="1:4" ht="14">
      <c r="A511" t="s">
        <v>291</v>
      </c>
      <c r="B511" t="s">
        <v>252</v>
      </c>
      <c r="C511">
        <v>97.121804392787297</v>
      </c>
      <c r="D511">
        <v>11.5752031496827</v>
      </c>
    </row>
    <row r="512" spans="1:4" ht="14">
      <c r="A512" t="s">
        <v>291</v>
      </c>
      <c r="B512" t="s">
        <v>253</v>
      </c>
      <c r="C512">
        <v>41.964768127179497</v>
      </c>
      <c r="D512">
        <v>10.3293491757632</v>
      </c>
    </row>
    <row r="513" spans="1:4" ht="14">
      <c r="A513" t="s">
        <v>291</v>
      </c>
      <c r="B513" t="s">
        <v>254</v>
      </c>
      <c r="C513">
        <v>108.20832659347199</v>
      </c>
      <c r="D513">
        <v>6.4242801672646204</v>
      </c>
    </row>
    <row r="514" spans="1:4" ht="14">
      <c r="A514" t="s">
        <v>291</v>
      </c>
      <c r="B514" t="s">
        <v>255</v>
      </c>
      <c r="C514">
        <v>88.476384467437896</v>
      </c>
      <c r="D514">
        <v>3.3013311508310901</v>
      </c>
    </row>
    <row r="515" spans="1:4" ht="14">
      <c r="A515" t="s">
        <v>291</v>
      </c>
      <c r="B515" t="s">
        <v>256</v>
      </c>
      <c r="C515">
        <v>120.078833885682</v>
      </c>
      <c r="D515">
        <v>3.9377982902765498</v>
      </c>
    </row>
    <row r="516" spans="1:4" ht="14">
      <c r="A516" t="s">
        <v>291</v>
      </c>
      <c r="B516" t="s">
        <v>257</v>
      </c>
      <c r="C516">
        <v>113.367268054372</v>
      </c>
      <c r="D516">
        <v>4685.7656394416199</v>
      </c>
    </row>
    <row r="517" spans="1:4" ht="14">
      <c r="A517" t="s">
        <v>291</v>
      </c>
      <c r="B517" t="s">
        <v>258</v>
      </c>
      <c r="C517">
        <v>91.274513391353096</v>
      </c>
      <c r="D517">
        <v>3.7892622742612501</v>
      </c>
    </row>
    <row r="518" spans="1:4" ht="14">
      <c r="A518" t="s">
        <v>291</v>
      </c>
      <c r="B518" t="s">
        <v>259</v>
      </c>
      <c r="C518">
        <v>105.07077794368</v>
      </c>
      <c r="D518">
        <v>7.2816125683441699</v>
      </c>
    </row>
    <row r="519" spans="1:4" ht="14">
      <c r="A519" t="s">
        <v>291</v>
      </c>
      <c r="B519" t="s">
        <v>260</v>
      </c>
      <c r="C519">
        <v>161.45313213072299</v>
      </c>
      <c r="D519">
        <v>1.3045853501884599</v>
      </c>
    </row>
    <row r="520" spans="1:4" ht="14">
      <c r="A520" t="s">
        <v>291</v>
      </c>
      <c r="B520" t="s">
        <v>261</v>
      </c>
      <c r="C520">
        <v>152.87754090006499</v>
      </c>
      <c r="D520">
        <v>1.5628281955954599</v>
      </c>
    </row>
    <row r="521" spans="1:4" ht="14">
      <c r="A521" t="s">
        <v>291</v>
      </c>
      <c r="B521" t="s">
        <v>262</v>
      </c>
      <c r="C521">
        <v>48.5485008256369</v>
      </c>
      <c r="D521">
        <v>0.73611061986422099</v>
      </c>
    </row>
    <row r="522" spans="1:4" ht="14">
      <c r="A522" t="s">
        <v>291</v>
      </c>
      <c r="B522" t="s">
        <v>263</v>
      </c>
      <c r="C522">
        <v>127.999955975395</v>
      </c>
      <c r="D522">
        <v>1.3679133007342601</v>
      </c>
    </row>
    <row r="523" spans="1:4" ht="14">
      <c r="A523" t="s">
        <v>291</v>
      </c>
      <c r="B523" t="s">
        <v>264</v>
      </c>
      <c r="C523">
        <v>97.121883980012299</v>
      </c>
      <c r="D523">
        <v>11.575196447096101</v>
      </c>
    </row>
    <row r="524" spans="1:4" ht="14">
      <c r="A524" t="s">
        <v>291</v>
      </c>
      <c r="B524" t="s">
        <v>265</v>
      </c>
      <c r="C524">
        <v>118.20119507515</v>
      </c>
      <c r="D524">
        <v>1.505310875443</v>
      </c>
    </row>
    <row r="525" spans="1:4" ht="14">
      <c r="A525" t="s">
        <v>291</v>
      </c>
      <c r="B525" t="s">
        <v>266</v>
      </c>
      <c r="C525">
        <v>165.400110741898</v>
      </c>
      <c r="D525">
        <v>4.7157308127204596</v>
      </c>
    </row>
    <row r="526" spans="1:4" ht="14">
      <c r="A526" t="s">
        <v>291</v>
      </c>
      <c r="B526" t="s">
        <v>267</v>
      </c>
      <c r="C526">
        <v>133.049189862764</v>
      </c>
      <c r="D526">
        <v>1.08808800535385</v>
      </c>
    </row>
    <row r="527" spans="1:4" ht="14">
      <c r="A527" t="s">
        <v>291</v>
      </c>
      <c r="B527" t="s">
        <v>268</v>
      </c>
      <c r="C527">
        <v>13</v>
      </c>
      <c r="D527">
        <v>0</v>
      </c>
    </row>
    <row r="528" spans="1:4" ht="14">
      <c r="A528" t="s">
        <v>291</v>
      </c>
      <c r="B528" t="s">
        <v>269</v>
      </c>
      <c r="C528">
        <v>227.511561317868</v>
      </c>
      <c r="D528">
        <v>0.25281552299114701</v>
      </c>
    </row>
    <row r="529" spans="1:4" ht="14">
      <c r="A529" t="s">
        <v>291</v>
      </c>
      <c r="B529" t="s">
        <v>270</v>
      </c>
      <c r="C529">
        <v>47.899099835331498</v>
      </c>
      <c r="D529">
        <v>0.24588052738251701</v>
      </c>
    </row>
    <row r="530" spans="1:4" ht="14">
      <c r="A530" t="s">
        <v>292</v>
      </c>
      <c r="B530" t="s">
        <v>247</v>
      </c>
      <c r="C530">
        <v>118.52919235515699</v>
      </c>
      <c r="D530">
        <v>0.76044116483573698</v>
      </c>
    </row>
    <row r="531" spans="1:4" ht="14">
      <c r="A531" t="s">
        <v>292</v>
      </c>
      <c r="B531" t="s">
        <v>248</v>
      </c>
      <c r="C531">
        <v>88.021557502015298</v>
      </c>
      <c r="D531">
        <v>2.5994464499621599</v>
      </c>
    </row>
    <row r="532" spans="1:4" ht="14">
      <c r="A532" t="s">
        <v>292</v>
      </c>
      <c r="B532" t="s">
        <v>249</v>
      </c>
      <c r="C532">
        <v>99.241946481316802</v>
      </c>
      <c r="D532">
        <v>6.2005683987606703</v>
      </c>
    </row>
    <row r="533" spans="1:4" ht="14">
      <c r="A533" t="s">
        <v>292</v>
      </c>
      <c r="B533" t="s">
        <v>250</v>
      </c>
      <c r="C533">
        <v>93.200625119536397</v>
      </c>
      <c r="D533">
        <v>7.8866858725790303</v>
      </c>
    </row>
    <row r="534" spans="1:4" ht="14">
      <c r="A534" t="s">
        <v>292</v>
      </c>
      <c r="B534" t="s">
        <v>251</v>
      </c>
      <c r="C534">
        <v>87.360615734140794</v>
      </c>
      <c r="D534">
        <v>10.7118493208178</v>
      </c>
    </row>
    <row r="535" spans="1:4" ht="14">
      <c r="A535" t="s">
        <v>292</v>
      </c>
      <c r="B535" t="s">
        <v>252</v>
      </c>
      <c r="C535">
        <v>96.180017564489702</v>
      </c>
      <c r="D535">
        <v>11.740602673717699</v>
      </c>
    </row>
    <row r="536" spans="1:4" ht="14">
      <c r="A536" t="s">
        <v>292</v>
      </c>
      <c r="B536" t="s">
        <v>253</v>
      </c>
      <c r="C536">
        <v>42.095053887022097</v>
      </c>
      <c r="D536">
        <v>10.5810091301041</v>
      </c>
    </row>
    <row r="537" spans="1:4" ht="14">
      <c r="A537" t="s">
        <v>292</v>
      </c>
      <c r="B537" t="s">
        <v>254</v>
      </c>
      <c r="C537">
        <v>106.277922871407</v>
      </c>
      <c r="D537">
        <v>6.5517264765530303</v>
      </c>
    </row>
    <row r="538" spans="1:4" ht="14">
      <c r="A538" t="s">
        <v>292</v>
      </c>
      <c r="B538" t="s">
        <v>255</v>
      </c>
      <c r="C538">
        <v>85.757075012683799</v>
      </c>
      <c r="D538">
        <v>3.4961662283017598</v>
      </c>
    </row>
    <row r="539" spans="1:4" ht="14">
      <c r="A539" t="s">
        <v>292</v>
      </c>
      <c r="B539" t="s">
        <v>256</v>
      </c>
      <c r="C539">
        <v>116.637601394714</v>
      </c>
      <c r="D539">
        <v>4.0207795599337999</v>
      </c>
    </row>
    <row r="540" spans="1:4" ht="14">
      <c r="A540" t="s">
        <v>292</v>
      </c>
      <c r="B540" t="s">
        <v>257</v>
      </c>
      <c r="C540">
        <v>113.36441936988599</v>
      </c>
      <c r="D540">
        <v>4685.8690517270597</v>
      </c>
    </row>
    <row r="541" spans="1:4" ht="14">
      <c r="A541" t="s">
        <v>292</v>
      </c>
      <c r="B541" t="s">
        <v>258</v>
      </c>
      <c r="C541">
        <v>88.751571848135001</v>
      </c>
      <c r="D541">
        <v>3.9756950860460298</v>
      </c>
    </row>
    <row r="542" spans="1:4" ht="14">
      <c r="A542" t="s">
        <v>292</v>
      </c>
      <c r="B542" t="s">
        <v>259</v>
      </c>
      <c r="C542">
        <v>103.42103612101801</v>
      </c>
      <c r="D542">
        <v>7.4202979440064203</v>
      </c>
    </row>
    <row r="543" spans="1:4" ht="14">
      <c r="A543" t="s">
        <v>292</v>
      </c>
      <c r="B543" t="s">
        <v>260</v>
      </c>
      <c r="C543">
        <v>150.569659013917</v>
      </c>
      <c r="D543">
        <v>1.2239991823826599</v>
      </c>
    </row>
    <row r="544" spans="1:4" ht="14">
      <c r="A544" t="s">
        <v>292</v>
      </c>
      <c r="B544" t="s">
        <v>261</v>
      </c>
      <c r="C544">
        <v>143.61932016191901</v>
      </c>
      <c r="D544">
        <v>1.5155704426954499</v>
      </c>
    </row>
    <row r="545" spans="1:4" ht="14">
      <c r="A545" t="s">
        <v>292</v>
      </c>
      <c r="B545" t="s">
        <v>262</v>
      </c>
      <c r="C545">
        <v>48.281377739716604</v>
      </c>
      <c r="D545">
        <v>0.98889532462378504</v>
      </c>
    </row>
    <row r="546" spans="1:4" ht="14">
      <c r="A546" t="s">
        <v>292</v>
      </c>
      <c r="B546" t="s">
        <v>263</v>
      </c>
      <c r="C546">
        <v>117.967434604609</v>
      </c>
      <c r="D546">
        <v>1.4315716494834401</v>
      </c>
    </row>
    <row r="547" spans="1:4" ht="14">
      <c r="A547" t="s">
        <v>292</v>
      </c>
      <c r="B547" t="s">
        <v>264</v>
      </c>
      <c r="C547">
        <v>96.180095483498107</v>
      </c>
      <c r="D547">
        <v>11.7405957086354</v>
      </c>
    </row>
    <row r="548" spans="1:4" ht="14">
      <c r="A548" t="s">
        <v>292</v>
      </c>
      <c r="B548" t="s">
        <v>265</v>
      </c>
      <c r="C548">
        <v>109.659383927166</v>
      </c>
      <c r="D548">
        <v>1.6067269618753901</v>
      </c>
    </row>
    <row r="549" spans="1:4" ht="14">
      <c r="A549" t="s">
        <v>292</v>
      </c>
      <c r="B549" t="s">
        <v>266</v>
      </c>
      <c r="C549">
        <v>162.61548957650999</v>
      </c>
      <c r="D549">
        <v>4.6029026449081503</v>
      </c>
    </row>
    <row r="550" spans="1:4" ht="14">
      <c r="A550" t="s">
        <v>292</v>
      </c>
      <c r="B550" t="s">
        <v>267</v>
      </c>
      <c r="C550">
        <v>120.228823988538</v>
      </c>
      <c r="D550">
        <v>1.13607081946111</v>
      </c>
    </row>
    <row r="551" spans="1:4" ht="14">
      <c r="A551" t="s">
        <v>292</v>
      </c>
      <c r="B551" t="s">
        <v>268</v>
      </c>
      <c r="C551">
        <v>47.509522934053599</v>
      </c>
      <c r="D551">
        <v>0.25281552299114701</v>
      </c>
    </row>
    <row r="552" spans="1:4" ht="14">
      <c r="A552" t="s">
        <v>292</v>
      </c>
      <c r="B552" t="s">
        <v>269</v>
      </c>
      <c r="C552">
        <v>13</v>
      </c>
      <c r="D552">
        <v>0</v>
      </c>
    </row>
    <row r="553" spans="1:4" ht="14">
      <c r="A553" t="s">
        <v>292</v>
      </c>
      <c r="B553" t="s">
        <v>270</v>
      </c>
      <c r="C553">
        <v>47.700597576542997</v>
      </c>
      <c r="D553">
        <v>0.49869319605337498</v>
      </c>
    </row>
    <row r="554" spans="1:4" ht="14">
      <c r="A554" t="s">
        <v>293</v>
      </c>
      <c r="B554" t="s">
        <v>247</v>
      </c>
      <c r="C554">
        <v>156.822123269499</v>
      </c>
      <c r="D554">
        <v>0.76019277003574204</v>
      </c>
    </row>
    <row r="555" spans="1:4" ht="14">
      <c r="A555" t="s">
        <v>293</v>
      </c>
      <c r="B555" t="s">
        <v>248</v>
      </c>
      <c r="C555">
        <v>96.298762096465794</v>
      </c>
      <c r="D555">
        <v>2.24256468000394</v>
      </c>
    </row>
    <row r="556" spans="1:4" ht="14">
      <c r="A556" t="s">
        <v>293</v>
      </c>
      <c r="B556" t="s">
        <v>249</v>
      </c>
      <c r="C556">
        <v>103.038864592037</v>
      </c>
      <c r="D556">
        <v>5.9033364193221098</v>
      </c>
    </row>
    <row r="557" spans="1:4" ht="14">
      <c r="A557" t="s">
        <v>293</v>
      </c>
      <c r="B557" t="s">
        <v>250</v>
      </c>
      <c r="C557">
        <v>95.906560895234094</v>
      </c>
      <c r="D557">
        <v>7.5455356269554503</v>
      </c>
    </row>
    <row r="558" spans="1:4" ht="14">
      <c r="A558" t="s">
        <v>293</v>
      </c>
      <c r="B558" t="s">
        <v>251</v>
      </c>
      <c r="C558">
        <v>89.129806291416102</v>
      </c>
      <c r="D558">
        <v>10.3328359466332</v>
      </c>
    </row>
    <row r="559" spans="1:4" ht="14">
      <c r="A559" t="s">
        <v>293</v>
      </c>
      <c r="B559" t="s">
        <v>252</v>
      </c>
      <c r="C559">
        <v>98.058323086626103</v>
      </c>
      <c r="D559">
        <v>11.416132002025799</v>
      </c>
    </row>
    <row r="560" spans="1:4" ht="14">
      <c r="A560" t="s">
        <v>293</v>
      </c>
      <c r="B560" t="s">
        <v>253</v>
      </c>
      <c r="C560">
        <v>41.822342769420899</v>
      </c>
      <c r="D560">
        <v>10.0848183554711</v>
      </c>
    </row>
    <row r="561" spans="1:4" ht="14">
      <c r="A561" t="s">
        <v>293</v>
      </c>
      <c r="B561" t="s">
        <v>254</v>
      </c>
      <c r="C561">
        <v>110.151408261415</v>
      </c>
      <c r="D561">
        <v>6.3061094535971298</v>
      </c>
    </row>
    <row r="562" spans="1:4" ht="14">
      <c r="A562" t="s">
        <v>293</v>
      </c>
      <c r="B562" t="s">
        <v>255</v>
      </c>
      <c r="C562">
        <v>91.418036059461997</v>
      </c>
      <c r="D562">
        <v>3.1186815523313101</v>
      </c>
    </row>
    <row r="563" spans="1:4" ht="14">
      <c r="A563" t="s">
        <v>293</v>
      </c>
      <c r="B563" t="s">
        <v>256</v>
      </c>
      <c r="C563">
        <v>123.548908346689</v>
      </c>
      <c r="D563">
        <v>3.8696375830370902</v>
      </c>
    </row>
    <row r="564" spans="1:4" ht="14">
      <c r="A564" t="s">
        <v>293</v>
      </c>
      <c r="B564" t="s">
        <v>257</v>
      </c>
      <c r="C564">
        <v>113.370056110487</v>
      </c>
      <c r="D564">
        <v>4685.6635516957303</v>
      </c>
    </row>
    <row r="565" spans="1:4" ht="14">
      <c r="A565" t="s">
        <v>293</v>
      </c>
      <c r="B565" t="s">
        <v>258</v>
      </c>
      <c r="C565">
        <v>93.954284321414306</v>
      </c>
      <c r="D565">
        <v>3.6144859754902599</v>
      </c>
    </row>
    <row r="566" spans="1:4" ht="14">
      <c r="A566" t="s">
        <v>293</v>
      </c>
      <c r="B566" t="s">
        <v>259</v>
      </c>
      <c r="C566">
        <v>106.728379572232</v>
      </c>
      <c r="D566">
        <v>7.1513002415749698</v>
      </c>
    </row>
    <row r="567" spans="1:4" ht="14">
      <c r="A567" t="s">
        <v>293</v>
      </c>
      <c r="B567" t="s">
        <v>260</v>
      </c>
      <c r="C567">
        <v>170.58283424946501</v>
      </c>
      <c r="D567">
        <v>1.4208342787213699</v>
      </c>
    </row>
    <row r="568" spans="1:4" ht="14">
      <c r="A568" t="s">
        <v>293</v>
      </c>
      <c r="B568" t="s">
        <v>261</v>
      </c>
      <c r="C568">
        <v>161.18863091557299</v>
      </c>
      <c r="D568">
        <v>1.6436307776882499</v>
      </c>
    </row>
    <row r="569" spans="1:4" ht="14">
      <c r="A569" t="s">
        <v>293</v>
      </c>
      <c r="B569" t="s">
        <v>262</v>
      </c>
      <c r="C569">
        <v>48.876196623505002</v>
      </c>
      <c r="D569">
        <v>0.49025381385410899</v>
      </c>
    </row>
    <row r="570" spans="1:4" ht="14">
      <c r="A570" t="s">
        <v>293</v>
      </c>
      <c r="B570" t="s">
        <v>263</v>
      </c>
      <c r="C570">
        <v>138.35674442657501</v>
      </c>
      <c r="D570">
        <v>1.3475902746574699</v>
      </c>
    </row>
    <row r="571" spans="1:4" ht="14">
      <c r="A571" t="s">
        <v>293</v>
      </c>
      <c r="B571" t="s">
        <v>264</v>
      </c>
      <c r="C571">
        <v>98.0584043207067</v>
      </c>
      <c r="D571">
        <v>11.416125562653001</v>
      </c>
    </row>
    <row r="572" spans="1:4" ht="14">
      <c r="A572" t="s">
        <v>293</v>
      </c>
      <c r="B572" t="s">
        <v>265</v>
      </c>
      <c r="C572">
        <v>127.446690129739</v>
      </c>
      <c r="D572">
        <v>1.4411480432600901</v>
      </c>
    </row>
    <row r="573" spans="1:4" ht="14">
      <c r="A573" t="s">
        <v>293</v>
      </c>
      <c r="B573" t="s">
        <v>266</v>
      </c>
      <c r="C573">
        <v>167.987913237833</v>
      </c>
      <c r="D573">
        <v>4.8341919180939499</v>
      </c>
    </row>
    <row r="574" spans="1:4" ht="14">
      <c r="A574" t="s">
        <v>293</v>
      </c>
      <c r="B574" t="s">
        <v>267</v>
      </c>
      <c r="C574">
        <v>145.97954231530599</v>
      </c>
      <c r="D574">
        <v>1.09505890552213</v>
      </c>
    </row>
    <row r="575" spans="1:4" ht="14">
      <c r="A575" t="s">
        <v>293</v>
      </c>
      <c r="B575" t="s">
        <v>268</v>
      </c>
      <c r="C575">
        <v>227.901102104188</v>
      </c>
      <c r="D575">
        <v>0.24588052738251701</v>
      </c>
    </row>
    <row r="576" spans="1:4" ht="14">
      <c r="A576" t="s">
        <v>293</v>
      </c>
      <c r="B576" t="s">
        <v>269</v>
      </c>
      <c r="C576">
        <v>227.704638228231</v>
      </c>
      <c r="D576">
        <v>0.49869319605337498</v>
      </c>
    </row>
    <row r="577" spans="1:4" ht="14">
      <c r="A577" t="s">
        <v>293</v>
      </c>
      <c r="B577" t="s">
        <v>270</v>
      </c>
      <c r="C577">
        <v>13</v>
      </c>
      <c r="D57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934FE-7384-5545-84EB-EB76E74880DD}">
  <dimension ref="A1:D577"/>
  <sheetViews>
    <sheetView workbookViewId="0">
      <selection activeCell="J11" sqref="J11"/>
    </sheetView>
  </sheetViews>
  <sheetFormatPr baseColWidth="10" defaultRowHeight="13"/>
  <cols>
    <col min="1" max="1" width="5.1640625" bestFit="1" customWidth="1"/>
    <col min="2" max="2" width="4.5" bestFit="1" customWidth="1"/>
    <col min="3" max="4" width="11.6640625" bestFit="1" customWidth="1"/>
    <col min="10" max="10" width="11.6640625" bestFit="1" customWidth="1"/>
  </cols>
  <sheetData>
    <row r="1" spans="1:4" ht="14">
      <c r="A1" t="s">
        <v>242</v>
      </c>
      <c r="B1" t="s">
        <v>243</v>
      </c>
      <c r="C1" t="s">
        <v>244</v>
      </c>
      <c r="D1" t="s">
        <v>245</v>
      </c>
    </row>
    <row r="2" spans="1:4" ht="14">
      <c r="A2" t="s">
        <v>12</v>
      </c>
      <c r="B2" t="s">
        <v>12</v>
      </c>
      <c r="C2">
        <v>13</v>
      </c>
      <c r="D2">
        <v>0</v>
      </c>
    </row>
    <row r="3" spans="1:4" ht="14">
      <c r="A3" t="s">
        <v>12</v>
      </c>
      <c r="B3" t="s">
        <v>22</v>
      </c>
      <c r="C3">
        <v>76.801854338487203</v>
      </c>
      <c r="D3">
        <v>1.9822336666770499</v>
      </c>
    </row>
    <row r="4" spans="1:4" ht="14">
      <c r="A4" t="s">
        <v>12</v>
      </c>
      <c r="B4" t="s">
        <v>32</v>
      </c>
      <c r="C4">
        <v>96.629388690407595</v>
      </c>
      <c r="D4">
        <v>5.4885577802907299</v>
      </c>
    </row>
    <row r="5" spans="1:4" ht="14">
      <c r="A5" t="s">
        <v>12</v>
      </c>
      <c r="B5" t="s">
        <v>41</v>
      </c>
      <c r="C5">
        <v>90.623739638382105</v>
      </c>
      <c r="D5">
        <v>7.20669297824778</v>
      </c>
    </row>
    <row r="6" spans="1:4" ht="14">
      <c r="A6" t="s">
        <v>12</v>
      </c>
      <c r="B6" t="s">
        <v>51</v>
      </c>
      <c r="C6">
        <v>85.130899292020104</v>
      </c>
      <c r="D6">
        <v>10.068874072208301</v>
      </c>
    </row>
    <row r="7" spans="1:4" ht="14">
      <c r="A7" t="s">
        <v>12</v>
      </c>
      <c r="B7" t="s">
        <v>61</v>
      </c>
      <c r="C7">
        <v>94.689740979084405</v>
      </c>
      <c r="D7">
        <v>11.0410700869583</v>
      </c>
    </row>
    <row r="8" spans="1:4" ht="14">
      <c r="A8" t="s">
        <v>12</v>
      </c>
      <c r="B8" t="s">
        <v>70</v>
      </c>
      <c r="C8">
        <v>38.040808685004997</v>
      </c>
      <c r="D8">
        <v>10.428869836756901</v>
      </c>
    </row>
    <row r="9" spans="1:4" ht="14">
      <c r="A9" t="s">
        <v>12</v>
      </c>
      <c r="B9" t="s">
        <v>78</v>
      </c>
      <c r="C9">
        <v>104.697061786503</v>
      </c>
      <c r="D9">
        <v>5.8108442466766297</v>
      </c>
    </row>
    <row r="10" spans="1:4" ht="14">
      <c r="A10" t="s">
        <v>12</v>
      </c>
      <c r="B10" t="s">
        <v>87</v>
      </c>
      <c r="C10">
        <v>77.568287391054895</v>
      </c>
      <c r="D10">
        <v>2.8862672740417099</v>
      </c>
    </row>
    <row r="11" spans="1:4" ht="14">
      <c r="A11" t="s">
        <v>12</v>
      </c>
      <c r="B11" t="s">
        <v>96</v>
      </c>
      <c r="C11">
        <v>116.206977218945</v>
      </c>
      <c r="D11">
        <v>3.26084939312394</v>
      </c>
    </row>
    <row r="12" spans="1:4" ht="14">
      <c r="A12" t="s">
        <v>12</v>
      </c>
      <c r="B12" t="s">
        <v>105</v>
      </c>
      <c r="C12">
        <v>113.374604120396</v>
      </c>
      <c r="D12">
        <v>4685.1116981482201</v>
      </c>
    </row>
    <row r="13" spans="1:4" ht="14">
      <c r="A13" t="s">
        <v>12</v>
      </c>
      <c r="B13" t="s">
        <v>113</v>
      </c>
      <c r="C13">
        <v>82.263883028591906</v>
      </c>
      <c r="D13">
        <v>3.33710189904063</v>
      </c>
    </row>
    <row r="14" spans="1:4" ht="14">
      <c r="A14" t="s">
        <v>12</v>
      </c>
      <c r="B14" t="s">
        <v>17</v>
      </c>
      <c r="C14">
        <v>101.733494536094</v>
      </c>
      <c r="D14">
        <v>6.6890781171371598</v>
      </c>
    </row>
    <row r="15" spans="1:4" ht="14">
      <c r="A15" t="s">
        <v>12</v>
      </c>
      <c r="B15" t="s">
        <v>27</v>
      </c>
      <c r="C15">
        <v>185.42932874803901</v>
      </c>
      <c r="D15">
        <v>0.70601029746389499</v>
      </c>
    </row>
    <row r="16" spans="1:4" ht="14">
      <c r="A16" t="s">
        <v>12</v>
      </c>
      <c r="B16" t="s">
        <v>37</v>
      </c>
      <c r="C16">
        <v>164.93406320079399</v>
      </c>
      <c r="D16">
        <v>0.88753371819127802</v>
      </c>
    </row>
    <row r="17" spans="1:4" ht="14">
      <c r="A17" t="s">
        <v>12</v>
      </c>
      <c r="B17" t="s">
        <v>46</v>
      </c>
      <c r="C17">
        <v>3.9330912197024102</v>
      </c>
      <c r="D17">
        <v>1.0236728972957301</v>
      </c>
    </row>
    <row r="18" spans="1:4" ht="14">
      <c r="A18" t="s">
        <v>12</v>
      </c>
      <c r="B18" t="s">
        <v>56</v>
      </c>
      <c r="C18">
        <v>117.341417325507</v>
      </c>
      <c r="D18">
        <v>0.67120844500698595</v>
      </c>
    </row>
    <row r="19" spans="1:4" ht="14">
      <c r="A19" t="s">
        <v>12</v>
      </c>
      <c r="B19" t="s">
        <v>66</v>
      </c>
      <c r="C19">
        <v>94.689822859789501</v>
      </c>
      <c r="D19">
        <v>11.041062706017399</v>
      </c>
    </row>
    <row r="20" spans="1:4" ht="14">
      <c r="A20" t="s">
        <v>12</v>
      </c>
      <c r="B20" t="s">
        <v>74</v>
      </c>
      <c r="C20">
        <v>101.864563025046</v>
      </c>
      <c r="D20">
        <v>0.86337856993646001</v>
      </c>
    </row>
    <row r="21" spans="1:4" ht="14">
      <c r="A21" t="s">
        <v>12</v>
      </c>
      <c r="B21" t="s">
        <v>83</v>
      </c>
      <c r="C21">
        <v>170.05645092867701</v>
      </c>
      <c r="D21">
        <v>4.0910383054714696</v>
      </c>
    </row>
    <row r="22" spans="1:4" ht="14">
      <c r="A22" t="s">
        <v>12</v>
      </c>
      <c r="B22" t="s">
        <v>92</v>
      </c>
      <c r="C22">
        <v>123.672377515973</v>
      </c>
      <c r="D22">
        <v>0.37664013642222699</v>
      </c>
    </row>
    <row r="23" spans="1:4" ht="14">
      <c r="A23" t="s">
        <v>12</v>
      </c>
      <c r="B23" t="s">
        <v>101</v>
      </c>
      <c r="C23">
        <v>317.95712582663998</v>
      </c>
      <c r="D23">
        <v>0.719117129754552</v>
      </c>
    </row>
    <row r="24" spans="1:4" ht="14">
      <c r="A24" t="s">
        <v>12</v>
      </c>
      <c r="B24" t="s">
        <v>108</v>
      </c>
      <c r="C24">
        <v>298.53961766542699</v>
      </c>
      <c r="D24">
        <v>0.76044116483573698</v>
      </c>
    </row>
    <row r="25" spans="1:4" ht="14">
      <c r="A25" t="s">
        <v>12</v>
      </c>
      <c r="B25" t="s">
        <v>117</v>
      </c>
      <c r="C25">
        <v>336.82850879642598</v>
      </c>
      <c r="D25">
        <v>0.76019277003574204</v>
      </c>
    </row>
    <row r="26" spans="1:4" ht="14">
      <c r="A26" t="s">
        <v>22</v>
      </c>
      <c r="B26" t="s">
        <v>12</v>
      </c>
      <c r="C26">
        <v>256.827170484416</v>
      </c>
      <c r="D26">
        <v>1.9822336666770499</v>
      </c>
    </row>
    <row r="27" spans="1:4" ht="14">
      <c r="A27" t="s">
        <v>22</v>
      </c>
      <c r="B27" t="s">
        <v>22</v>
      </c>
      <c r="C27">
        <v>13</v>
      </c>
      <c r="D27">
        <v>0</v>
      </c>
    </row>
    <row r="28" spans="1:4" ht="14">
      <c r="A28" t="s">
        <v>22</v>
      </c>
      <c r="B28" t="s">
        <v>32</v>
      </c>
      <c r="C28">
        <v>107.165638096181</v>
      </c>
      <c r="D28">
        <v>3.68568046581023</v>
      </c>
    </row>
    <row r="29" spans="1:4" ht="14">
      <c r="A29" t="s">
        <v>22</v>
      </c>
      <c r="B29" t="s">
        <v>41</v>
      </c>
      <c r="C29">
        <v>95.772412472115604</v>
      </c>
      <c r="D29">
        <v>5.3030457034813896</v>
      </c>
    </row>
    <row r="30" spans="1:4" ht="14">
      <c r="A30" t="s">
        <v>22</v>
      </c>
      <c r="B30" t="s">
        <v>51</v>
      </c>
      <c r="C30">
        <v>87.184585711144393</v>
      </c>
      <c r="D30">
        <v>8.1126312398576097</v>
      </c>
    </row>
    <row r="31" spans="1:4" ht="14">
      <c r="A31" t="s">
        <v>22</v>
      </c>
      <c r="B31" t="s">
        <v>61</v>
      </c>
      <c r="C31">
        <v>98.520042889193206</v>
      </c>
      <c r="D31">
        <v>9.1748831324621705</v>
      </c>
    </row>
    <row r="32" spans="1:4" ht="14">
      <c r="A32" t="s">
        <v>22</v>
      </c>
      <c r="B32" t="s">
        <v>70</v>
      </c>
      <c r="C32">
        <v>30.113129394073901</v>
      </c>
      <c r="D32">
        <v>8.9694651180594498</v>
      </c>
    </row>
    <row r="33" spans="1:4" ht="14">
      <c r="A33" t="s">
        <v>22</v>
      </c>
      <c r="B33" t="s">
        <v>78</v>
      </c>
      <c r="C33">
        <v>117.59257644223899</v>
      </c>
      <c r="D33">
        <v>4.1635365207327197</v>
      </c>
    </row>
    <row r="34" spans="1:4" ht="14">
      <c r="A34" t="s">
        <v>22</v>
      </c>
      <c r="B34" t="s">
        <v>87</v>
      </c>
      <c r="C34">
        <v>79.273265372562705</v>
      </c>
      <c r="D34">
        <v>0.90459963345586802</v>
      </c>
    </row>
    <row r="35" spans="1:4" ht="14">
      <c r="A35" t="s">
        <v>22</v>
      </c>
      <c r="B35" t="s">
        <v>96</v>
      </c>
      <c r="C35">
        <v>152.274915857444</v>
      </c>
      <c r="D35">
        <v>2.1385942001617</v>
      </c>
    </row>
    <row r="36" spans="1:4" ht="14">
      <c r="A36" t="s">
        <v>22</v>
      </c>
      <c r="B36" t="s">
        <v>105</v>
      </c>
      <c r="C36">
        <v>113.404077931035</v>
      </c>
      <c r="D36">
        <v>4683.5198072391504</v>
      </c>
    </row>
    <row r="37" spans="1:4" ht="14">
      <c r="A37" t="s">
        <v>22</v>
      </c>
      <c r="B37" t="s">
        <v>113</v>
      </c>
      <c r="C37">
        <v>90.165645465701004</v>
      </c>
      <c r="D37">
        <v>1.3768580076581201</v>
      </c>
    </row>
    <row r="38" spans="1:4" ht="14">
      <c r="A38" t="s">
        <v>22</v>
      </c>
      <c r="B38" t="s">
        <v>17</v>
      </c>
      <c r="C38">
        <v>111.45257960904</v>
      </c>
      <c r="D38">
        <v>4.9624206563397601</v>
      </c>
    </row>
    <row r="39" spans="1:4" ht="14">
      <c r="A39" t="s">
        <v>22</v>
      </c>
      <c r="B39" t="s">
        <v>27</v>
      </c>
      <c r="C39">
        <v>239.96845790297201</v>
      </c>
      <c r="D39">
        <v>2.3068865226125101</v>
      </c>
    </row>
    <row r="40" spans="1:4" ht="14">
      <c r="A40" t="s">
        <v>22</v>
      </c>
      <c r="B40" t="s">
        <v>37</v>
      </c>
      <c r="C40">
        <v>232.402766920315</v>
      </c>
      <c r="D40">
        <v>2.14529333229618</v>
      </c>
    </row>
    <row r="41" spans="1:4" ht="14">
      <c r="A41" t="s">
        <v>22</v>
      </c>
      <c r="B41" t="s">
        <v>46</v>
      </c>
      <c r="C41">
        <v>287.02882426401499</v>
      </c>
      <c r="D41">
        <v>1.9446677822669001</v>
      </c>
    </row>
    <row r="42" spans="1:4" ht="14">
      <c r="A42" t="s">
        <v>22</v>
      </c>
      <c r="B42" t="s">
        <v>56</v>
      </c>
      <c r="C42">
        <v>240.32006949580099</v>
      </c>
      <c r="D42">
        <v>1.5354272326481</v>
      </c>
    </row>
    <row r="43" spans="1:4" ht="14">
      <c r="A43" t="s">
        <v>22</v>
      </c>
      <c r="B43" t="s">
        <v>66</v>
      </c>
      <c r="C43">
        <v>98.520144266107593</v>
      </c>
      <c r="D43">
        <v>9.1748768150165105</v>
      </c>
    </row>
    <row r="44" spans="1:4" ht="14">
      <c r="A44" t="s">
        <v>22</v>
      </c>
      <c r="B44" t="s">
        <v>74</v>
      </c>
      <c r="C44">
        <v>239.87896250797999</v>
      </c>
      <c r="D44">
        <v>1.2546373480000701</v>
      </c>
    </row>
    <row r="45" spans="1:4" ht="14">
      <c r="A45" t="s">
        <v>22</v>
      </c>
      <c r="B45" t="s">
        <v>83</v>
      </c>
      <c r="C45">
        <v>195.29273627144801</v>
      </c>
      <c r="D45">
        <v>4.6461414354966299</v>
      </c>
    </row>
    <row r="46" spans="1:4" ht="14">
      <c r="A46" t="s">
        <v>22</v>
      </c>
      <c r="B46" t="s">
        <v>92</v>
      </c>
      <c r="C46">
        <v>247.77197682261999</v>
      </c>
      <c r="D46">
        <v>1.74651031601774</v>
      </c>
    </row>
    <row r="47" spans="1:4" ht="14">
      <c r="A47" t="s">
        <v>22</v>
      </c>
      <c r="B47" t="s">
        <v>101</v>
      </c>
      <c r="C47">
        <v>271.96018884808802</v>
      </c>
      <c r="D47">
        <v>2.4128342321800802</v>
      </c>
    </row>
    <row r="48" spans="1:4" ht="14">
      <c r="A48" t="s">
        <v>22</v>
      </c>
      <c r="B48" t="s">
        <v>108</v>
      </c>
      <c r="C48">
        <v>268.057301390921</v>
      </c>
      <c r="D48">
        <v>2.5994464499621599</v>
      </c>
    </row>
    <row r="49" spans="1:4" ht="14">
      <c r="A49" t="s">
        <v>22</v>
      </c>
      <c r="B49" t="s">
        <v>117</v>
      </c>
      <c r="C49">
        <v>276.330467367175</v>
      </c>
      <c r="D49">
        <v>2.24256468000394</v>
      </c>
    </row>
    <row r="50" spans="1:4" ht="14">
      <c r="A50" t="s">
        <v>32</v>
      </c>
      <c r="B50" t="s">
        <v>12</v>
      </c>
      <c r="C50">
        <v>276.70702013229197</v>
      </c>
      <c r="D50">
        <v>5.4885577802907299</v>
      </c>
    </row>
    <row r="51" spans="1:4" ht="14">
      <c r="A51" t="s">
        <v>32</v>
      </c>
      <c r="B51" t="s">
        <v>22</v>
      </c>
      <c r="C51">
        <v>287.21796233822897</v>
      </c>
      <c r="D51">
        <v>3.68568046581023</v>
      </c>
    </row>
    <row r="52" spans="1:4" ht="14">
      <c r="A52" t="s">
        <v>32</v>
      </c>
      <c r="B52" t="s">
        <v>32</v>
      </c>
      <c r="C52">
        <v>13</v>
      </c>
      <c r="D52">
        <v>0</v>
      </c>
    </row>
    <row r="53" spans="1:4" ht="14">
      <c r="A53" t="s">
        <v>32</v>
      </c>
      <c r="B53" t="s">
        <v>41</v>
      </c>
      <c r="C53">
        <v>72.517641053715394</v>
      </c>
      <c r="D53">
        <v>1.84015474663155</v>
      </c>
    </row>
    <row r="54" spans="1:4" ht="14">
      <c r="A54" t="s">
        <v>32</v>
      </c>
      <c r="B54" t="s">
        <v>51</v>
      </c>
      <c r="C54">
        <v>72.078506823893207</v>
      </c>
      <c r="D54">
        <v>4.8163865137185597</v>
      </c>
    </row>
    <row r="55" spans="1:4" ht="14">
      <c r="A55" t="s">
        <v>32</v>
      </c>
      <c r="B55" t="s">
        <v>61</v>
      </c>
      <c r="C55">
        <v>92.852235594930903</v>
      </c>
      <c r="D55">
        <v>5.5587620730898797</v>
      </c>
    </row>
    <row r="56" spans="1:4" ht="14">
      <c r="A56" t="s">
        <v>32</v>
      </c>
      <c r="B56" t="s">
        <v>70</v>
      </c>
      <c r="C56">
        <v>6.3643641070322001</v>
      </c>
      <c r="D56">
        <v>8.9006424545578806</v>
      </c>
    </row>
    <row r="57" spans="1:4" ht="14">
      <c r="A57" t="s">
        <v>32</v>
      </c>
      <c r="B57" t="s">
        <v>78</v>
      </c>
      <c r="C57">
        <v>168.719618185375</v>
      </c>
      <c r="D57">
        <v>0.85741542820701599</v>
      </c>
    </row>
    <row r="58" spans="1:4" ht="14">
      <c r="A58" t="s">
        <v>32</v>
      </c>
      <c r="B58" t="s">
        <v>87</v>
      </c>
      <c r="C58">
        <v>295.559479440362</v>
      </c>
      <c r="D58">
        <v>2.9170295070011099</v>
      </c>
    </row>
    <row r="59" spans="1:4" ht="14">
      <c r="A59" t="s">
        <v>32</v>
      </c>
      <c r="B59" t="s">
        <v>96</v>
      </c>
      <c r="C59">
        <v>252.37375945692</v>
      </c>
      <c r="D59">
        <v>2.6517968954737801</v>
      </c>
    </row>
    <row r="60" spans="1:4" ht="14">
      <c r="A60" t="s">
        <v>32</v>
      </c>
      <c r="B60" t="s">
        <v>105</v>
      </c>
      <c r="C60">
        <v>113.457817453597</v>
      </c>
      <c r="D60">
        <v>4679.8559572712102</v>
      </c>
    </row>
    <row r="61" spans="1:4" ht="14">
      <c r="A61" t="s">
        <v>32</v>
      </c>
      <c r="B61" t="s">
        <v>113</v>
      </c>
      <c r="C61">
        <v>296.86193639879201</v>
      </c>
      <c r="D61">
        <v>2.4029435266494401</v>
      </c>
    </row>
    <row r="62" spans="1:4" ht="14">
      <c r="A62" t="s">
        <v>32</v>
      </c>
      <c r="B62" t="s">
        <v>17</v>
      </c>
      <c r="C62">
        <v>123.587444486509</v>
      </c>
      <c r="D62">
        <v>1.3162099151689799</v>
      </c>
    </row>
    <row r="63" spans="1:4" ht="14">
      <c r="A63" t="s">
        <v>32</v>
      </c>
      <c r="B63" t="s">
        <v>27</v>
      </c>
      <c r="C63">
        <v>269.35914366551998</v>
      </c>
      <c r="D63">
        <v>5.5190946427238403</v>
      </c>
    </row>
    <row r="64" spans="1:4" ht="14">
      <c r="A64" t="s">
        <v>32</v>
      </c>
      <c r="B64" t="s">
        <v>37</v>
      </c>
      <c r="C64">
        <v>267.62768175755798</v>
      </c>
      <c r="D64">
        <v>5.2259392007239196</v>
      </c>
    </row>
    <row r="65" spans="1:4" ht="14">
      <c r="A65" t="s">
        <v>32</v>
      </c>
      <c r="B65" t="s">
        <v>46</v>
      </c>
      <c r="C65">
        <v>287.17070815547203</v>
      </c>
      <c r="D65">
        <v>5.63034461853983</v>
      </c>
    </row>
    <row r="66" spans="1:4" ht="14">
      <c r="A66" t="s">
        <v>32</v>
      </c>
      <c r="B66" t="s">
        <v>56</v>
      </c>
      <c r="C66">
        <v>273.911043637658</v>
      </c>
      <c r="D66">
        <v>4.8665229401398697</v>
      </c>
    </row>
    <row r="67" spans="1:4" ht="14">
      <c r="A67" t="s">
        <v>32</v>
      </c>
      <c r="B67" t="s">
        <v>66</v>
      </c>
      <c r="C67">
        <v>92.852395596767394</v>
      </c>
      <c r="D67">
        <v>5.5587541685601503</v>
      </c>
    </row>
    <row r="68" spans="1:4" ht="14">
      <c r="A68" t="s">
        <v>32</v>
      </c>
      <c r="B68" t="s">
        <v>74</v>
      </c>
      <c r="C68">
        <v>275.73198662261001</v>
      </c>
      <c r="D68">
        <v>4.6294510509928397</v>
      </c>
    </row>
    <row r="69" spans="1:4" ht="14">
      <c r="A69" t="s">
        <v>32</v>
      </c>
      <c r="B69" t="s">
        <v>83</v>
      </c>
      <c r="C69">
        <v>234.48913907763099</v>
      </c>
      <c r="D69">
        <v>5.8353697587595397</v>
      </c>
    </row>
    <row r="70" spans="1:4" ht="14">
      <c r="A70" t="s">
        <v>32</v>
      </c>
      <c r="B70" t="s">
        <v>92</v>
      </c>
      <c r="C70">
        <v>274.80372143438899</v>
      </c>
      <c r="D70">
        <v>5.1559418475206904</v>
      </c>
    </row>
    <row r="71" spans="1:4" ht="14">
      <c r="A71" t="s">
        <v>32</v>
      </c>
      <c r="B71" t="s">
        <v>101</v>
      </c>
      <c r="C71">
        <v>281.21099759865001</v>
      </c>
      <c r="D71">
        <v>6.0472494271818604</v>
      </c>
    </row>
    <row r="72" spans="1:4" ht="14">
      <c r="A72" t="s">
        <v>32</v>
      </c>
      <c r="B72" t="s">
        <v>108</v>
      </c>
      <c r="C72">
        <v>279.33000700908798</v>
      </c>
      <c r="D72">
        <v>6.2005683987606703</v>
      </c>
    </row>
    <row r="73" spans="1:4" ht="14">
      <c r="A73" t="s">
        <v>32</v>
      </c>
      <c r="B73" t="s">
        <v>117</v>
      </c>
      <c r="C73">
        <v>283.122890338096</v>
      </c>
      <c r="D73">
        <v>5.9033364193221098</v>
      </c>
    </row>
    <row r="74" spans="1:4" ht="14">
      <c r="A74" t="s">
        <v>41</v>
      </c>
      <c r="B74" t="s">
        <v>12</v>
      </c>
      <c r="C74">
        <v>270.72396180620399</v>
      </c>
      <c r="D74">
        <v>7.20669297824778</v>
      </c>
    </row>
    <row r="75" spans="1:4" ht="14">
      <c r="A75" t="s">
        <v>41</v>
      </c>
      <c r="B75" t="s">
        <v>22</v>
      </c>
      <c r="C75">
        <v>275.84732676756499</v>
      </c>
      <c r="D75">
        <v>5.3030457034813896</v>
      </c>
    </row>
    <row r="76" spans="1:4" ht="14">
      <c r="A76" t="s">
        <v>41</v>
      </c>
      <c r="B76" t="s">
        <v>32</v>
      </c>
      <c r="C76">
        <v>252.540221747061</v>
      </c>
      <c r="D76">
        <v>1.84015474663155</v>
      </c>
    </row>
    <row r="77" spans="1:4" ht="14">
      <c r="A77" t="s">
        <v>41</v>
      </c>
      <c r="B77" t="s">
        <v>41</v>
      </c>
      <c r="C77">
        <v>13</v>
      </c>
      <c r="D77">
        <v>0</v>
      </c>
    </row>
    <row r="78" spans="1:4" ht="14">
      <c r="A78" t="s">
        <v>41</v>
      </c>
      <c r="B78" t="s">
        <v>51</v>
      </c>
      <c r="C78">
        <v>71.829587869483902</v>
      </c>
      <c r="D78">
        <v>2.97631922951759</v>
      </c>
    </row>
    <row r="79" spans="1:4" ht="14">
      <c r="A79" t="s">
        <v>41</v>
      </c>
      <c r="B79" t="s">
        <v>61</v>
      </c>
      <c r="C79">
        <v>102.345508746654</v>
      </c>
      <c r="D79">
        <v>3.88625720098146</v>
      </c>
    </row>
    <row r="80" spans="1:4" ht="14">
      <c r="A80" t="s">
        <v>41</v>
      </c>
      <c r="B80" t="s">
        <v>70</v>
      </c>
      <c r="C80">
        <v>354.72810809729202</v>
      </c>
      <c r="D80">
        <v>8.3285161675008297</v>
      </c>
    </row>
    <row r="81" spans="1:4" ht="14">
      <c r="A81" t="s">
        <v>41</v>
      </c>
      <c r="B81" t="s">
        <v>78</v>
      </c>
      <c r="C81">
        <v>228.741767442878</v>
      </c>
      <c r="D81">
        <v>2.1124006975207701</v>
      </c>
    </row>
    <row r="82" spans="1:4" ht="14">
      <c r="A82" t="s">
        <v>41</v>
      </c>
      <c r="B82" t="s">
        <v>87</v>
      </c>
      <c r="C82">
        <v>279.16209109374199</v>
      </c>
      <c r="D82">
        <v>4.4431274622838401</v>
      </c>
    </row>
    <row r="83" spans="1:4" ht="14">
      <c r="A83" t="s">
        <v>41</v>
      </c>
      <c r="B83" t="s">
        <v>96</v>
      </c>
      <c r="C83">
        <v>252.45528208106799</v>
      </c>
      <c r="D83">
        <v>4.4919482165655298</v>
      </c>
    </row>
    <row r="84" spans="1:4" ht="14">
      <c r="A84" t="s">
        <v>41</v>
      </c>
      <c r="B84" t="s">
        <v>105</v>
      </c>
      <c r="C84">
        <v>113.48467422463899</v>
      </c>
      <c r="D84">
        <v>4678.4659600807399</v>
      </c>
    </row>
    <row r="85" spans="1:4" ht="14">
      <c r="A85" t="s">
        <v>41</v>
      </c>
      <c r="B85" t="s">
        <v>113</v>
      </c>
      <c r="C85">
        <v>277.80635204808402</v>
      </c>
      <c r="D85">
        <v>3.9350746972729902</v>
      </c>
    </row>
    <row r="86" spans="1:4" ht="14">
      <c r="A86" t="s">
        <v>41</v>
      </c>
      <c r="B86" t="s">
        <v>17</v>
      </c>
      <c r="C86">
        <v>207.23611074847699</v>
      </c>
      <c r="D86">
        <v>1.44038220582195</v>
      </c>
    </row>
    <row r="87" spans="1:4" ht="14">
      <c r="A87" t="s">
        <v>41</v>
      </c>
      <c r="B87" t="s">
        <v>27</v>
      </c>
      <c r="C87">
        <v>265.19342734211699</v>
      </c>
      <c r="D87">
        <v>7.2998197448352498</v>
      </c>
    </row>
    <row r="88" spans="1:4" ht="14">
      <c r="A88" t="s">
        <v>41</v>
      </c>
      <c r="B88" t="s">
        <v>37</v>
      </c>
      <c r="C88">
        <v>263.73154134403399</v>
      </c>
      <c r="D88">
        <v>7.0188843667977903</v>
      </c>
    </row>
    <row r="89" spans="1:4" ht="14">
      <c r="A89" t="s">
        <v>41</v>
      </c>
      <c r="B89" t="s">
        <v>46</v>
      </c>
      <c r="C89">
        <v>278.860984663436</v>
      </c>
      <c r="D89">
        <v>7.2202901886593498</v>
      </c>
    </row>
    <row r="90" spans="1:4" ht="14">
      <c r="A90" t="s">
        <v>41</v>
      </c>
      <c r="B90" t="s">
        <v>56</v>
      </c>
      <c r="C90">
        <v>268.10887758421399</v>
      </c>
      <c r="D90">
        <v>6.6140355244151197</v>
      </c>
    </row>
    <row r="91" spans="1:4" ht="14">
      <c r="A91" t="s">
        <v>41</v>
      </c>
      <c r="B91" t="s">
        <v>66</v>
      </c>
      <c r="C91">
        <v>102.345753662688</v>
      </c>
      <c r="D91">
        <v>3.8862519588262199</v>
      </c>
    </row>
    <row r="92" spans="1:4" ht="14">
      <c r="A92" t="s">
        <v>41</v>
      </c>
      <c r="B92" t="s">
        <v>74</v>
      </c>
      <c r="C92">
        <v>269.20809875357003</v>
      </c>
      <c r="D92">
        <v>6.3621034980040001</v>
      </c>
    </row>
    <row r="93" spans="1:4" ht="14">
      <c r="A93" t="s">
        <v>41</v>
      </c>
      <c r="B93" t="s">
        <v>83</v>
      </c>
      <c r="C93">
        <v>238.80553493600399</v>
      </c>
      <c r="D93">
        <v>7.6065276996448903</v>
      </c>
    </row>
    <row r="94" spans="1:4" ht="14">
      <c r="A94" t="s">
        <v>41</v>
      </c>
      <c r="B94" t="s">
        <v>92</v>
      </c>
      <c r="C94">
        <v>269.01664050351002</v>
      </c>
      <c r="D94">
        <v>6.8940507559211204</v>
      </c>
    </row>
    <row r="95" spans="1:4" ht="14">
      <c r="A95" t="s">
        <v>41</v>
      </c>
      <c r="B95" t="s">
        <v>101</v>
      </c>
      <c r="C95">
        <v>274.65543124061799</v>
      </c>
      <c r="D95">
        <v>7.7122097158374903</v>
      </c>
    </row>
    <row r="96" spans="1:4" ht="14">
      <c r="A96" t="s">
        <v>41</v>
      </c>
      <c r="B96" t="s">
        <v>108</v>
      </c>
      <c r="C96">
        <v>273.31127881756998</v>
      </c>
      <c r="D96">
        <v>7.8866858725790303</v>
      </c>
    </row>
    <row r="97" spans="1:4" ht="14">
      <c r="A97" t="s">
        <v>41</v>
      </c>
      <c r="B97" t="s">
        <v>117</v>
      </c>
      <c r="C97">
        <v>276.013180742195</v>
      </c>
      <c r="D97">
        <v>7.5455356269554503</v>
      </c>
    </row>
    <row r="98" spans="1:4" ht="14">
      <c r="A98" t="s">
        <v>51</v>
      </c>
      <c r="B98" t="s">
        <v>12</v>
      </c>
      <c r="C98">
        <v>265.26742932556499</v>
      </c>
      <c r="D98">
        <v>10.068874072208301</v>
      </c>
    </row>
    <row r="99" spans="1:4" ht="14">
      <c r="A99" t="s">
        <v>51</v>
      </c>
      <c r="B99" t="s">
        <v>22</v>
      </c>
      <c r="C99">
        <v>267.29580660774201</v>
      </c>
      <c r="D99">
        <v>8.1126312398576097</v>
      </c>
    </row>
    <row r="100" spans="1:4" ht="14">
      <c r="A100" t="s">
        <v>51</v>
      </c>
      <c r="B100" t="s">
        <v>32</v>
      </c>
      <c r="C100">
        <v>252.13737870914699</v>
      </c>
      <c r="D100">
        <v>4.8163865137185597</v>
      </c>
    </row>
    <row r="101" spans="1:4" ht="14">
      <c r="A101" t="s">
        <v>51</v>
      </c>
      <c r="B101" t="s">
        <v>41</v>
      </c>
      <c r="C101">
        <v>251.865878896726</v>
      </c>
      <c r="D101">
        <v>2.97631922951759</v>
      </c>
    </row>
    <row r="102" spans="1:4" ht="14">
      <c r="A102" t="s">
        <v>51</v>
      </c>
      <c r="B102" t="s">
        <v>51</v>
      </c>
      <c r="C102">
        <v>13</v>
      </c>
      <c r="D102">
        <v>0</v>
      </c>
    </row>
    <row r="103" spans="1:4" ht="14">
      <c r="A103" t="s">
        <v>51</v>
      </c>
      <c r="B103" t="s">
        <v>61</v>
      </c>
      <c r="C103">
        <v>151.20019122935</v>
      </c>
      <c r="D103">
        <v>2.0080460782195702</v>
      </c>
    </row>
    <row r="104" spans="1:4" ht="14">
      <c r="A104" t="s">
        <v>51</v>
      </c>
      <c r="B104" t="s">
        <v>70</v>
      </c>
      <c r="C104">
        <v>334.03052439244499</v>
      </c>
      <c r="D104">
        <v>8.1948701908921393</v>
      </c>
    </row>
    <row r="105" spans="1:4" ht="14">
      <c r="A105" t="s">
        <v>51</v>
      </c>
      <c r="B105" t="s">
        <v>78</v>
      </c>
      <c r="C105">
        <v>242.30795138758401</v>
      </c>
      <c r="D105">
        <v>4.9887799712508798</v>
      </c>
    </row>
    <row r="106" spans="1:4" ht="14">
      <c r="A106" t="s">
        <v>51</v>
      </c>
      <c r="B106" t="s">
        <v>87</v>
      </c>
      <c r="C106">
        <v>268.28423812626897</v>
      </c>
      <c r="D106">
        <v>7.2177153272479897</v>
      </c>
    </row>
    <row r="107" spans="1:4" ht="14">
      <c r="A107" t="s">
        <v>51</v>
      </c>
      <c r="B107" t="s">
        <v>96</v>
      </c>
      <c r="C107">
        <v>252.242216775267</v>
      </c>
      <c r="D107">
        <v>7.4681607019795502</v>
      </c>
    </row>
    <row r="108" spans="1:4" ht="14">
      <c r="A108" t="s">
        <v>51</v>
      </c>
      <c r="B108" t="s">
        <v>105</v>
      </c>
      <c r="C108">
        <v>113.52799874588</v>
      </c>
      <c r="D108">
        <v>4676.2422964867601</v>
      </c>
    </row>
    <row r="109" spans="1:4" ht="14">
      <c r="A109" t="s">
        <v>51</v>
      </c>
      <c r="B109" t="s">
        <v>113</v>
      </c>
      <c r="C109">
        <v>266.68691467350999</v>
      </c>
      <c r="D109">
        <v>6.7380169016977902</v>
      </c>
    </row>
    <row r="110" spans="1:4" ht="14">
      <c r="A110" t="s">
        <v>51</v>
      </c>
      <c r="B110" t="s">
        <v>17</v>
      </c>
      <c r="C110">
        <v>237.684926638657</v>
      </c>
      <c r="D110">
        <v>4.1278113468087296</v>
      </c>
    </row>
    <row r="111" spans="1:4" ht="14">
      <c r="A111" t="s">
        <v>51</v>
      </c>
      <c r="B111" t="s">
        <v>27</v>
      </c>
      <c r="C111">
        <v>261.36963411116602</v>
      </c>
      <c r="D111">
        <v>10.2187280865303</v>
      </c>
    </row>
    <row r="112" spans="1:4" ht="14">
      <c r="A112" t="s">
        <v>51</v>
      </c>
      <c r="B112" t="s">
        <v>37</v>
      </c>
      <c r="C112">
        <v>260.23099990665798</v>
      </c>
      <c r="D112">
        <v>9.9501702048621095</v>
      </c>
    </row>
    <row r="113" spans="1:4" ht="14">
      <c r="A113" t="s">
        <v>51</v>
      </c>
      <c r="B113" t="s">
        <v>46</v>
      </c>
      <c r="C113">
        <v>271.09472226563003</v>
      </c>
      <c r="D113">
        <v>9.9637155485990601</v>
      </c>
    </row>
    <row r="114" spans="1:4" ht="14">
      <c r="A114" t="s">
        <v>51</v>
      </c>
      <c r="B114" t="s">
        <v>56</v>
      </c>
      <c r="C114">
        <v>263.11087422231901</v>
      </c>
      <c r="D114">
        <v>9.5077016595410804</v>
      </c>
    </row>
    <row r="115" spans="1:4" ht="14">
      <c r="A115" t="s">
        <v>51</v>
      </c>
      <c r="B115" t="s">
        <v>66</v>
      </c>
      <c r="C115">
        <v>151.20061590383699</v>
      </c>
      <c r="D115">
        <v>2.00805512852767</v>
      </c>
    </row>
    <row r="116" spans="1:4" ht="14">
      <c r="A116" t="s">
        <v>51</v>
      </c>
      <c r="B116" t="s">
        <v>74</v>
      </c>
      <c r="C116">
        <v>263.726694835584</v>
      </c>
      <c r="D116">
        <v>9.2453991142192606</v>
      </c>
    </row>
    <row r="117" spans="1:4" ht="14">
      <c r="A117" t="s">
        <v>51</v>
      </c>
      <c r="B117" t="s">
        <v>83</v>
      </c>
      <c r="C117">
        <v>242.49474631977401</v>
      </c>
      <c r="D117">
        <v>10.5276717780007</v>
      </c>
    </row>
    <row r="118" spans="1:4" ht="14">
      <c r="A118" t="s">
        <v>51</v>
      </c>
      <c r="B118" t="s">
        <v>92</v>
      </c>
      <c r="C118">
        <v>263.89203875972999</v>
      </c>
      <c r="D118">
        <v>9.7770990888311395</v>
      </c>
    </row>
    <row r="119" spans="1:4" ht="14">
      <c r="A119" t="s">
        <v>51</v>
      </c>
      <c r="B119" t="s">
        <v>101</v>
      </c>
      <c r="C119">
        <v>268.39002756366699</v>
      </c>
      <c r="D119">
        <v>10.519007276884601</v>
      </c>
    </row>
    <row r="120" spans="1:4" ht="14">
      <c r="A120" t="s">
        <v>51</v>
      </c>
      <c r="B120" t="s">
        <v>108</v>
      </c>
      <c r="C120">
        <v>267.50758129831399</v>
      </c>
      <c r="D120">
        <v>10.7118493208178</v>
      </c>
    </row>
    <row r="121" spans="1:4" ht="14">
      <c r="A121" t="s">
        <v>51</v>
      </c>
      <c r="B121" t="s">
        <v>117</v>
      </c>
      <c r="C121">
        <v>269.27273946910498</v>
      </c>
      <c r="D121">
        <v>10.3328359466332</v>
      </c>
    </row>
    <row r="122" spans="1:4" ht="14">
      <c r="A122" t="s">
        <v>61</v>
      </c>
      <c r="B122" t="s">
        <v>12</v>
      </c>
      <c r="C122">
        <v>274.84529261366703</v>
      </c>
      <c r="D122">
        <v>11.0410700869583</v>
      </c>
    </row>
    <row r="123" spans="1:4" ht="14">
      <c r="A123" t="s">
        <v>61</v>
      </c>
      <c r="B123" t="s">
        <v>22</v>
      </c>
      <c r="C123">
        <v>278.65029467462102</v>
      </c>
      <c r="D123">
        <v>9.1748831324621705</v>
      </c>
    </row>
    <row r="124" spans="1:4" ht="14">
      <c r="A124" t="s">
        <v>61</v>
      </c>
      <c r="B124" t="s">
        <v>32</v>
      </c>
      <c r="C124">
        <v>272.93015081525198</v>
      </c>
      <c r="D124">
        <v>5.5587620730898797</v>
      </c>
    </row>
    <row r="125" spans="1:4" ht="14">
      <c r="A125" t="s">
        <v>61</v>
      </c>
      <c r="B125" t="s">
        <v>41</v>
      </c>
      <c r="C125">
        <v>282.40085189084601</v>
      </c>
      <c r="D125">
        <v>3.88625720098146</v>
      </c>
    </row>
    <row r="126" spans="1:4" ht="14">
      <c r="A126" t="s">
        <v>61</v>
      </c>
      <c r="B126" t="s">
        <v>51</v>
      </c>
      <c r="C126">
        <v>331.21925758473799</v>
      </c>
      <c r="D126">
        <v>2.0080460782195702</v>
      </c>
    </row>
    <row r="127" spans="1:4" ht="14">
      <c r="A127" t="s">
        <v>61</v>
      </c>
      <c r="B127" t="s">
        <v>61</v>
      </c>
      <c r="C127">
        <v>13</v>
      </c>
      <c r="D127">
        <v>0</v>
      </c>
    </row>
    <row r="128" spans="1:4" ht="14">
      <c r="A128" t="s">
        <v>61</v>
      </c>
      <c r="B128" t="s">
        <v>70</v>
      </c>
      <c r="C128">
        <v>333.49266160342802</v>
      </c>
      <c r="D128">
        <v>10.200948630901999</v>
      </c>
    </row>
    <row r="129" spans="1:4" ht="14">
      <c r="A129" t="s">
        <v>61</v>
      </c>
      <c r="B129" t="s">
        <v>78</v>
      </c>
      <c r="C129">
        <v>264.09529928159998</v>
      </c>
      <c r="D129">
        <v>5.4136414140606899</v>
      </c>
    </row>
    <row r="130" spans="1:4" ht="14">
      <c r="A130" t="s">
        <v>61</v>
      </c>
      <c r="B130" t="s">
        <v>87</v>
      </c>
      <c r="C130">
        <v>280.70269915317698</v>
      </c>
      <c r="D130">
        <v>8.3261850950388396</v>
      </c>
    </row>
    <row r="131" spans="1:4" ht="14">
      <c r="A131" t="s">
        <v>61</v>
      </c>
      <c r="B131" t="s">
        <v>96</v>
      </c>
      <c r="C131">
        <v>266.35023877414397</v>
      </c>
      <c r="D131">
        <v>8.0963053858774003</v>
      </c>
    </row>
    <row r="132" spans="1:4" ht="14">
      <c r="A132" t="s">
        <v>61</v>
      </c>
      <c r="B132" t="s">
        <v>105</v>
      </c>
      <c r="C132">
        <v>113.542689990773</v>
      </c>
      <c r="D132">
        <v>4674.6529342239</v>
      </c>
    </row>
    <row r="133" spans="1:4" ht="14">
      <c r="A133" t="s">
        <v>61</v>
      </c>
      <c r="B133" t="s">
        <v>113</v>
      </c>
      <c r="C133">
        <v>280.117098894945</v>
      </c>
      <c r="D133">
        <v>7.8151967887207698</v>
      </c>
    </row>
    <row r="134" spans="1:4" ht="14">
      <c r="A134" t="s">
        <v>61</v>
      </c>
      <c r="B134" t="s">
        <v>17</v>
      </c>
      <c r="C134">
        <v>264.29104237066201</v>
      </c>
      <c r="D134">
        <v>4.4782387989485901</v>
      </c>
    </row>
    <row r="135" spans="1:4" ht="14">
      <c r="A135" t="s">
        <v>61</v>
      </c>
      <c r="B135" t="s">
        <v>27</v>
      </c>
      <c r="C135">
        <v>271.18985853198097</v>
      </c>
      <c r="D135">
        <v>11.072710337183</v>
      </c>
    </row>
    <row r="136" spans="1:4" ht="14">
      <c r="A136" t="s">
        <v>61</v>
      </c>
      <c r="B136" t="s">
        <v>37</v>
      </c>
      <c r="C136">
        <v>270.39854313480998</v>
      </c>
      <c r="D136">
        <v>10.7735047708469</v>
      </c>
    </row>
    <row r="137" spans="1:4" ht="14">
      <c r="A137" t="s">
        <v>61</v>
      </c>
      <c r="B137" t="s">
        <v>46</v>
      </c>
      <c r="C137">
        <v>280.13543771758901</v>
      </c>
      <c r="D137">
        <v>11.101875670944199</v>
      </c>
    </row>
    <row r="138" spans="1:4" ht="14">
      <c r="A138" t="s">
        <v>61</v>
      </c>
      <c r="B138" t="s">
        <v>56</v>
      </c>
      <c r="C138">
        <v>273.42440199553801</v>
      </c>
      <c r="D138">
        <v>10.424841949717701</v>
      </c>
    </row>
    <row r="139" spans="1:4" ht="14">
      <c r="A139" t="s">
        <v>61</v>
      </c>
      <c r="B139" t="s">
        <v>66</v>
      </c>
      <c r="C139">
        <v>209.91469282297101</v>
      </c>
      <c r="D139">
        <v>7.2442386736946702E-5</v>
      </c>
    </row>
    <row r="140" spans="1:4" ht="14">
      <c r="A140" t="s">
        <v>61</v>
      </c>
      <c r="B140" t="s">
        <v>74</v>
      </c>
      <c r="C140">
        <v>274.23866314471201</v>
      </c>
      <c r="D140">
        <v>10.1850229005355</v>
      </c>
    </row>
    <row r="141" spans="1:4" ht="14">
      <c r="A141" t="s">
        <v>61</v>
      </c>
      <c r="B141" t="s">
        <v>83</v>
      </c>
      <c r="C141">
        <v>253.264718164492</v>
      </c>
      <c r="D141">
        <v>10.7619382704118</v>
      </c>
    </row>
    <row r="142" spans="1:4" ht="14">
      <c r="A142" t="s">
        <v>61</v>
      </c>
      <c r="B142" t="s">
        <v>92</v>
      </c>
      <c r="C142">
        <v>273.86920822166502</v>
      </c>
      <c r="D142">
        <v>10.713152422412699</v>
      </c>
    </row>
    <row r="143" spans="1:4" ht="14">
      <c r="A143" t="s">
        <v>61</v>
      </c>
      <c r="B143" t="s">
        <v>101</v>
      </c>
      <c r="C143">
        <v>277.28575658727601</v>
      </c>
      <c r="D143">
        <v>11.5752031496827</v>
      </c>
    </row>
    <row r="144" spans="1:4" ht="14">
      <c r="A144" t="s">
        <v>61</v>
      </c>
      <c r="B144" t="s">
        <v>108</v>
      </c>
      <c r="C144">
        <v>276.34600273939202</v>
      </c>
      <c r="D144">
        <v>11.740602673717699</v>
      </c>
    </row>
    <row r="145" spans="1:4" ht="14">
      <c r="A145" t="s">
        <v>61</v>
      </c>
      <c r="B145" t="s">
        <v>117</v>
      </c>
      <c r="C145">
        <v>278.22027823706497</v>
      </c>
      <c r="D145">
        <v>11.416132002025799</v>
      </c>
    </row>
    <row r="146" spans="1:4" ht="14">
      <c r="A146" t="s">
        <v>70</v>
      </c>
      <c r="B146" t="s">
        <v>12</v>
      </c>
      <c r="C146">
        <v>218.103864779623</v>
      </c>
      <c r="D146">
        <v>10.428869836756901</v>
      </c>
    </row>
    <row r="147" spans="1:4" ht="14">
      <c r="A147" t="s">
        <v>70</v>
      </c>
      <c r="B147" t="s">
        <v>22</v>
      </c>
      <c r="C147">
        <v>210.15083796693099</v>
      </c>
      <c r="D147">
        <v>8.9694651180594498</v>
      </c>
    </row>
    <row r="148" spans="1:4" ht="14">
      <c r="A148" t="s">
        <v>70</v>
      </c>
      <c r="B148" t="s">
        <v>32</v>
      </c>
      <c r="C148">
        <v>186.349670333093</v>
      </c>
      <c r="D148">
        <v>8.9006424545578806</v>
      </c>
    </row>
    <row r="149" spans="1:4" ht="14">
      <c r="A149" t="s">
        <v>70</v>
      </c>
      <c r="B149" t="s">
        <v>41</v>
      </c>
      <c r="C149">
        <v>174.690797313942</v>
      </c>
      <c r="D149">
        <v>8.3285161675008297</v>
      </c>
    </row>
    <row r="150" spans="1:4" ht="14">
      <c r="A150" t="s">
        <v>70</v>
      </c>
      <c r="B150" t="s">
        <v>51</v>
      </c>
      <c r="C150">
        <v>153.95686400507901</v>
      </c>
      <c r="D150">
        <v>8.1948701908921393</v>
      </c>
    </row>
    <row r="151" spans="1:4" ht="14">
      <c r="A151" t="s">
        <v>70</v>
      </c>
      <c r="B151" t="s">
        <v>61</v>
      </c>
      <c r="C151">
        <v>153.39993289083301</v>
      </c>
      <c r="D151">
        <v>10.200948630901999</v>
      </c>
    </row>
    <row r="152" spans="1:4" ht="14">
      <c r="A152" t="s">
        <v>70</v>
      </c>
      <c r="B152" t="s">
        <v>70</v>
      </c>
      <c r="C152">
        <v>13</v>
      </c>
      <c r="D152">
        <v>0</v>
      </c>
    </row>
    <row r="153" spans="1:4" ht="14">
      <c r="A153" t="s">
        <v>70</v>
      </c>
      <c r="B153" t="s">
        <v>78</v>
      </c>
      <c r="C153">
        <v>184.817691050783</v>
      </c>
      <c r="D153">
        <v>9.7211948594333499</v>
      </c>
    </row>
    <row r="154" spans="1:4" ht="14">
      <c r="A154" t="s">
        <v>70</v>
      </c>
      <c r="B154" t="s">
        <v>87</v>
      </c>
      <c r="C154">
        <v>205.48088087646499</v>
      </c>
      <c r="D154">
        <v>8.4058101539185408</v>
      </c>
    </row>
    <row r="155" spans="1:4" ht="14">
      <c r="A155" t="s">
        <v>70</v>
      </c>
      <c r="B155" t="s">
        <v>96</v>
      </c>
      <c r="C155">
        <v>199.996228249323</v>
      </c>
      <c r="D155">
        <v>10.268716603841099</v>
      </c>
    </row>
    <row r="156" spans="1:4" ht="14">
      <c r="A156" t="s">
        <v>70</v>
      </c>
      <c r="B156" t="s">
        <v>105</v>
      </c>
      <c r="C156">
        <v>113.473203266895</v>
      </c>
      <c r="D156">
        <v>4682.4743675167601</v>
      </c>
    </row>
    <row r="157" spans="1:4" ht="14">
      <c r="A157" t="s">
        <v>70</v>
      </c>
      <c r="B157" t="s">
        <v>113</v>
      </c>
      <c r="C157">
        <v>201.95386985805101</v>
      </c>
      <c r="D157">
        <v>8.3676143801579403</v>
      </c>
    </row>
    <row r="158" spans="1:4" ht="14">
      <c r="A158" t="s">
        <v>70</v>
      </c>
      <c r="B158" t="s">
        <v>17</v>
      </c>
      <c r="C158">
        <v>179.32812966578399</v>
      </c>
      <c r="D158">
        <v>9.5745571109553307</v>
      </c>
    </row>
    <row r="159" spans="1:4" ht="14">
      <c r="A159" t="s">
        <v>70</v>
      </c>
      <c r="B159" t="s">
        <v>27</v>
      </c>
      <c r="C159">
        <v>216.12698759129401</v>
      </c>
      <c r="D159">
        <v>11.0301384436922</v>
      </c>
    </row>
    <row r="160" spans="1:4" ht="14">
      <c r="A160" t="s">
        <v>70</v>
      </c>
      <c r="B160" t="s">
        <v>37</v>
      </c>
      <c r="C160">
        <v>214.39891456413901</v>
      </c>
      <c r="D160">
        <v>10.9846367822575</v>
      </c>
    </row>
    <row r="161" spans="1:4" ht="14">
      <c r="A161" t="s">
        <v>70</v>
      </c>
      <c r="B161" t="s">
        <v>46</v>
      </c>
      <c r="C161">
        <v>221.532423252559</v>
      </c>
      <c r="D161">
        <v>9.5984640034277007</v>
      </c>
    </row>
    <row r="162" spans="1:4" ht="14">
      <c r="A162" t="s">
        <v>70</v>
      </c>
      <c r="B162" t="s">
        <v>56</v>
      </c>
      <c r="C162">
        <v>214.441552903885</v>
      </c>
      <c r="D162">
        <v>10.3253416054194</v>
      </c>
    </row>
    <row r="163" spans="1:4" ht="14">
      <c r="A163" t="s">
        <v>70</v>
      </c>
      <c r="B163" t="s">
        <v>66</v>
      </c>
      <c r="C163">
        <v>153.400014405581</v>
      </c>
      <c r="D163">
        <v>10.2009582651846</v>
      </c>
    </row>
    <row r="164" spans="1:4" ht="14">
      <c r="A164" t="s">
        <v>70</v>
      </c>
      <c r="B164" t="s">
        <v>74</v>
      </c>
      <c r="C164">
        <v>213.694336269389</v>
      </c>
      <c r="D164">
        <v>10.0778347679258</v>
      </c>
    </row>
    <row r="165" spans="1:4" ht="14">
      <c r="A165" t="s">
        <v>70</v>
      </c>
      <c r="B165" t="s">
        <v>83</v>
      </c>
      <c r="C165">
        <v>205.10543161117499</v>
      </c>
      <c r="D165">
        <v>13.513400422725301</v>
      </c>
    </row>
    <row r="166" spans="1:4" ht="14">
      <c r="A166" t="s">
        <v>70</v>
      </c>
      <c r="B166" t="s">
        <v>92</v>
      </c>
      <c r="C166">
        <v>216.035834854966</v>
      </c>
      <c r="D166">
        <v>10.4069594548287</v>
      </c>
    </row>
    <row r="167" spans="1:4" ht="14">
      <c r="A167" t="s">
        <v>70</v>
      </c>
      <c r="B167" t="s">
        <v>101</v>
      </c>
      <c r="C167">
        <v>222.036229498209</v>
      </c>
      <c r="D167">
        <v>10.3293491757632</v>
      </c>
    </row>
    <row r="168" spans="1:4" ht="14">
      <c r="A168" t="s">
        <v>70</v>
      </c>
      <c r="B168" t="s">
        <v>108</v>
      </c>
      <c r="C168">
        <v>222.16855425379501</v>
      </c>
      <c r="D168">
        <v>10.5810091301041</v>
      </c>
    </row>
    <row r="169" spans="1:4" ht="14">
      <c r="A169" t="s">
        <v>70</v>
      </c>
      <c r="B169" t="s">
        <v>117</v>
      </c>
      <c r="C169">
        <v>221.89180123499901</v>
      </c>
      <c r="D169">
        <v>10.0848183554711</v>
      </c>
    </row>
    <row r="170" spans="1:4" ht="14">
      <c r="A170" t="s">
        <v>78</v>
      </c>
      <c r="B170" t="s">
        <v>12</v>
      </c>
      <c r="C170">
        <v>284.77969908451797</v>
      </c>
      <c r="D170">
        <v>5.8108442466766297</v>
      </c>
    </row>
    <row r="171" spans="1:4" ht="14">
      <c r="A171" t="s">
        <v>78</v>
      </c>
      <c r="B171" t="s">
        <v>22</v>
      </c>
      <c r="C171">
        <v>297.64991065854502</v>
      </c>
      <c r="D171">
        <v>4.1635365207327197</v>
      </c>
    </row>
    <row r="172" spans="1:4" ht="14">
      <c r="A172" t="s">
        <v>78</v>
      </c>
      <c r="B172" t="s">
        <v>32</v>
      </c>
      <c r="C172">
        <v>348.72463489236299</v>
      </c>
      <c r="D172">
        <v>0.85741542820701599</v>
      </c>
    </row>
    <row r="173" spans="1:4" ht="14">
      <c r="A173" t="s">
        <v>78</v>
      </c>
      <c r="B173" t="s">
        <v>41</v>
      </c>
      <c r="C173">
        <v>48.724207259073403</v>
      </c>
      <c r="D173">
        <v>2.1124006975207701</v>
      </c>
    </row>
    <row r="174" spans="1:4" ht="14">
      <c r="A174" t="s">
        <v>78</v>
      </c>
      <c r="B174" t="s">
        <v>51</v>
      </c>
      <c r="C174">
        <v>62.254106153440198</v>
      </c>
      <c r="D174">
        <v>4.9887799712508798</v>
      </c>
    </row>
    <row r="175" spans="1:4" ht="14">
      <c r="A175" t="s">
        <v>78</v>
      </c>
      <c r="B175" t="s">
        <v>61</v>
      </c>
      <c r="C175">
        <v>84.022411972942706</v>
      </c>
      <c r="D175">
        <v>5.4136414140606899</v>
      </c>
    </row>
    <row r="176" spans="1:4" ht="14">
      <c r="A176" t="s">
        <v>78</v>
      </c>
      <c r="B176" t="s">
        <v>70</v>
      </c>
      <c r="C176">
        <v>4.8374071395668299</v>
      </c>
      <c r="D176">
        <v>9.7211948594333499</v>
      </c>
    </row>
    <row r="177" spans="1:4" ht="14">
      <c r="A177" t="s">
        <v>78</v>
      </c>
      <c r="B177" t="s">
        <v>78</v>
      </c>
      <c r="C177">
        <v>13</v>
      </c>
      <c r="D177">
        <v>0</v>
      </c>
    </row>
    <row r="178" spans="1:4" ht="14">
      <c r="A178" t="s">
        <v>78</v>
      </c>
      <c r="B178" t="s">
        <v>87</v>
      </c>
      <c r="C178">
        <v>306.87407435840402</v>
      </c>
      <c r="D178">
        <v>3.4990643466698099</v>
      </c>
    </row>
    <row r="179" spans="1:4" ht="14">
      <c r="A179" t="s">
        <v>78</v>
      </c>
      <c r="B179" t="s">
        <v>96</v>
      </c>
      <c r="C179">
        <v>270.81008283199901</v>
      </c>
      <c r="D179">
        <v>2.6952859530522901</v>
      </c>
    </row>
    <row r="180" spans="1:4" ht="14">
      <c r="A180" t="s">
        <v>78</v>
      </c>
      <c r="B180" t="s">
        <v>105</v>
      </c>
      <c r="C180">
        <v>113.460337168712</v>
      </c>
      <c r="D180">
        <v>4679.3673937129497</v>
      </c>
    </row>
    <row r="181" spans="1:4" ht="14">
      <c r="A181" t="s">
        <v>78</v>
      </c>
      <c r="B181" t="s">
        <v>113</v>
      </c>
      <c r="C181">
        <v>309.81720626593398</v>
      </c>
      <c r="D181">
        <v>3.0090325386400498</v>
      </c>
    </row>
    <row r="182" spans="1:4" ht="14">
      <c r="A182" t="s">
        <v>78</v>
      </c>
      <c r="B182" t="s">
        <v>17</v>
      </c>
      <c r="C182">
        <v>83.085403990161197</v>
      </c>
      <c r="D182">
        <v>0.93555385128283297</v>
      </c>
    </row>
    <row r="183" spans="1:4" ht="14">
      <c r="A183" t="s">
        <v>78</v>
      </c>
      <c r="B183" t="s">
        <v>27</v>
      </c>
      <c r="C183">
        <v>277.80671255547099</v>
      </c>
      <c r="D183">
        <v>5.7395955181603</v>
      </c>
    </row>
    <row r="184" spans="1:4" ht="14">
      <c r="A184" t="s">
        <v>78</v>
      </c>
      <c r="B184" t="s">
        <v>37</v>
      </c>
      <c r="C184">
        <v>276.61534642964398</v>
      </c>
      <c r="D184">
        <v>5.4252465464463802</v>
      </c>
    </row>
    <row r="185" spans="1:4" ht="14">
      <c r="A185" t="s">
        <v>78</v>
      </c>
      <c r="B185" t="s">
        <v>46</v>
      </c>
      <c r="C185">
        <v>294.291460295131</v>
      </c>
      <c r="D185">
        <v>6.0856968796564903</v>
      </c>
    </row>
    <row r="186" spans="1:4" ht="14">
      <c r="A186" t="s">
        <v>78</v>
      </c>
      <c r="B186" t="s">
        <v>56</v>
      </c>
      <c r="C186">
        <v>283.14739844370501</v>
      </c>
      <c r="D186">
        <v>5.1580072592524404</v>
      </c>
    </row>
    <row r="187" spans="1:4" ht="14">
      <c r="A187" t="s">
        <v>78</v>
      </c>
      <c r="B187" t="s">
        <v>66</v>
      </c>
      <c r="C187">
        <v>84.022561466391593</v>
      </c>
      <c r="D187">
        <v>5.4136312195161</v>
      </c>
    </row>
    <row r="188" spans="1:4" ht="14">
      <c r="A188" t="s">
        <v>78</v>
      </c>
      <c r="B188" t="s">
        <v>74</v>
      </c>
      <c r="C188">
        <v>285.27367763562199</v>
      </c>
      <c r="D188">
        <v>4.9487044113096399</v>
      </c>
    </row>
    <row r="189" spans="1:4" ht="14">
      <c r="A189" t="s">
        <v>78</v>
      </c>
      <c r="B189" t="s">
        <v>83</v>
      </c>
      <c r="C189">
        <v>242.60914192448701</v>
      </c>
      <c r="D189">
        <v>5.5389421980974296</v>
      </c>
    </row>
    <row r="190" spans="1:4" ht="14">
      <c r="A190" t="s">
        <v>78</v>
      </c>
      <c r="B190" t="s">
        <v>92</v>
      </c>
      <c r="C190">
        <v>283.493506419818</v>
      </c>
      <c r="D190">
        <v>5.4560458651430102</v>
      </c>
    </row>
    <row r="191" spans="1:4" ht="14">
      <c r="A191" t="s">
        <v>78</v>
      </c>
      <c r="B191" t="s">
        <v>101</v>
      </c>
      <c r="C191">
        <v>288.29935681443402</v>
      </c>
      <c r="D191">
        <v>6.4242801672646204</v>
      </c>
    </row>
    <row r="192" spans="1:4" ht="14">
      <c r="A192" t="s">
        <v>78</v>
      </c>
      <c r="B192" t="s">
        <v>108</v>
      </c>
      <c r="C192">
        <v>286.37098804264701</v>
      </c>
      <c r="D192">
        <v>6.5517264765530303</v>
      </c>
    </row>
    <row r="193" spans="1:4" ht="14">
      <c r="A193" t="s">
        <v>78</v>
      </c>
      <c r="B193" t="s">
        <v>117</v>
      </c>
      <c r="C193">
        <v>290.24043954010898</v>
      </c>
      <c r="D193">
        <v>6.3061094535971298</v>
      </c>
    </row>
    <row r="194" spans="1:4" ht="14">
      <c r="A194" t="s">
        <v>87</v>
      </c>
      <c r="B194" t="s">
        <v>12</v>
      </c>
      <c r="C194">
        <v>257.60539438955902</v>
      </c>
      <c r="D194">
        <v>2.8862672740417099</v>
      </c>
    </row>
    <row r="195" spans="1:4" ht="14">
      <c r="A195" t="s">
        <v>87</v>
      </c>
      <c r="B195" t="s">
        <v>22</v>
      </c>
      <c r="C195">
        <v>259.28505641066801</v>
      </c>
      <c r="D195">
        <v>0.90459963345586802</v>
      </c>
    </row>
    <row r="196" spans="1:4" ht="14">
      <c r="A196" t="s">
        <v>87</v>
      </c>
      <c r="B196" t="s">
        <v>32</v>
      </c>
      <c r="C196">
        <v>115.51894245526501</v>
      </c>
      <c r="D196">
        <v>2.9170295070011099</v>
      </c>
    </row>
    <row r="197" spans="1:4" ht="14">
      <c r="A197" t="s">
        <v>87</v>
      </c>
      <c r="B197" t="s">
        <v>41</v>
      </c>
      <c r="C197">
        <v>99.098964533613696</v>
      </c>
      <c r="D197">
        <v>4.4431274622838401</v>
      </c>
    </row>
    <row r="198" spans="1:4" ht="14">
      <c r="A198" t="s">
        <v>87</v>
      </c>
      <c r="B198" t="s">
        <v>51</v>
      </c>
      <c r="C198">
        <v>88.184805819038004</v>
      </c>
      <c r="D198">
        <v>7.2177153272479897</v>
      </c>
    </row>
    <row r="199" spans="1:4" ht="14">
      <c r="A199" t="s">
        <v>87</v>
      </c>
      <c r="B199" t="s">
        <v>61</v>
      </c>
      <c r="C199">
        <v>100.584231773439</v>
      </c>
      <c r="D199">
        <v>8.3261850950388396</v>
      </c>
    </row>
    <row r="200" spans="1:4" ht="14">
      <c r="A200" t="s">
        <v>87</v>
      </c>
      <c r="B200" t="s">
        <v>70</v>
      </c>
      <c r="C200">
        <v>25.454978222720101</v>
      </c>
      <c r="D200">
        <v>8.4058101539185408</v>
      </c>
    </row>
    <row r="201" spans="1:4" ht="14">
      <c r="A201" t="s">
        <v>87</v>
      </c>
      <c r="B201" t="s">
        <v>78</v>
      </c>
      <c r="C201">
        <v>126.828525518872</v>
      </c>
      <c r="D201">
        <v>3.4990643466698099</v>
      </c>
    </row>
    <row r="202" spans="1:4" ht="14">
      <c r="A202" t="s">
        <v>87</v>
      </c>
      <c r="B202" t="s">
        <v>87</v>
      </c>
      <c r="C202">
        <v>13</v>
      </c>
      <c r="D202">
        <v>0</v>
      </c>
    </row>
    <row r="203" spans="1:4" ht="14">
      <c r="A203" t="s">
        <v>87</v>
      </c>
      <c r="B203" t="s">
        <v>96</v>
      </c>
      <c r="C203">
        <v>177.064187365328</v>
      </c>
      <c r="D203">
        <v>2.06416186073458</v>
      </c>
    </row>
    <row r="204" spans="1:4" ht="14">
      <c r="A204" t="s">
        <v>87</v>
      </c>
      <c r="B204" t="s">
        <v>105</v>
      </c>
      <c r="C204">
        <v>113.417658613665</v>
      </c>
      <c r="D204">
        <v>4682.77102493454</v>
      </c>
    </row>
    <row r="205" spans="1:4" ht="14">
      <c r="A205" t="s">
        <v>87</v>
      </c>
      <c r="B205" t="s">
        <v>113</v>
      </c>
      <c r="C205">
        <v>109.461527814421</v>
      </c>
      <c r="D205">
        <v>0.51759673478295898</v>
      </c>
    </row>
    <row r="206" spans="1:4" ht="14">
      <c r="A206" t="s">
        <v>87</v>
      </c>
      <c r="B206" t="s">
        <v>17</v>
      </c>
      <c r="C206">
        <v>118.012887519423</v>
      </c>
      <c r="D206">
        <v>4.2243417814326802</v>
      </c>
    </row>
    <row r="207" spans="1:4" ht="14">
      <c r="A207" t="s">
        <v>87</v>
      </c>
      <c r="B207" t="s">
        <v>27</v>
      </c>
      <c r="C207">
        <v>245.38542176655599</v>
      </c>
      <c r="D207">
        <v>3.1747400265168202</v>
      </c>
    </row>
    <row r="208" spans="1:4" ht="14">
      <c r="A208" t="s">
        <v>87</v>
      </c>
      <c r="B208" t="s">
        <v>37</v>
      </c>
      <c r="C208">
        <v>240.29936050307401</v>
      </c>
      <c r="D208">
        <v>2.98040073536998</v>
      </c>
    </row>
    <row r="209" spans="1:4" ht="14">
      <c r="A209" t="s">
        <v>87</v>
      </c>
      <c r="B209" t="s">
        <v>46</v>
      </c>
      <c r="C209">
        <v>278.31614860923202</v>
      </c>
      <c r="D209">
        <v>2.7773222381712301</v>
      </c>
    </row>
    <row r="210" spans="1:4" ht="14">
      <c r="A210" t="s">
        <v>87</v>
      </c>
      <c r="B210" t="s">
        <v>56</v>
      </c>
      <c r="C210">
        <v>247.33738888195001</v>
      </c>
      <c r="D210">
        <v>2.4089677054771199</v>
      </c>
    </row>
    <row r="211" spans="1:4" ht="14">
      <c r="A211" t="s">
        <v>87</v>
      </c>
      <c r="B211" t="s">
        <v>66</v>
      </c>
      <c r="C211">
        <v>100.5843449691</v>
      </c>
      <c r="D211">
        <v>8.3261793628717609</v>
      </c>
    </row>
    <row r="212" spans="1:4" ht="14">
      <c r="A212" t="s">
        <v>87</v>
      </c>
      <c r="B212" t="s">
        <v>74</v>
      </c>
      <c r="C212">
        <v>248.00110400876699</v>
      </c>
      <c r="D212">
        <v>2.1292019710605001</v>
      </c>
    </row>
    <row r="213" spans="1:4" ht="14">
      <c r="A213" t="s">
        <v>87</v>
      </c>
      <c r="B213" t="s">
        <v>83</v>
      </c>
      <c r="C213">
        <v>204.46168620464101</v>
      </c>
      <c r="D213">
        <v>5.10806772347087</v>
      </c>
    </row>
    <row r="214" spans="1:4" ht="14">
      <c r="A214" t="s">
        <v>87</v>
      </c>
      <c r="B214" t="s">
        <v>92</v>
      </c>
      <c r="C214">
        <v>251.702651863353</v>
      </c>
      <c r="D214">
        <v>2.6391165522851798</v>
      </c>
    </row>
    <row r="215" spans="1:4" ht="14">
      <c r="A215" t="s">
        <v>87</v>
      </c>
      <c r="B215" t="s">
        <v>101</v>
      </c>
      <c r="C215">
        <v>268.52188320764702</v>
      </c>
      <c r="D215">
        <v>3.3013311508310901</v>
      </c>
    </row>
    <row r="216" spans="1:4" ht="14">
      <c r="A216" t="s">
        <v>87</v>
      </c>
      <c r="B216" t="s">
        <v>108</v>
      </c>
      <c r="C216">
        <v>265.80461081021798</v>
      </c>
      <c r="D216">
        <v>3.4961662283017598</v>
      </c>
    </row>
    <row r="217" spans="1:4" ht="14">
      <c r="A217" t="s">
        <v>87</v>
      </c>
      <c r="B217" t="s">
        <v>117</v>
      </c>
      <c r="C217">
        <v>271.461533810822</v>
      </c>
      <c r="D217">
        <v>3.1186815523313101</v>
      </c>
    </row>
    <row r="218" spans="1:4" ht="14">
      <c r="A218" t="s">
        <v>96</v>
      </c>
      <c r="B218" t="s">
        <v>12</v>
      </c>
      <c r="C218">
        <v>296.25213297075101</v>
      </c>
      <c r="D218">
        <v>3.26084939312394</v>
      </c>
    </row>
    <row r="219" spans="1:4" ht="14">
      <c r="A219" t="s">
        <v>96</v>
      </c>
      <c r="B219" t="s">
        <v>22</v>
      </c>
      <c r="C219">
        <v>332.29476541048302</v>
      </c>
      <c r="D219">
        <v>2.1385942001617</v>
      </c>
    </row>
    <row r="220" spans="1:4" ht="14">
      <c r="A220" t="s">
        <v>96</v>
      </c>
      <c r="B220" t="s">
        <v>32</v>
      </c>
      <c r="C220">
        <v>72.341298305309493</v>
      </c>
      <c r="D220">
        <v>2.6517968954737801</v>
      </c>
    </row>
    <row r="221" spans="1:4" ht="14">
      <c r="A221" t="s">
        <v>96</v>
      </c>
      <c r="B221" t="s">
        <v>41</v>
      </c>
      <c r="C221">
        <v>72.400240265824607</v>
      </c>
      <c r="D221">
        <v>4.4919482165655298</v>
      </c>
    </row>
    <row r="222" spans="1:4" ht="14">
      <c r="A222" t="s">
        <v>96</v>
      </c>
      <c r="B222" t="s">
        <v>51</v>
      </c>
      <c r="C222">
        <v>72.150883578849204</v>
      </c>
      <c r="D222">
        <v>7.4681607019795502</v>
      </c>
    </row>
    <row r="223" spans="1:4" ht="14">
      <c r="A223" t="s">
        <v>96</v>
      </c>
      <c r="B223" t="s">
        <v>61</v>
      </c>
      <c r="C223">
        <v>86.239874904361102</v>
      </c>
      <c r="D223">
        <v>8.0963053858774003</v>
      </c>
    </row>
    <row r="224" spans="1:4" ht="14">
      <c r="A224" t="s">
        <v>96</v>
      </c>
      <c r="B224" t="s">
        <v>70</v>
      </c>
      <c r="C224">
        <v>19.978408595792299</v>
      </c>
      <c r="D224">
        <v>10.268716603841099</v>
      </c>
    </row>
    <row r="225" spans="1:4" ht="14">
      <c r="A225" t="s">
        <v>96</v>
      </c>
      <c r="B225" t="s">
        <v>78</v>
      </c>
      <c r="C225">
        <v>90.7726104516194</v>
      </c>
      <c r="D225">
        <v>2.6952859530522901</v>
      </c>
    </row>
    <row r="226" spans="1:4" ht="14">
      <c r="A226" t="s">
        <v>96</v>
      </c>
      <c r="B226" t="s">
        <v>87</v>
      </c>
      <c r="C226">
        <v>357.07225036527001</v>
      </c>
      <c r="D226">
        <v>2.06416186073458</v>
      </c>
    </row>
    <row r="227" spans="1:4" ht="14">
      <c r="A227" t="s">
        <v>96</v>
      </c>
      <c r="B227" t="s">
        <v>96</v>
      </c>
      <c r="C227">
        <v>13</v>
      </c>
      <c r="D227">
        <v>0</v>
      </c>
    </row>
    <row r="228" spans="1:4" ht="14">
      <c r="A228" t="s">
        <v>96</v>
      </c>
      <c r="B228" t="s">
        <v>105</v>
      </c>
      <c r="C228">
        <v>113.419191952849</v>
      </c>
      <c r="D228">
        <v>4681.8548330818803</v>
      </c>
    </row>
    <row r="229" spans="1:4" ht="14">
      <c r="A229" t="s">
        <v>96</v>
      </c>
      <c r="B229" t="s">
        <v>113</v>
      </c>
      <c r="C229">
        <v>11.4492616475387</v>
      </c>
      <c r="D229">
        <v>1.9273008166404699</v>
      </c>
    </row>
    <row r="230" spans="1:4" ht="14">
      <c r="A230" t="s">
        <v>96</v>
      </c>
      <c r="B230" t="s">
        <v>17</v>
      </c>
      <c r="C230">
        <v>88.784373958349804</v>
      </c>
      <c r="D230">
        <v>3.6245320969160502</v>
      </c>
    </row>
    <row r="231" spans="1:4" ht="14">
      <c r="A231" t="s">
        <v>96</v>
      </c>
      <c r="B231" t="s">
        <v>27</v>
      </c>
      <c r="C231">
        <v>283.88453393845299</v>
      </c>
      <c r="D231">
        <v>3.0819180287029901</v>
      </c>
    </row>
    <row r="232" spans="1:4" ht="14">
      <c r="A232" t="s">
        <v>96</v>
      </c>
      <c r="B232" t="s">
        <v>37</v>
      </c>
      <c r="C232">
        <v>282.25214728456098</v>
      </c>
      <c r="D232">
        <v>2.7572941460857199</v>
      </c>
    </row>
    <row r="233" spans="1:4" ht="14">
      <c r="A233" t="s">
        <v>96</v>
      </c>
      <c r="B233" t="s">
        <v>46</v>
      </c>
      <c r="C233">
        <v>310.80555755934301</v>
      </c>
      <c r="D233">
        <v>3.7698158145504999</v>
      </c>
    </row>
    <row r="234" spans="1:4" ht="14">
      <c r="A234" t="s">
        <v>96</v>
      </c>
      <c r="B234" t="s">
        <v>56</v>
      </c>
      <c r="C234">
        <v>295.95813440122299</v>
      </c>
      <c r="D234">
        <v>2.5898066048303598</v>
      </c>
    </row>
    <row r="235" spans="1:4" ht="14">
      <c r="A235" t="s">
        <v>96</v>
      </c>
      <c r="B235" t="s">
        <v>66</v>
      </c>
      <c r="C235">
        <v>86.239977625197</v>
      </c>
      <c r="D235">
        <v>8.0962957548138608</v>
      </c>
    </row>
    <row r="236" spans="1:4" ht="14">
      <c r="A236" t="s">
        <v>96</v>
      </c>
      <c r="B236" t="s">
        <v>74</v>
      </c>
      <c r="C236">
        <v>301.29357688038999</v>
      </c>
      <c r="D236">
        <v>2.4337954583164598</v>
      </c>
    </row>
    <row r="237" spans="1:4" ht="14">
      <c r="A237" t="s">
        <v>96</v>
      </c>
      <c r="B237" t="s">
        <v>83</v>
      </c>
      <c r="C237">
        <v>220.64144170164201</v>
      </c>
      <c r="D237">
        <v>3.4103754237049899</v>
      </c>
    </row>
    <row r="238" spans="1:4" ht="14">
      <c r="A238" t="s">
        <v>96</v>
      </c>
      <c r="B238" t="s">
        <v>92</v>
      </c>
      <c r="C238">
        <v>295.28117280373198</v>
      </c>
      <c r="D238">
        <v>2.88781649727034</v>
      </c>
    </row>
    <row r="239" spans="1:4" ht="14">
      <c r="A239" t="s">
        <v>96</v>
      </c>
      <c r="B239" t="s">
        <v>101</v>
      </c>
      <c r="C239">
        <v>300.13237911117</v>
      </c>
      <c r="D239">
        <v>3.9377982902765498</v>
      </c>
    </row>
    <row r="240" spans="1:4" ht="14">
      <c r="A240" t="s">
        <v>96</v>
      </c>
      <c r="B240" t="s">
        <v>108</v>
      </c>
      <c r="C240">
        <v>296.69318270144697</v>
      </c>
      <c r="D240">
        <v>4.0207795599337999</v>
      </c>
    </row>
    <row r="241" spans="1:4" ht="14">
      <c r="A241" t="s">
        <v>96</v>
      </c>
      <c r="B241" t="s">
        <v>117</v>
      </c>
      <c r="C241">
        <v>303.60045353791003</v>
      </c>
      <c r="D241">
        <v>3.8696375830370902</v>
      </c>
    </row>
    <row r="242" spans="1:4" ht="14">
      <c r="A242" t="s">
        <v>105</v>
      </c>
      <c r="B242" t="s">
        <v>12</v>
      </c>
      <c r="C242">
        <v>324.571949000975</v>
      </c>
      <c r="D242">
        <v>4685.1116981482201</v>
      </c>
    </row>
    <row r="243" spans="1:4" ht="14">
      <c r="A243" t="s">
        <v>105</v>
      </c>
      <c r="B243" t="s">
        <v>22</v>
      </c>
      <c r="C243">
        <v>324.592069942705</v>
      </c>
      <c r="D243">
        <v>4683.5198072391504</v>
      </c>
    </row>
    <row r="244" spans="1:4" ht="14">
      <c r="A244" t="s">
        <v>105</v>
      </c>
      <c r="B244" t="s">
        <v>32</v>
      </c>
      <c r="C244">
        <v>324.59889446537301</v>
      </c>
      <c r="D244">
        <v>4679.8559572712102</v>
      </c>
    </row>
    <row r="245" spans="1:4" ht="14">
      <c r="A245" t="s">
        <v>105</v>
      </c>
      <c r="B245" t="s">
        <v>41</v>
      </c>
      <c r="C245">
        <v>324.61944258990002</v>
      </c>
      <c r="D245">
        <v>4678.4659600807399</v>
      </c>
    </row>
    <row r="246" spans="1:4" ht="14">
      <c r="A246" t="s">
        <v>105</v>
      </c>
      <c r="B246" t="s">
        <v>51</v>
      </c>
      <c r="C246">
        <v>324.65315782472101</v>
      </c>
      <c r="D246">
        <v>4676.2422964867601</v>
      </c>
    </row>
    <row r="247" spans="1:4" ht="14">
      <c r="A247" t="s">
        <v>105</v>
      </c>
      <c r="B247" t="s">
        <v>61</v>
      </c>
      <c r="C247">
        <v>324.63224000223801</v>
      </c>
      <c r="D247">
        <v>4674.6529342239</v>
      </c>
    </row>
    <row r="248" spans="1:4" ht="14">
      <c r="A248" t="s">
        <v>105</v>
      </c>
      <c r="B248" t="s">
        <v>70</v>
      </c>
      <c r="C248">
        <v>324.743835059145</v>
      </c>
      <c r="D248">
        <v>4682.4743675167601</v>
      </c>
    </row>
    <row r="249" spans="1:4" ht="14">
      <c r="A249" t="s">
        <v>105</v>
      </c>
      <c r="B249" t="s">
        <v>78</v>
      </c>
      <c r="C249">
        <v>324.58688810256501</v>
      </c>
      <c r="D249">
        <v>4679.3673937129497</v>
      </c>
    </row>
    <row r="250" spans="1:4" ht="14">
      <c r="A250" t="s">
        <v>105</v>
      </c>
      <c r="B250" t="s">
        <v>87</v>
      </c>
      <c r="C250">
        <v>324.60071695584202</v>
      </c>
      <c r="D250">
        <v>4682.77102493454</v>
      </c>
    </row>
    <row r="251" spans="1:4" ht="14">
      <c r="A251" t="s">
        <v>105</v>
      </c>
      <c r="B251" t="s">
        <v>96</v>
      </c>
      <c r="C251">
        <v>324.56920371384302</v>
      </c>
      <c r="D251">
        <v>4681.8548330818803</v>
      </c>
    </row>
    <row r="252" spans="1:4" ht="14">
      <c r="A252" t="s">
        <v>105</v>
      </c>
      <c r="B252" t="s">
        <v>105</v>
      </c>
      <c r="C252">
        <v>13</v>
      </c>
      <c r="D252">
        <v>0</v>
      </c>
    </row>
    <row r="253" spans="1:4" ht="14">
      <c r="A253" t="s">
        <v>105</v>
      </c>
      <c r="B253" t="s">
        <v>113</v>
      </c>
      <c r="C253">
        <v>324.60132535676303</v>
      </c>
      <c r="D253">
        <v>4682.2546615814699</v>
      </c>
    </row>
    <row r="254" spans="1:4" ht="14">
      <c r="A254" t="s">
        <v>105</v>
      </c>
      <c r="B254" t="s">
        <v>17</v>
      </c>
      <c r="C254">
        <v>324.59494965826298</v>
      </c>
      <c r="D254">
        <v>4678.5602656087003</v>
      </c>
    </row>
    <row r="255" spans="1:4" ht="14">
      <c r="A255" t="s">
        <v>105</v>
      </c>
      <c r="B255" t="s">
        <v>27</v>
      </c>
      <c r="C255">
        <v>324.56050766112003</v>
      </c>
      <c r="D255">
        <v>4684.8941842349896</v>
      </c>
    </row>
    <row r="256" spans="1:4" ht="14">
      <c r="A256" t="s">
        <v>105</v>
      </c>
      <c r="B256" t="s">
        <v>37</v>
      </c>
      <c r="C256">
        <v>324.56010710549702</v>
      </c>
      <c r="D256">
        <v>4684.5599313635203</v>
      </c>
    </row>
    <row r="257" spans="1:4" ht="14">
      <c r="A257" t="s">
        <v>105</v>
      </c>
      <c r="B257" t="s">
        <v>46</v>
      </c>
      <c r="C257">
        <v>324.58839175576401</v>
      </c>
      <c r="D257">
        <v>4685.4524505701702</v>
      </c>
    </row>
    <row r="258" spans="1:4" ht="14">
      <c r="A258" t="s">
        <v>105</v>
      </c>
      <c r="B258" t="s">
        <v>56</v>
      </c>
      <c r="C258">
        <v>324.571158019086</v>
      </c>
      <c r="D258">
        <v>4684.4420977925802</v>
      </c>
    </row>
    <row r="259" spans="1:4" ht="14">
      <c r="A259" t="s">
        <v>105</v>
      </c>
      <c r="B259" t="s">
        <v>66</v>
      </c>
      <c r="C259">
        <v>324.632239707152</v>
      </c>
      <c r="D259">
        <v>4674.6529361571902</v>
      </c>
    </row>
    <row r="260" spans="1:4" ht="14">
      <c r="A260" t="s">
        <v>105</v>
      </c>
      <c r="B260" t="s">
        <v>74</v>
      </c>
      <c r="C260">
        <v>324.57488375850102</v>
      </c>
      <c r="D260">
        <v>4684.2656832459797</v>
      </c>
    </row>
    <row r="261" spans="1:4" ht="14">
      <c r="A261" t="s">
        <v>105</v>
      </c>
      <c r="B261" t="s">
        <v>83</v>
      </c>
      <c r="C261">
        <v>324.51370805284</v>
      </c>
      <c r="D261">
        <v>4682.8649005317102</v>
      </c>
    </row>
    <row r="262" spans="1:4" ht="14">
      <c r="A262" t="s">
        <v>105</v>
      </c>
      <c r="B262" t="s">
        <v>92</v>
      </c>
      <c r="C262">
        <v>324.57080207427799</v>
      </c>
      <c r="D262">
        <v>4684.74112507257</v>
      </c>
    </row>
    <row r="263" spans="1:4" ht="14">
      <c r="A263" t="s">
        <v>105</v>
      </c>
      <c r="B263" t="s">
        <v>101</v>
      </c>
      <c r="C263">
        <v>324.57704463543803</v>
      </c>
      <c r="D263">
        <v>4685.7656394416199</v>
      </c>
    </row>
    <row r="264" spans="1:4" ht="14">
      <c r="A264" t="s">
        <v>105</v>
      </c>
      <c r="B264" t="s">
        <v>108</v>
      </c>
      <c r="C264">
        <v>324.57311507218998</v>
      </c>
      <c r="D264">
        <v>4685.8690517270597</v>
      </c>
    </row>
    <row r="265" spans="1:4" ht="14">
      <c r="A265" t="s">
        <v>105</v>
      </c>
      <c r="B265" t="s">
        <v>117</v>
      </c>
      <c r="C265">
        <v>324.580854780094</v>
      </c>
      <c r="D265">
        <v>4685.6635516957303</v>
      </c>
    </row>
    <row r="266" spans="1:4" ht="14">
      <c r="A266" t="s">
        <v>113</v>
      </c>
      <c r="B266" t="s">
        <v>12</v>
      </c>
      <c r="C266">
        <v>262.30831112210501</v>
      </c>
      <c r="D266">
        <v>3.33710189904063</v>
      </c>
    </row>
    <row r="267" spans="1:4" ht="14">
      <c r="A267" t="s">
        <v>113</v>
      </c>
      <c r="B267" t="s">
        <v>22</v>
      </c>
      <c r="C267">
        <v>270.18475893970202</v>
      </c>
      <c r="D267">
        <v>1.3768580076581201</v>
      </c>
    </row>
    <row r="268" spans="1:4" ht="14">
      <c r="A268" t="s">
        <v>113</v>
      </c>
      <c r="B268" t="s">
        <v>32</v>
      </c>
      <c r="C268">
        <v>116.828722033917</v>
      </c>
      <c r="D268">
        <v>2.4029435266494401</v>
      </c>
    </row>
    <row r="269" spans="1:4" ht="14">
      <c r="A269" t="s">
        <v>113</v>
      </c>
      <c r="B269" t="s">
        <v>41</v>
      </c>
      <c r="C269">
        <v>97.750549497267897</v>
      </c>
      <c r="D269">
        <v>3.9350746972729902</v>
      </c>
    </row>
    <row r="270" spans="1:4" ht="14">
      <c r="A270" t="s">
        <v>113</v>
      </c>
      <c r="B270" t="s">
        <v>51</v>
      </c>
      <c r="C270">
        <v>86.594808659168095</v>
      </c>
      <c r="D270">
        <v>6.7380169016977902</v>
      </c>
    </row>
    <row r="271" spans="1:4" ht="14">
      <c r="A271" t="s">
        <v>113</v>
      </c>
      <c r="B271" t="s">
        <v>61</v>
      </c>
      <c r="C271">
        <v>100.005956133933</v>
      </c>
      <c r="D271">
        <v>7.8151967887207698</v>
      </c>
    </row>
    <row r="272" spans="1:4" ht="14">
      <c r="A272" t="s">
        <v>113</v>
      </c>
      <c r="B272" t="s">
        <v>70</v>
      </c>
      <c r="C272">
        <v>21.935300700600202</v>
      </c>
      <c r="D272">
        <v>8.3676143801579403</v>
      </c>
    </row>
    <row r="273" spans="1:4" ht="14">
      <c r="A273" t="s">
        <v>113</v>
      </c>
      <c r="B273" t="s">
        <v>78</v>
      </c>
      <c r="C273">
        <v>129.778979122322</v>
      </c>
      <c r="D273">
        <v>3.0090325386400498</v>
      </c>
    </row>
    <row r="274" spans="1:4" ht="14">
      <c r="A274" t="s">
        <v>113</v>
      </c>
      <c r="B274" t="s">
        <v>87</v>
      </c>
      <c r="C274">
        <v>289.46885082086197</v>
      </c>
      <c r="D274">
        <v>0.51759673478295898</v>
      </c>
    </row>
    <row r="275" spans="1:4" ht="14">
      <c r="A275" t="s">
        <v>113</v>
      </c>
      <c r="B275" t="s">
        <v>96</v>
      </c>
      <c r="C275">
        <v>191.448519259374</v>
      </c>
      <c r="D275">
        <v>1.9273008166404699</v>
      </c>
    </row>
    <row r="276" spans="1:4" ht="14">
      <c r="A276" t="s">
        <v>113</v>
      </c>
      <c r="B276" t="s">
        <v>105</v>
      </c>
      <c r="C276">
        <v>113.425107648447</v>
      </c>
      <c r="D276">
        <v>4682.2546615814699</v>
      </c>
    </row>
    <row r="277" spans="1:4" ht="14">
      <c r="A277" t="s">
        <v>113</v>
      </c>
      <c r="B277" t="s">
        <v>113</v>
      </c>
      <c r="C277">
        <v>13</v>
      </c>
      <c r="D277">
        <v>0</v>
      </c>
    </row>
    <row r="278" spans="1:4" ht="14">
      <c r="A278" t="s">
        <v>113</v>
      </c>
      <c r="B278" t="s">
        <v>17</v>
      </c>
      <c r="C278">
        <v>119.207849343615</v>
      </c>
      <c r="D278">
        <v>3.7132968776416799</v>
      </c>
    </row>
    <row r="279" spans="1:4" ht="14">
      <c r="A279" t="s">
        <v>113</v>
      </c>
      <c r="B279" t="s">
        <v>27</v>
      </c>
      <c r="C279">
        <v>251.189507786061</v>
      </c>
      <c r="D279">
        <v>3.5648190437491101</v>
      </c>
    </row>
    <row r="280" spans="1:4" ht="14">
      <c r="A280" t="s">
        <v>113</v>
      </c>
      <c r="B280" t="s">
        <v>37</v>
      </c>
      <c r="C280">
        <v>247.03592515495299</v>
      </c>
      <c r="D280">
        <v>3.3418901226303999</v>
      </c>
    </row>
    <row r="281" spans="1:4" ht="14">
      <c r="A281" t="s">
        <v>113</v>
      </c>
      <c r="B281" t="s">
        <v>46</v>
      </c>
      <c r="C281">
        <v>280.06790163144098</v>
      </c>
      <c r="D281">
        <v>3.2866802336696499</v>
      </c>
    </row>
    <row r="282" spans="1:4" ht="14">
      <c r="A282" t="s">
        <v>113</v>
      </c>
      <c r="B282" t="s">
        <v>56</v>
      </c>
      <c r="C282">
        <v>254.430621215402</v>
      </c>
      <c r="D282">
        <v>2.8143609840722799</v>
      </c>
    </row>
    <row r="283" spans="1:4" ht="14">
      <c r="A283" t="s">
        <v>113</v>
      </c>
      <c r="B283" t="s">
        <v>66</v>
      </c>
      <c r="C283">
        <v>100.006076294956</v>
      </c>
      <c r="D283">
        <v>7.8151908887524799</v>
      </c>
    </row>
    <row r="284" spans="1:4" ht="14">
      <c r="A284" t="s">
        <v>113</v>
      </c>
      <c r="B284" t="s">
        <v>74</v>
      </c>
      <c r="C284">
        <v>255.761564102222</v>
      </c>
      <c r="D284">
        <v>2.5403181079991999</v>
      </c>
    </row>
    <row r="285" spans="1:4" ht="14">
      <c r="A285" t="s">
        <v>113</v>
      </c>
      <c r="B285" t="s">
        <v>83</v>
      </c>
      <c r="C285">
        <v>210.18299899660099</v>
      </c>
      <c r="D285">
        <v>5.1789132160207796</v>
      </c>
    </row>
    <row r="286" spans="1:4" ht="14">
      <c r="A286" t="s">
        <v>113</v>
      </c>
      <c r="B286" t="s">
        <v>92</v>
      </c>
      <c r="C286">
        <v>257.64588689147598</v>
      </c>
      <c r="D286">
        <v>3.06475844902431</v>
      </c>
    </row>
    <row r="287" spans="1:4" ht="14">
      <c r="A287" t="s">
        <v>113</v>
      </c>
      <c r="B287" t="s">
        <v>101</v>
      </c>
      <c r="C287">
        <v>271.32733365758202</v>
      </c>
      <c r="D287">
        <v>3.7892622742612501</v>
      </c>
    </row>
    <row r="288" spans="1:4" ht="14">
      <c r="A288" t="s">
        <v>113</v>
      </c>
      <c r="B288" t="s">
        <v>108</v>
      </c>
      <c r="C288">
        <v>268.80642889183702</v>
      </c>
      <c r="D288">
        <v>3.9756950860460298</v>
      </c>
    </row>
    <row r="289" spans="1:4" ht="14">
      <c r="A289" t="s">
        <v>113</v>
      </c>
      <c r="B289" t="s">
        <v>117</v>
      </c>
      <c r="C289">
        <v>274.00510386997502</v>
      </c>
      <c r="D289">
        <v>3.6144859754902599</v>
      </c>
    </row>
    <row r="290" spans="1:4" ht="14">
      <c r="A290" t="s">
        <v>17</v>
      </c>
      <c r="B290" t="s">
        <v>12</v>
      </c>
      <c r="C290">
        <v>281.82865259540301</v>
      </c>
      <c r="D290">
        <v>6.6890781171371598</v>
      </c>
    </row>
    <row r="291" spans="1:4" ht="14">
      <c r="A291" t="s">
        <v>17</v>
      </c>
      <c r="B291" t="s">
        <v>22</v>
      </c>
      <c r="C291">
        <v>291.522435072245</v>
      </c>
      <c r="D291">
        <v>4.9624206563397601</v>
      </c>
    </row>
    <row r="292" spans="1:4" ht="14">
      <c r="A292" t="s">
        <v>17</v>
      </c>
      <c r="B292" t="s">
        <v>32</v>
      </c>
      <c r="C292">
        <v>303.60497902207999</v>
      </c>
      <c r="D292">
        <v>1.3162099151689799</v>
      </c>
    </row>
    <row r="293" spans="1:4" ht="14">
      <c r="A293" t="s">
        <v>17</v>
      </c>
      <c r="B293" t="s">
        <v>41</v>
      </c>
      <c r="C293">
        <v>27.231069158310099</v>
      </c>
      <c r="D293">
        <v>1.44038220582195</v>
      </c>
    </row>
    <row r="294" spans="1:4" ht="14">
      <c r="A294" t="s">
        <v>17</v>
      </c>
      <c r="B294" t="s">
        <v>51</v>
      </c>
      <c r="C294">
        <v>57.643601317780103</v>
      </c>
      <c r="D294">
        <v>4.1278113468087296</v>
      </c>
    </row>
    <row r="295" spans="1:4" ht="14">
      <c r="A295" t="s">
        <v>17</v>
      </c>
      <c r="B295" t="s">
        <v>61</v>
      </c>
      <c r="C295">
        <v>84.230670750801707</v>
      </c>
      <c r="D295">
        <v>4.4782387989485901</v>
      </c>
    </row>
    <row r="296" spans="1:4" ht="14">
      <c r="A296" t="s">
        <v>17</v>
      </c>
      <c r="B296" t="s">
        <v>70</v>
      </c>
      <c r="C296">
        <v>359.36038322983501</v>
      </c>
      <c r="D296">
        <v>9.5745571109553307</v>
      </c>
    </row>
    <row r="297" spans="1:4" ht="14">
      <c r="A297" t="s">
        <v>17</v>
      </c>
      <c r="B297" t="s">
        <v>78</v>
      </c>
      <c r="C297">
        <v>263.09791987975399</v>
      </c>
      <c r="D297">
        <v>0.93555385128283297</v>
      </c>
    </row>
    <row r="298" spans="1:4" ht="14">
      <c r="A298" t="s">
        <v>17</v>
      </c>
      <c r="B298" t="s">
        <v>87</v>
      </c>
      <c r="C298">
        <v>298.070957740214</v>
      </c>
      <c r="D298">
        <v>4.2243417814326802</v>
      </c>
    </row>
    <row r="299" spans="1:4" ht="14">
      <c r="A299" t="s">
        <v>17</v>
      </c>
      <c r="B299" t="s">
        <v>96</v>
      </c>
      <c r="C299">
        <v>268.83436304997201</v>
      </c>
      <c r="D299">
        <v>3.6245320969160502</v>
      </c>
    </row>
    <row r="300" spans="1:4" ht="14">
      <c r="A300" t="s">
        <v>17</v>
      </c>
      <c r="B300" t="s">
        <v>105</v>
      </c>
      <c r="C300">
        <v>113.47453112525901</v>
      </c>
      <c r="D300">
        <v>4678.5602656087003</v>
      </c>
    </row>
    <row r="301" spans="1:4" ht="14">
      <c r="A301" t="s">
        <v>17</v>
      </c>
      <c r="B301" t="s">
        <v>113</v>
      </c>
      <c r="C301">
        <v>299.25859734611601</v>
      </c>
      <c r="D301">
        <v>3.7132968776416799</v>
      </c>
    </row>
    <row r="302" spans="1:4" ht="14">
      <c r="A302" t="s">
        <v>17</v>
      </c>
      <c r="B302" t="s">
        <v>17</v>
      </c>
      <c r="C302">
        <v>13</v>
      </c>
      <c r="D302">
        <v>0</v>
      </c>
    </row>
    <row r="303" spans="1:4" ht="14">
      <c r="A303" t="s">
        <v>17</v>
      </c>
      <c r="B303" t="s">
        <v>27</v>
      </c>
      <c r="C303">
        <v>275.77003794405499</v>
      </c>
      <c r="D303">
        <v>6.64869010390409</v>
      </c>
    </row>
    <row r="304" spans="1:4" ht="14">
      <c r="A304" t="s">
        <v>17</v>
      </c>
      <c r="B304" t="s">
        <v>37</v>
      </c>
      <c r="C304">
        <v>274.64901447561499</v>
      </c>
      <c r="D304">
        <v>6.3386167956629196</v>
      </c>
    </row>
    <row r="305" spans="1:4" ht="14">
      <c r="A305" t="s">
        <v>17</v>
      </c>
      <c r="B305" t="s">
        <v>46</v>
      </c>
      <c r="C305">
        <v>290.27732929122197</v>
      </c>
      <c r="D305">
        <v>6.9029248643703101</v>
      </c>
    </row>
    <row r="306" spans="1:4" ht="14">
      <c r="A306" t="s">
        <v>17</v>
      </c>
      <c r="B306" t="s">
        <v>56</v>
      </c>
      <c r="C306">
        <v>280.11681106963402</v>
      </c>
      <c r="D306">
        <v>6.0453182082740602</v>
      </c>
    </row>
    <row r="307" spans="1:4" ht="14">
      <c r="A307" t="s">
        <v>17</v>
      </c>
      <c r="B307" t="s">
        <v>66</v>
      </c>
      <c r="C307">
        <v>84.230851914637995</v>
      </c>
      <c r="D307">
        <v>4.4782286523254902</v>
      </c>
    </row>
    <row r="308" spans="1:4" ht="14">
      <c r="A308" t="s">
        <v>17</v>
      </c>
      <c r="B308" t="s">
        <v>74</v>
      </c>
      <c r="C308">
        <v>281.80922803874302</v>
      </c>
      <c r="D308">
        <v>5.8257021389543997</v>
      </c>
    </row>
    <row r="309" spans="1:4" ht="14">
      <c r="A309" t="s">
        <v>17</v>
      </c>
      <c r="B309" t="s">
        <v>83</v>
      </c>
      <c r="C309">
        <v>245.542013257138</v>
      </c>
      <c r="D309">
        <v>6.4237275150236002</v>
      </c>
    </row>
    <row r="310" spans="1:4" ht="14">
      <c r="A310" t="s">
        <v>17</v>
      </c>
      <c r="B310" t="s">
        <v>92</v>
      </c>
      <c r="C310">
        <v>280.55709624681998</v>
      </c>
      <c r="D310">
        <v>6.3412746994749902</v>
      </c>
    </row>
    <row r="311" spans="1:4" ht="14">
      <c r="A311" t="s">
        <v>17</v>
      </c>
      <c r="B311" t="s">
        <v>101</v>
      </c>
      <c r="C311">
        <v>285.17433026120199</v>
      </c>
      <c r="D311">
        <v>7.2816125683441699</v>
      </c>
    </row>
    <row r="312" spans="1:4" ht="14">
      <c r="A312" t="s">
        <v>17</v>
      </c>
      <c r="B312" t="s">
        <v>108</v>
      </c>
      <c r="C312">
        <v>283.52662305598801</v>
      </c>
      <c r="D312">
        <v>7.4202979440064203</v>
      </c>
    </row>
    <row r="313" spans="1:4" ht="14">
      <c r="A313" t="s">
        <v>17</v>
      </c>
      <c r="B313" t="s">
        <v>117</v>
      </c>
      <c r="C313">
        <v>286.82993326810299</v>
      </c>
      <c r="D313">
        <v>7.1513002415749698</v>
      </c>
    </row>
    <row r="314" spans="1:4" ht="14">
      <c r="A314" t="s">
        <v>27</v>
      </c>
      <c r="B314" t="s">
        <v>12</v>
      </c>
      <c r="C314">
        <v>5.4306518407234403</v>
      </c>
      <c r="D314">
        <v>0.70601029746389499</v>
      </c>
    </row>
    <row r="315" spans="1:4" ht="14">
      <c r="A315" t="s">
        <v>27</v>
      </c>
      <c r="B315" t="s">
        <v>22</v>
      </c>
      <c r="C315">
        <v>59.944468064681402</v>
      </c>
      <c r="D315">
        <v>2.3068865226125101</v>
      </c>
    </row>
    <row r="316" spans="1:4" ht="14">
      <c r="A316" t="s">
        <v>27</v>
      </c>
      <c r="B316" t="s">
        <v>32</v>
      </c>
      <c r="C316">
        <v>89.282844708174594</v>
      </c>
      <c r="D316">
        <v>5.5190946427238403</v>
      </c>
    </row>
    <row r="317" spans="1:4" ht="14">
      <c r="A317" t="s">
        <v>27</v>
      </c>
      <c r="B317" t="s">
        <v>41</v>
      </c>
      <c r="C317">
        <v>85.094540558204898</v>
      </c>
      <c r="D317">
        <v>7.2998197448352498</v>
      </c>
    </row>
    <row r="318" spans="1:4" ht="14">
      <c r="A318" t="s">
        <v>27</v>
      </c>
      <c r="B318" t="s">
        <v>51</v>
      </c>
      <c r="C318">
        <v>81.234444126022595</v>
      </c>
      <c r="D318">
        <v>10.2187280865303</v>
      </c>
    </row>
    <row r="319" spans="1:4" ht="14">
      <c r="A319" t="s">
        <v>27</v>
      </c>
      <c r="B319" t="s">
        <v>61</v>
      </c>
      <c r="C319">
        <v>91.0356488858163</v>
      </c>
      <c r="D319">
        <v>11.072710337183</v>
      </c>
    </row>
    <row r="320" spans="1:4" ht="14">
      <c r="A320" t="s">
        <v>27</v>
      </c>
      <c r="B320" t="s">
        <v>70</v>
      </c>
      <c r="C320">
        <v>36.065264209162599</v>
      </c>
      <c r="D320">
        <v>11.0301384436922</v>
      </c>
    </row>
    <row r="321" spans="1:4" ht="14">
      <c r="A321" t="s">
        <v>27</v>
      </c>
      <c r="B321" t="s">
        <v>78</v>
      </c>
      <c r="C321">
        <v>97.725408165845394</v>
      </c>
      <c r="D321">
        <v>5.7395955181603</v>
      </c>
    </row>
    <row r="322" spans="1:4" ht="14">
      <c r="A322" t="s">
        <v>27</v>
      </c>
      <c r="B322" t="s">
        <v>87</v>
      </c>
      <c r="C322">
        <v>65.349642562624396</v>
      </c>
      <c r="D322">
        <v>3.1747400265168202</v>
      </c>
    </row>
    <row r="323" spans="1:4" ht="14">
      <c r="A323" t="s">
        <v>27</v>
      </c>
      <c r="B323" t="s">
        <v>96</v>
      </c>
      <c r="C323">
        <v>103.840706497452</v>
      </c>
      <c r="D323">
        <v>3.0819180287029901</v>
      </c>
    </row>
    <row r="324" spans="1:4" ht="14">
      <c r="A324" t="s">
        <v>27</v>
      </c>
      <c r="B324" t="s">
        <v>105</v>
      </c>
      <c r="C324">
        <v>113.373565284572</v>
      </c>
      <c r="D324">
        <v>4684.8941842349896</v>
      </c>
    </row>
    <row r="325" spans="1:4" ht="14">
      <c r="A325" t="s">
        <v>27</v>
      </c>
      <c r="B325" t="s">
        <v>113</v>
      </c>
      <c r="C325">
        <v>71.1464083467107</v>
      </c>
      <c r="D325">
        <v>3.5648190437491101</v>
      </c>
    </row>
    <row r="326" spans="1:4" ht="14">
      <c r="A326" t="s">
        <v>27</v>
      </c>
      <c r="B326" t="s">
        <v>17</v>
      </c>
      <c r="C326">
        <v>95.676214356867007</v>
      </c>
      <c r="D326">
        <v>6.64869010390409</v>
      </c>
    </row>
    <row r="327" spans="1:4" ht="14">
      <c r="A327" t="s">
        <v>27</v>
      </c>
      <c r="B327" t="s">
        <v>27</v>
      </c>
      <c r="C327">
        <v>13</v>
      </c>
      <c r="D327">
        <v>0</v>
      </c>
    </row>
    <row r="328" spans="1:4" ht="14">
      <c r="A328" t="s">
        <v>27</v>
      </c>
      <c r="B328" t="s">
        <v>37</v>
      </c>
      <c r="C328">
        <v>117.397598211641</v>
      </c>
      <c r="D328">
        <v>0.33507895342848898</v>
      </c>
    </row>
    <row r="329" spans="1:4" ht="14">
      <c r="A329" t="s">
        <v>27</v>
      </c>
      <c r="B329" t="s">
        <v>46</v>
      </c>
      <c r="C329">
        <v>4.5451307792845297</v>
      </c>
      <c r="D329">
        <v>1.7295407246334</v>
      </c>
    </row>
    <row r="330" spans="1:4" ht="14">
      <c r="A330" t="s">
        <v>27</v>
      </c>
      <c r="B330" t="s">
        <v>56</v>
      </c>
      <c r="C330">
        <v>59.244724672212499</v>
      </c>
      <c r="D330">
        <v>0.77154573961043305</v>
      </c>
    </row>
    <row r="331" spans="1:4" ht="14">
      <c r="A331" t="s">
        <v>27</v>
      </c>
      <c r="B331" t="s">
        <v>66</v>
      </c>
      <c r="C331">
        <v>91.035727931410705</v>
      </c>
      <c r="D331">
        <v>11.072701965212699</v>
      </c>
    </row>
    <row r="332" spans="1:4" ht="14">
      <c r="A332" t="s">
        <v>27</v>
      </c>
      <c r="B332" t="s">
        <v>74</v>
      </c>
      <c r="C332">
        <v>60.0511765593699</v>
      </c>
      <c r="D332">
        <v>1.05225252841737</v>
      </c>
    </row>
    <row r="333" spans="1:4" ht="14">
      <c r="A333" t="s">
        <v>27</v>
      </c>
      <c r="B333" t="s">
        <v>83</v>
      </c>
      <c r="C333">
        <v>166.916425165052</v>
      </c>
      <c r="D333">
        <v>3.4154204193225399</v>
      </c>
    </row>
    <row r="334" spans="1:4" ht="14">
      <c r="A334" t="s">
        <v>27</v>
      </c>
      <c r="B334" t="s">
        <v>92</v>
      </c>
      <c r="C334">
        <v>37.587102829365499</v>
      </c>
      <c r="D334">
        <v>0.62341205040213699</v>
      </c>
    </row>
    <row r="335" spans="1:4" ht="14">
      <c r="A335" t="s">
        <v>27</v>
      </c>
      <c r="B335" t="s">
        <v>101</v>
      </c>
      <c r="C335">
        <v>341.462841683524</v>
      </c>
      <c r="D335">
        <v>1.3045853501884599</v>
      </c>
    </row>
    <row r="336" spans="1:4" ht="14">
      <c r="A336" t="s">
        <v>27</v>
      </c>
      <c r="B336" t="s">
        <v>108</v>
      </c>
      <c r="C336">
        <v>330.58140621977901</v>
      </c>
      <c r="D336">
        <v>1.2239991823826599</v>
      </c>
    </row>
    <row r="337" spans="1:4" ht="14">
      <c r="A337" t="s">
        <v>27</v>
      </c>
      <c r="B337" t="s">
        <v>117</v>
      </c>
      <c r="C337">
        <v>350.59054224623702</v>
      </c>
      <c r="D337">
        <v>1.4208342787213699</v>
      </c>
    </row>
    <row r="338" spans="1:4" ht="14">
      <c r="A338" t="s">
        <v>37</v>
      </c>
      <c r="B338" t="s">
        <v>12</v>
      </c>
      <c r="C338">
        <v>344.94000269718703</v>
      </c>
      <c r="D338">
        <v>0.88753371819127802</v>
      </c>
    </row>
    <row r="339" spans="1:4" ht="14">
      <c r="A339" t="s">
        <v>37</v>
      </c>
      <c r="B339" t="s">
        <v>22</v>
      </c>
      <c r="C339">
        <v>52.3833945334897</v>
      </c>
      <c r="D339">
        <v>2.14529333229618</v>
      </c>
    </row>
    <row r="340" spans="1:4" ht="14">
      <c r="A340" t="s">
        <v>37</v>
      </c>
      <c r="B340" t="s">
        <v>32</v>
      </c>
      <c r="C340">
        <v>87.556000784733698</v>
      </c>
      <c r="D340">
        <v>5.2259392007239196</v>
      </c>
    </row>
    <row r="341" spans="1:4" ht="14">
      <c r="A341" t="s">
        <v>37</v>
      </c>
      <c r="B341" t="s">
        <v>41</v>
      </c>
      <c r="C341">
        <v>83.637273600810104</v>
      </c>
      <c r="D341">
        <v>7.0188843667977903</v>
      </c>
    </row>
    <row r="342" spans="1:4" ht="14">
      <c r="A342" t="s">
        <v>37</v>
      </c>
      <c r="B342" t="s">
        <v>51</v>
      </c>
      <c r="C342">
        <v>80.100430691563801</v>
      </c>
      <c r="D342">
        <v>9.9501702048621095</v>
      </c>
    </row>
    <row r="343" spans="1:4" ht="14">
      <c r="A343" t="s">
        <v>37</v>
      </c>
      <c r="B343" t="s">
        <v>61</v>
      </c>
      <c r="C343">
        <v>90.248953354423605</v>
      </c>
      <c r="D343">
        <v>10.7735047708469</v>
      </c>
    </row>
    <row r="344" spans="1:4" ht="14">
      <c r="A344" t="s">
        <v>37</v>
      </c>
      <c r="B344" t="s">
        <v>70</v>
      </c>
      <c r="C344">
        <v>34.341815911472096</v>
      </c>
      <c r="D344">
        <v>10.9846367822575</v>
      </c>
    </row>
    <row r="345" spans="1:4" ht="14">
      <c r="A345" t="s">
        <v>37</v>
      </c>
      <c r="B345" t="s">
        <v>78</v>
      </c>
      <c r="C345">
        <v>96.538659481385096</v>
      </c>
      <c r="D345">
        <v>5.4252465464463802</v>
      </c>
    </row>
    <row r="346" spans="1:4" ht="14">
      <c r="A346" t="s">
        <v>37</v>
      </c>
      <c r="B346" t="s">
        <v>87</v>
      </c>
      <c r="C346">
        <v>60.268199204503198</v>
      </c>
      <c r="D346">
        <v>2.98040073536998</v>
      </c>
    </row>
    <row r="347" spans="1:4" ht="14">
      <c r="A347" t="s">
        <v>37</v>
      </c>
      <c r="B347" t="s">
        <v>96</v>
      </c>
      <c r="C347">
        <v>102.21293630224299</v>
      </c>
      <c r="D347">
        <v>2.7572941460857199</v>
      </c>
    </row>
    <row r="348" spans="1:4" ht="14">
      <c r="A348" t="s">
        <v>37</v>
      </c>
      <c r="B348" t="s">
        <v>105</v>
      </c>
      <c r="C348">
        <v>113.378098435015</v>
      </c>
      <c r="D348">
        <v>4684.5599313635203</v>
      </c>
    </row>
    <row r="349" spans="1:4" ht="14">
      <c r="A349" t="s">
        <v>37</v>
      </c>
      <c r="B349" t="s">
        <v>113</v>
      </c>
      <c r="C349">
        <v>66.997443679278902</v>
      </c>
      <c r="D349">
        <v>3.3418901226303999</v>
      </c>
    </row>
    <row r="350" spans="1:4" ht="14">
      <c r="A350" t="s">
        <v>37</v>
      </c>
      <c r="B350" t="s">
        <v>17</v>
      </c>
      <c r="C350">
        <v>94.559808759079999</v>
      </c>
      <c r="D350">
        <v>6.3386167956629196</v>
      </c>
    </row>
    <row r="351" spans="1:4" ht="14">
      <c r="A351" t="s">
        <v>37</v>
      </c>
      <c r="B351" t="s">
        <v>27</v>
      </c>
      <c r="C351">
        <v>297.40221408347998</v>
      </c>
      <c r="D351">
        <v>0.33507895342848898</v>
      </c>
    </row>
    <row r="352" spans="1:4" ht="14">
      <c r="A352" t="s">
        <v>37</v>
      </c>
      <c r="B352" t="s">
        <v>37</v>
      </c>
      <c r="C352">
        <v>13</v>
      </c>
      <c r="D352">
        <v>0</v>
      </c>
    </row>
    <row r="353" spans="1:4" ht="14">
      <c r="A353" t="s">
        <v>37</v>
      </c>
      <c r="B353" t="s">
        <v>46</v>
      </c>
      <c r="C353">
        <v>355.12242390784701</v>
      </c>
      <c r="D353">
        <v>1.8851321434887001</v>
      </c>
    </row>
    <row r="354" spans="1:4" ht="14">
      <c r="A354" t="s">
        <v>37</v>
      </c>
      <c r="B354" t="s">
        <v>56</v>
      </c>
      <c r="C354">
        <v>33.6740833116163</v>
      </c>
      <c r="D354">
        <v>0.65934281184205001</v>
      </c>
    </row>
    <row r="355" spans="1:4" ht="14">
      <c r="A355" t="s">
        <v>37</v>
      </c>
      <c r="B355" t="s">
        <v>66</v>
      </c>
      <c r="C355">
        <v>90.249033972647098</v>
      </c>
      <c r="D355">
        <v>10.773496188653301</v>
      </c>
    </row>
    <row r="356" spans="1:4" ht="14">
      <c r="A356" t="s">
        <v>37</v>
      </c>
      <c r="B356" t="s">
        <v>74</v>
      </c>
      <c r="C356">
        <v>42.117346759503</v>
      </c>
      <c r="D356">
        <v>0.91598583003177403</v>
      </c>
    </row>
    <row r="357" spans="1:4" ht="14">
      <c r="A357" t="s">
        <v>37</v>
      </c>
      <c r="B357" t="s">
        <v>83</v>
      </c>
      <c r="C357">
        <v>171.47780758505101</v>
      </c>
      <c r="D357">
        <v>3.2080280066970301</v>
      </c>
    </row>
    <row r="358" spans="1:4" ht="14">
      <c r="A358" t="s">
        <v>37</v>
      </c>
      <c r="B358" t="s">
        <v>92</v>
      </c>
      <c r="C358">
        <v>7.2811076699990096</v>
      </c>
      <c r="D358">
        <v>0.65346197193350097</v>
      </c>
    </row>
    <row r="359" spans="1:4" ht="14">
      <c r="A359" t="s">
        <v>37</v>
      </c>
      <c r="B359" t="s">
        <v>101</v>
      </c>
      <c r="C359">
        <v>332.89186706173098</v>
      </c>
      <c r="D359">
        <v>1.5628281955954599</v>
      </c>
    </row>
    <row r="360" spans="1:4" ht="14">
      <c r="A360" t="s">
        <v>37</v>
      </c>
      <c r="B360" t="s">
        <v>108</v>
      </c>
      <c r="C360">
        <v>323.63568378381399</v>
      </c>
      <c r="D360">
        <v>1.5155704426954499</v>
      </c>
    </row>
    <row r="361" spans="1:4" ht="14">
      <c r="A361" t="s">
        <v>37</v>
      </c>
      <c r="B361" t="s">
        <v>117</v>
      </c>
      <c r="C361">
        <v>341.20095570827903</v>
      </c>
      <c r="D361">
        <v>1.6436307776882499</v>
      </c>
    </row>
    <row r="362" spans="1:4" ht="14">
      <c r="A362" t="s">
        <v>46</v>
      </c>
      <c r="B362" t="s">
        <v>12</v>
      </c>
      <c r="C362">
        <v>183.93079492969599</v>
      </c>
      <c r="D362">
        <v>1.0236728972957301</v>
      </c>
    </row>
    <row r="363" spans="1:4" ht="14">
      <c r="A363" t="s">
        <v>46</v>
      </c>
      <c r="B363" t="s">
        <v>22</v>
      </c>
      <c r="C363">
        <v>107.00120712713399</v>
      </c>
      <c r="D363">
        <v>1.9446677822669001</v>
      </c>
    </row>
    <row r="364" spans="1:4" ht="14">
      <c r="A364" t="s">
        <v>46</v>
      </c>
      <c r="B364" t="s">
        <v>32</v>
      </c>
      <c r="C364">
        <v>107.090766818037</v>
      </c>
      <c r="D364">
        <v>5.63034461853983</v>
      </c>
    </row>
    <row r="365" spans="1:4" ht="14">
      <c r="A365" t="s">
        <v>46</v>
      </c>
      <c r="B365" t="s">
        <v>41</v>
      </c>
      <c r="C365">
        <v>98.758448351016099</v>
      </c>
      <c r="D365">
        <v>7.2202901886593498</v>
      </c>
    </row>
    <row r="366" spans="1:4" ht="14">
      <c r="A366" t="s">
        <v>46</v>
      </c>
      <c r="B366" t="s">
        <v>51</v>
      </c>
      <c r="C366">
        <v>90.955871249040797</v>
      </c>
      <c r="D366">
        <v>9.9637155485990601</v>
      </c>
    </row>
    <row r="367" spans="1:4" ht="14">
      <c r="A367" t="s">
        <v>46</v>
      </c>
      <c r="B367" t="s">
        <v>61</v>
      </c>
      <c r="C367">
        <v>99.977562395419497</v>
      </c>
      <c r="D367">
        <v>11.101875670944199</v>
      </c>
    </row>
    <row r="368" spans="1:4" ht="14">
      <c r="A368" t="s">
        <v>46</v>
      </c>
      <c r="B368" t="s">
        <v>70</v>
      </c>
      <c r="C368">
        <v>41.467056355317901</v>
      </c>
      <c r="D368">
        <v>9.5984640034277007</v>
      </c>
    </row>
    <row r="369" spans="1:4" ht="14">
      <c r="A369" t="s">
        <v>46</v>
      </c>
      <c r="B369" t="s">
        <v>78</v>
      </c>
      <c r="C369">
        <v>114.20651254041999</v>
      </c>
      <c r="D369">
        <v>6.0856968796564903</v>
      </c>
    </row>
    <row r="370" spans="1:4" ht="14">
      <c r="A370" t="s">
        <v>46</v>
      </c>
      <c r="B370" t="s">
        <v>87</v>
      </c>
      <c r="C370">
        <v>98.276738448228897</v>
      </c>
      <c r="D370">
        <v>2.7773222381712301</v>
      </c>
    </row>
    <row r="371" spans="1:4" ht="14">
      <c r="A371" t="s">
        <v>46</v>
      </c>
      <c r="B371" t="s">
        <v>96</v>
      </c>
      <c r="C371">
        <v>130.75809802910899</v>
      </c>
      <c r="D371">
        <v>3.7698158145504999</v>
      </c>
    </row>
    <row r="372" spans="1:4" ht="14">
      <c r="A372" t="s">
        <v>46</v>
      </c>
      <c r="B372" t="s">
        <v>105</v>
      </c>
      <c r="C372">
        <v>113.375700935133</v>
      </c>
      <c r="D372">
        <v>4685.4524505701702</v>
      </c>
    </row>
    <row r="373" spans="1:4" ht="14">
      <c r="A373" t="s">
        <v>46</v>
      </c>
      <c r="B373" t="s">
        <v>113</v>
      </c>
      <c r="C373">
        <v>100.021169137603</v>
      </c>
      <c r="D373">
        <v>3.2866802336696499</v>
      </c>
    </row>
    <row r="374" spans="1:4" ht="14">
      <c r="A374" t="s">
        <v>46</v>
      </c>
      <c r="B374" t="s">
        <v>17</v>
      </c>
      <c r="C374">
        <v>110.17985849562901</v>
      </c>
      <c r="D374">
        <v>6.9029248643703101</v>
      </c>
    </row>
    <row r="375" spans="1:4" ht="14">
      <c r="A375" t="s">
        <v>46</v>
      </c>
      <c r="B375" t="s">
        <v>27</v>
      </c>
      <c r="C375">
        <v>184.541511442342</v>
      </c>
      <c r="D375">
        <v>1.7295407246334</v>
      </c>
    </row>
    <row r="376" spans="1:4" ht="14">
      <c r="A376" t="s">
        <v>46</v>
      </c>
      <c r="B376" t="s">
        <v>37</v>
      </c>
      <c r="C376">
        <v>175.11418740440701</v>
      </c>
      <c r="D376">
        <v>1.8851321434887001</v>
      </c>
    </row>
    <row r="377" spans="1:4" ht="14">
      <c r="A377" t="s">
        <v>46</v>
      </c>
      <c r="B377" t="s">
        <v>46</v>
      </c>
      <c r="C377">
        <v>13</v>
      </c>
      <c r="D377">
        <v>0</v>
      </c>
    </row>
    <row r="378" spans="1:4" ht="14">
      <c r="A378" t="s">
        <v>46</v>
      </c>
      <c r="B378" t="s">
        <v>56</v>
      </c>
      <c r="C378">
        <v>158.41237033252</v>
      </c>
      <c r="D378">
        <v>1.42981439053174</v>
      </c>
    </row>
    <row r="379" spans="1:4" ht="14">
      <c r="A379" t="s">
        <v>46</v>
      </c>
      <c r="B379" t="s">
        <v>66</v>
      </c>
      <c r="C379">
        <v>99.9776469929092</v>
      </c>
      <c r="D379">
        <v>11.101869776315301</v>
      </c>
    </row>
    <row r="380" spans="1:4" ht="14">
      <c r="A380" t="s">
        <v>46</v>
      </c>
      <c r="B380" t="s">
        <v>74</v>
      </c>
      <c r="C380">
        <v>147.124726836771</v>
      </c>
      <c r="D380">
        <v>1.4273199158991099</v>
      </c>
    </row>
    <row r="381" spans="1:4" ht="14">
      <c r="A381" t="s">
        <v>46</v>
      </c>
      <c r="B381" t="s">
        <v>83</v>
      </c>
      <c r="C381">
        <v>172.81840408263199</v>
      </c>
      <c r="D381">
        <v>5.0907581271501501</v>
      </c>
    </row>
    <row r="382" spans="1:4" ht="14">
      <c r="A382" t="s">
        <v>46</v>
      </c>
      <c r="B382" t="s">
        <v>92</v>
      </c>
      <c r="C382">
        <v>168.81254540732999</v>
      </c>
      <c r="D382">
        <v>1.25390493997632</v>
      </c>
    </row>
    <row r="383" spans="1:4" ht="14">
      <c r="A383" t="s">
        <v>46</v>
      </c>
      <c r="B383" t="s">
        <v>101</v>
      </c>
      <c r="C383">
        <v>228.55459318599301</v>
      </c>
      <c r="D383">
        <v>0.73611061986422099</v>
      </c>
    </row>
    <row r="384" spans="1:4" ht="14">
      <c r="A384" t="s">
        <v>46</v>
      </c>
      <c r="B384" t="s">
        <v>108</v>
      </c>
      <c r="C384">
        <v>228.28950847572801</v>
      </c>
      <c r="D384">
        <v>0.98889532462378504</v>
      </c>
    </row>
    <row r="385" spans="1:4" ht="14">
      <c r="A385" t="s">
        <v>46</v>
      </c>
      <c r="B385" t="s">
        <v>117</v>
      </c>
      <c r="C385">
        <v>228.880286719955</v>
      </c>
      <c r="D385">
        <v>0.49025381385410899</v>
      </c>
    </row>
    <row r="386" spans="1:4" ht="14">
      <c r="A386" t="s">
        <v>56</v>
      </c>
      <c r="B386" t="s">
        <v>12</v>
      </c>
      <c r="C386">
        <v>297.350669356183</v>
      </c>
      <c r="D386">
        <v>0.67120844500698595</v>
      </c>
    </row>
    <row r="387" spans="1:4" ht="14">
      <c r="A387" t="s">
        <v>56</v>
      </c>
      <c r="B387" t="s">
        <v>22</v>
      </c>
      <c r="C387">
        <v>60.304007477000098</v>
      </c>
      <c r="D387">
        <v>1.5354272326481</v>
      </c>
    </row>
    <row r="388" spans="1:4" ht="14">
      <c r="A388" t="s">
        <v>56</v>
      </c>
      <c r="B388" t="s">
        <v>32</v>
      </c>
      <c r="C388">
        <v>93.842667385033593</v>
      </c>
      <c r="D388">
        <v>4.8665229401398697</v>
      </c>
    </row>
    <row r="389" spans="1:4" ht="14">
      <c r="A389" t="s">
        <v>56</v>
      </c>
      <c r="B389" t="s">
        <v>41</v>
      </c>
      <c r="C389">
        <v>88.017912719271294</v>
      </c>
      <c r="D389">
        <v>6.6140355244151197</v>
      </c>
    </row>
    <row r="390" spans="1:4" ht="14">
      <c r="A390" t="s">
        <v>56</v>
      </c>
      <c r="B390" t="s">
        <v>51</v>
      </c>
      <c r="C390">
        <v>82.98360495256</v>
      </c>
      <c r="D390">
        <v>9.5077016595410804</v>
      </c>
    </row>
    <row r="391" spans="1:4" ht="14">
      <c r="A391" t="s">
        <v>56</v>
      </c>
      <c r="B391" t="s">
        <v>61</v>
      </c>
      <c r="C391">
        <v>93.278109310756093</v>
      </c>
      <c r="D391">
        <v>10.424841949717701</v>
      </c>
    </row>
    <row r="392" spans="1:4" ht="14">
      <c r="A392" t="s">
        <v>56</v>
      </c>
      <c r="B392" t="s">
        <v>70</v>
      </c>
      <c r="C392">
        <v>34.3877655145521</v>
      </c>
      <c r="D392">
        <v>10.3253416054194</v>
      </c>
    </row>
    <row r="393" spans="1:4" ht="14">
      <c r="A393" t="s">
        <v>56</v>
      </c>
      <c r="B393" t="s">
        <v>78</v>
      </c>
      <c r="C393">
        <v>103.074015246112</v>
      </c>
      <c r="D393">
        <v>5.1580072592524404</v>
      </c>
    </row>
    <row r="394" spans="1:4" ht="14">
      <c r="A394" t="s">
        <v>56</v>
      </c>
      <c r="B394" t="s">
        <v>87</v>
      </c>
      <c r="C394">
        <v>67.309536918687797</v>
      </c>
      <c r="D394">
        <v>2.4089677054771199</v>
      </c>
    </row>
    <row r="395" spans="1:4" ht="14">
      <c r="A395" t="s">
        <v>56</v>
      </c>
      <c r="B395" t="s">
        <v>96</v>
      </c>
      <c r="C395">
        <v>115.92223078514699</v>
      </c>
      <c r="D395">
        <v>2.5898066048303598</v>
      </c>
    </row>
    <row r="396" spans="1:4" ht="14">
      <c r="A396" t="s">
        <v>56</v>
      </c>
      <c r="B396" t="s">
        <v>105</v>
      </c>
      <c r="C396">
        <v>113.38369281138</v>
      </c>
      <c r="D396">
        <v>4684.4420977925802</v>
      </c>
    </row>
    <row r="397" spans="1:4" ht="14">
      <c r="A397" t="s">
        <v>56</v>
      </c>
      <c r="B397" t="s">
        <v>113</v>
      </c>
      <c r="C397">
        <v>74.395448273134207</v>
      </c>
      <c r="D397">
        <v>2.8143609840722799</v>
      </c>
    </row>
    <row r="398" spans="1:4" ht="14">
      <c r="A398" t="s">
        <v>56</v>
      </c>
      <c r="B398" t="s">
        <v>17</v>
      </c>
      <c r="C398">
        <v>100.030907969463</v>
      </c>
      <c r="D398">
        <v>6.0453182082740602</v>
      </c>
    </row>
    <row r="399" spans="1:4" ht="14">
      <c r="A399" t="s">
        <v>56</v>
      </c>
      <c r="B399" t="s">
        <v>27</v>
      </c>
      <c r="C399">
        <v>239.25265254440501</v>
      </c>
      <c r="D399">
        <v>0.77154573961043305</v>
      </c>
    </row>
    <row r="400" spans="1:4" ht="14">
      <c r="A400" t="s">
        <v>56</v>
      </c>
      <c r="B400" t="s">
        <v>37</v>
      </c>
      <c r="C400">
        <v>213.67739477957701</v>
      </c>
      <c r="D400">
        <v>0.65934281184205001</v>
      </c>
    </row>
    <row r="401" spans="1:4" ht="14">
      <c r="A401" t="s">
        <v>56</v>
      </c>
      <c r="B401" t="s">
        <v>46</v>
      </c>
      <c r="C401">
        <v>338.42392018181198</v>
      </c>
      <c r="D401">
        <v>1.42981439053174</v>
      </c>
    </row>
    <row r="402" spans="1:4" ht="14">
      <c r="A402" t="s">
        <v>56</v>
      </c>
      <c r="B402" t="s">
        <v>56</v>
      </c>
      <c r="C402">
        <v>13</v>
      </c>
      <c r="D402">
        <v>0</v>
      </c>
    </row>
    <row r="403" spans="1:4" ht="14">
      <c r="A403" t="s">
        <v>56</v>
      </c>
      <c r="B403" t="s">
        <v>66</v>
      </c>
      <c r="C403">
        <v>93.278194998963798</v>
      </c>
      <c r="D403">
        <v>10.4248341799253</v>
      </c>
    </row>
    <row r="404" spans="1:4" ht="14">
      <c r="A404" t="s">
        <v>56</v>
      </c>
      <c r="B404" t="s">
        <v>74</v>
      </c>
      <c r="C404">
        <v>62.2739235059816</v>
      </c>
      <c r="D404">
        <v>0.28099313018503203</v>
      </c>
    </row>
    <row r="405" spans="1:4" ht="14">
      <c r="A405" t="s">
        <v>56</v>
      </c>
      <c r="B405" t="s">
        <v>83</v>
      </c>
      <c r="C405">
        <v>178.31292324929601</v>
      </c>
      <c r="D405">
        <v>3.7229352034221401</v>
      </c>
    </row>
    <row r="406" spans="1:4" ht="14">
      <c r="A406" t="s">
        <v>56</v>
      </c>
      <c r="B406" t="s">
        <v>92</v>
      </c>
      <c r="C406">
        <v>289.38645428168797</v>
      </c>
      <c r="D406">
        <v>0.29975645115544203</v>
      </c>
    </row>
    <row r="407" spans="1:4" ht="14">
      <c r="A407" t="s">
        <v>56</v>
      </c>
      <c r="B407" t="s">
        <v>101</v>
      </c>
      <c r="C407">
        <v>308.01759578523399</v>
      </c>
      <c r="D407">
        <v>1.3679133007342601</v>
      </c>
    </row>
    <row r="408" spans="1:4" ht="14">
      <c r="A408" t="s">
        <v>56</v>
      </c>
      <c r="B408" t="s">
        <v>108</v>
      </c>
      <c r="C408">
        <v>297.98711197141398</v>
      </c>
      <c r="D408">
        <v>1.4315716494834401</v>
      </c>
    </row>
    <row r="409" spans="1:4" ht="14">
      <c r="A409" t="s">
        <v>56</v>
      </c>
      <c r="B409" t="s">
        <v>117</v>
      </c>
      <c r="C409">
        <v>318.37238277078399</v>
      </c>
      <c r="D409">
        <v>1.3475902746574699</v>
      </c>
    </row>
    <row r="410" spans="1:4" ht="14">
      <c r="A410" t="s">
        <v>66</v>
      </c>
      <c r="B410" t="s">
        <v>12</v>
      </c>
      <c r="C410">
        <v>274.84537442176998</v>
      </c>
      <c r="D410">
        <v>11.041062706017399</v>
      </c>
    </row>
    <row r="411" spans="1:4" ht="14">
      <c r="A411" t="s">
        <v>66</v>
      </c>
      <c r="B411" t="s">
        <v>22</v>
      </c>
      <c r="C411">
        <v>278.65039597899403</v>
      </c>
      <c r="D411">
        <v>9.1748768150165105</v>
      </c>
    </row>
    <row r="412" spans="1:4" ht="14">
      <c r="A412" t="s">
        <v>66</v>
      </c>
      <c r="B412" t="s">
        <v>32</v>
      </c>
      <c r="C412">
        <v>272.93031074469701</v>
      </c>
      <c r="D412">
        <v>5.5587541685601503</v>
      </c>
    </row>
    <row r="413" spans="1:4" ht="14">
      <c r="A413" t="s">
        <v>66</v>
      </c>
      <c r="B413" t="s">
        <v>41</v>
      </c>
      <c r="C413">
        <v>282.40109673454702</v>
      </c>
      <c r="D413">
        <v>3.8862519588262199</v>
      </c>
    </row>
    <row r="414" spans="1:4" ht="14">
      <c r="A414" t="s">
        <v>66</v>
      </c>
      <c r="B414" t="s">
        <v>51</v>
      </c>
      <c r="C414">
        <v>331.21968218697498</v>
      </c>
      <c r="D414">
        <v>2.00805512852767</v>
      </c>
    </row>
    <row r="415" spans="1:4" ht="14">
      <c r="A415" t="s">
        <v>66</v>
      </c>
      <c r="B415" t="s">
        <v>61</v>
      </c>
      <c r="C415">
        <v>29.9146927569019</v>
      </c>
      <c r="D415">
        <v>7.2442386736946702E-5</v>
      </c>
    </row>
    <row r="416" spans="1:4" ht="14">
      <c r="A416" t="s">
        <v>66</v>
      </c>
      <c r="B416" t="s">
        <v>70</v>
      </c>
      <c r="C416">
        <v>333.49274304563698</v>
      </c>
      <c r="D416">
        <v>10.2009582651846</v>
      </c>
    </row>
    <row r="417" spans="1:4" ht="14">
      <c r="A417" t="s">
        <v>66</v>
      </c>
      <c r="B417" t="s">
        <v>78</v>
      </c>
      <c r="C417">
        <v>264.09544870268201</v>
      </c>
      <c r="D417">
        <v>5.4136312195161</v>
      </c>
    </row>
    <row r="418" spans="1:4" ht="14">
      <c r="A418" t="s">
        <v>66</v>
      </c>
      <c r="B418" t="s">
        <v>87</v>
      </c>
      <c r="C418">
        <v>280.70281227632501</v>
      </c>
      <c r="D418">
        <v>8.3261793628717609</v>
      </c>
    </row>
    <row r="419" spans="1:4" ht="14">
      <c r="A419" t="s">
        <v>66</v>
      </c>
      <c r="B419" t="s">
        <v>96</v>
      </c>
      <c r="C419">
        <v>266.35034142251402</v>
      </c>
      <c r="D419">
        <v>8.0962957548138608</v>
      </c>
    </row>
    <row r="420" spans="1:4" ht="14">
      <c r="A420" t="s">
        <v>66</v>
      </c>
      <c r="B420" t="s">
        <v>105</v>
      </c>
      <c r="C420">
        <v>113.542689856807</v>
      </c>
      <c r="D420">
        <v>4674.6529361571902</v>
      </c>
    </row>
    <row r="421" spans="1:4" ht="14">
      <c r="A421" t="s">
        <v>66</v>
      </c>
      <c r="B421" t="s">
        <v>113</v>
      </c>
      <c r="C421">
        <v>280.11721898347599</v>
      </c>
      <c r="D421">
        <v>7.8151908887524799</v>
      </c>
    </row>
    <row r="422" spans="1:4" ht="14">
      <c r="A422" t="s">
        <v>66</v>
      </c>
      <c r="B422" t="s">
        <v>17</v>
      </c>
      <c r="C422">
        <v>264.29122346216298</v>
      </c>
      <c r="D422">
        <v>4.4782286523254902</v>
      </c>
    </row>
    <row r="423" spans="1:4" ht="14">
      <c r="A423" t="s">
        <v>66</v>
      </c>
      <c r="B423" t="s">
        <v>27</v>
      </c>
      <c r="C423">
        <v>271.18993750498498</v>
      </c>
      <c r="D423">
        <v>11.072701965212699</v>
      </c>
    </row>
    <row r="424" spans="1:4" ht="14">
      <c r="A424" t="s">
        <v>66</v>
      </c>
      <c r="B424" t="s">
        <v>37</v>
      </c>
      <c r="C424">
        <v>270.398623680458</v>
      </c>
      <c r="D424">
        <v>10.773496188653301</v>
      </c>
    </row>
    <row r="425" spans="1:4" ht="14">
      <c r="A425" t="s">
        <v>66</v>
      </c>
      <c r="B425" t="s">
        <v>46</v>
      </c>
      <c r="C425">
        <v>280.13552224245802</v>
      </c>
      <c r="D425">
        <v>11.101869776315301</v>
      </c>
    </row>
    <row r="426" spans="1:4" ht="14">
      <c r="A426" t="s">
        <v>66</v>
      </c>
      <c r="B426" t="s">
        <v>56</v>
      </c>
      <c r="C426">
        <v>273.42448761116998</v>
      </c>
      <c r="D426">
        <v>10.4248341799253</v>
      </c>
    </row>
    <row r="427" spans="1:4" ht="14">
      <c r="A427" t="s">
        <v>66</v>
      </c>
      <c r="B427" t="s">
        <v>66</v>
      </c>
      <c r="C427">
        <v>13</v>
      </c>
      <c r="D427">
        <v>0</v>
      </c>
    </row>
    <row r="428" spans="1:4" ht="14">
      <c r="A428" t="s">
        <v>66</v>
      </c>
      <c r="B428" t="s">
        <v>74</v>
      </c>
      <c r="C428">
        <v>274.23875139028797</v>
      </c>
      <c r="D428">
        <v>10.1850153530442</v>
      </c>
    </row>
    <row r="429" spans="1:4" ht="14">
      <c r="A429" t="s">
        <v>66</v>
      </c>
      <c r="B429" t="s">
        <v>83</v>
      </c>
      <c r="C429">
        <v>253.26478175447701</v>
      </c>
      <c r="D429">
        <v>10.7619256033291</v>
      </c>
    </row>
    <row r="430" spans="1:4" ht="14">
      <c r="A430" t="s">
        <v>66</v>
      </c>
      <c r="B430" t="s">
        <v>92</v>
      </c>
      <c r="C430">
        <v>273.869291851355</v>
      </c>
      <c r="D430">
        <v>10.713144773789701</v>
      </c>
    </row>
    <row r="431" spans="1:4" ht="14">
      <c r="A431" t="s">
        <v>66</v>
      </c>
      <c r="B431" t="s">
        <v>101</v>
      </c>
      <c r="C431">
        <v>277.28583610187098</v>
      </c>
      <c r="D431">
        <v>11.575196447096101</v>
      </c>
    </row>
    <row r="432" spans="1:4" ht="14">
      <c r="A432" t="s">
        <v>66</v>
      </c>
      <c r="B432" t="s">
        <v>108</v>
      </c>
      <c r="C432">
        <v>276.346080585766</v>
      </c>
      <c r="D432">
        <v>11.7405957086354</v>
      </c>
    </row>
    <row r="433" spans="1:4" ht="14">
      <c r="A433" t="s">
        <v>66</v>
      </c>
      <c r="B433" t="s">
        <v>117</v>
      </c>
      <c r="C433">
        <v>278.22035939851799</v>
      </c>
      <c r="D433">
        <v>11.416125562653001</v>
      </c>
    </row>
    <row r="434" spans="1:4" ht="14">
      <c r="A434" t="s">
        <v>74</v>
      </c>
      <c r="B434" t="s">
        <v>12</v>
      </c>
      <c r="C434">
        <v>281.87684528511198</v>
      </c>
      <c r="D434">
        <v>0.86337856993646001</v>
      </c>
    </row>
    <row r="435" spans="1:4" ht="14">
      <c r="A435" t="s">
        <v>74</v>
      </c>
      <c r="B435" t="s">
        <v>22</v>
      </c>
      <c r="C435">
        <v>59.8659303796179</v>
      </c>
      <c r="D435">
        <v>1.2546373480000701</v>
      </c>
    </row>
    <row r="436" spans="1:4" ht="14">
      <c r="A436" t="s">
        <v>74</v>
      </c>
      <c r="B436" t="s">
        <v>32</v>
      </c>
      <c r="C436">
        <v>95.666638488977696</v>
      </c>
      <c r="D436">
        <v>4.6294510509928397</v>
      </c>
    </row>
    <row r="437" spans="1:4" ht="14">
      <c r="A437" t="s">
        <v>74</v>
      </c>
      <c r="B437" t="s">
        <v>41</v>
      </c>
      <c r="C437">
        <v>89.120161786169703</v>
      </c>
      <c r="D437">
        <v>6.3621034980040001</v>
      </c>
    </row>
    <row r="438" spans="1:4" ht="14">
      <c r="A438" t="s">
        <v>74</v>
      </c>
      <c r="B438" t="s">
        <v>51</v>
      </c>
      <c r="C438">
        <v>83.602453129973895</v>
      </c>
      <c r="D438">
        <v>9.2453991142192606</v>
      </c>
    </row>
    <row r="439" spans="1:4" ht="14">
      <c r="A439" t="s">
        <v>74</v>
      </c>
      <c r="B439" t="s">
        <v>61</v>
      </c>
      <c r="C439">
        <v>94.095396656503098</v>
      </c>
      <c r="D439">
        <v>10.1850229005355</v>
      </c>
    </row>
    <row r="440" spans="1:4" ht="14">
      <c r="A440" t="s">
        <v>74</v>
      </c>
      <c r="B440" t="s">
        <v>70</v>
      </c>
      <c r="C440">
        <v>33.643582024284399</v>
      </c>
      <c r="D440">
        <v>10.0778347679258</v>
      </c>
    </row>
    <row r="441" spans="1:4" ht="14">
      <c r="A441" t="s">
        <v>74</v>
      </c>
      <c r="B441" t="s">
        <v>78</v>
      </c>
      <c r="C441">
        <v>105.203321996653</v>
      </c>
      <c r="D441">
        <v>4.9487044113096399</v>
      </c>
    </row>
    <row r="442" spans="1:4" ht="14">
      <c r="A442" t="s">
        <v>74</v>
      </c>
      <c r="B442" t="s">
        <v>87</v>
      </c>
      <c r="C442">
        <v>67.976281755965999</v>
      </c>
      <c r="D442">
        <v>2.1292019710605001</v>
      </c>
    </row>
    <row r="443" spans="1:4" ht="14">
      <c r="A443" t="s">
        <v>74</v>
      </c>
      <c r="B443" t="s">
        <v>96</v>
      </c>
      <c r="C443">
        <v>121.260701697955</v>
      </c>
      <c r="D443">
        <v>2.4337954583164598</v>
      </c>
    </row>
    <row r="444" spans="1:4" ht="14">
      <c r="A444" t="s">
        <v>74</v>
      </c>
      <c r="B444" t="s">
        <v>105</v>
      </c>
      <c r="C444">
        <v>113.387492488741</v>
      </c>
      <c r="D444">
        <v>4684.2656832459797</v>
      </c>
    </row>
    <row r="445" spans="1:4" ht="14">
      <c r="A445" t="s">
        <v>74</v>
      </c>
      <c r="B445" t="s">
        <v>113</v>
      </c>
      <c r="C445">
        <v>75.729420611883995</v>
      </c>
      <c r="D445">
        <v>2.5403181079991999</v>
      </c>
    </row>
    <row r="446" spans="1:4" ht="14">
      <c r="A446" t="s">
        <v>74</v>
      </c>
      <c r="B446" t="s">
        <v>17</v>
      </c>
      <c r="C446">
        <v>101.72635227152701</v>
      </c>
      <c r="D446">
        <v>5.8257021389543997</v>
      </c>
    </row>
    <row r="447" spans="1:4" ht="14">
      <c r="A447" t="s">
        <v>74</v>
      </c>
      <c r="B447" t="s">
        <v>27</v>
      </c>
      <c r="C447">
        <v>240.06213425833801</v>
      </c>
      <c r="D447">
        <v>1.05225252841737</v>
      </c>
    </row>
    <row r="448" spans="1:4" ht="14">
      <c r="A448" t="s">
        <v>74</v>
      </c>
      <c r="B448" t="s">
        <v>37</v>
      </c>
      <c r="C448">
        <v>222.12368786697499</v>
      </c>
      <c r="D448">
        <v>0.91598583003177403</v>
      </c>
    </row>
    <row r="449" spans="1:4" ht="14">
      <c r="A449" t="s">
        <v>74</v>
      </c>
      <c r="B449" t="s">
        <v>46</v>
      </c>
      <c r="C449">
        <v>327.13930750893599</v>
      </c>
      <c r="D449">
        <v>1.4273199158991099</v>
      </c>
    </row>
    <row r="450" spans="1:4" ht="14">
      <c r="A450" t="s">
        <v>74</v>
      </c>
      <c r="B450" t="s">
        <v>56</v>
      </c>
      <c r="C450">
        <v>242.27695336048501</v>
      </c>
      <c r="D450">
        <v>0.28099313018503203</v>
      </c>
    </row>
    <row r="451" spans="1:4" ht="14">
      <c r="A451" t="s">
        <v>74</v>
      </c>
      <c r="B451" t="s">
        <v>66</v>
      </c>
      <c r="C451">
        <v>94.095484974645203</v>
      </c>
      <c r="D451">
        <v>10.1850153530442</v>
      </c>
    </row>
    <row r="452" spans="1:4" ht="14">
      <c r="A452" t="s">
        <v>74</v>
      </c>
      <c r="B452" t="s">
        <v>74</v>
      </c>
      <c r="C452">
        <v>13</v>
      </c>
      <c r="D452">
        <v>0</v>
      </c>
    </row>
    <row r="453" spans="1:4" ht="14">
      <c r="A453" t="s">
        <v>74</v>
      </c>
      <c r="B453" t="s">
        <v>83</v>
      </c>
      <c r="C453">
        <v>182.07147113195899</v>
      </c>
      <c r="D453">
        <v>3.8545635791480199</v>
      </c>
    </row>
    <row r="454" spans="1:4" ht="14">
      <c r="A454" t="s">
        <v>74</v>
      </c>
      <c r="B454" t="s">
        <v>92</v>
      </c>
      <c r="C454">
        <v>266.64023424336602</v>
      </c>
      <c r="D454">
        <v>0.53240739571504403</v>
      </c>
    </row>
    <row r="455" spans="1:4" ht="14">
      <c r="A455" t="s">
        <v>74</v>
      </c>
      <c r="B455" t="s">
        <v>101</v>
      </c>
      <c r="C455">
        <v>298.221865589039</v>
      </c>
      <c r="D455">
        <v>1.505310875443</v>
      </c>
    </row>
    <row r="456" spans="1:4" ht="14">
      <c r="A456" t="s">
        <v>74</v>
      </c>
      <c r="B456" t="s">
        <v>108</v>
      </c>
      <c r="C456">
        <v>289.68209195420002</v>
      </c>
      <c r="D456">
        <v>1.6067269618753901</v>
      </c>
    </row>
    <row r="457" spans="1:4" ht="14">
      <c r="A457" t="s">
        <v>74</v>
      </c>
      <c r="B457" t="s">
        <v>117</v>
      </c>
      <c r="C457">
        <v>307.46535921952</v>
      </c>
      <c r="D457">
        <v>1.4411480432600901</v>
      </c>
    </row>
    <row r="458" spans="1:4" ht="14">
      <c r="A458" t="s">
        <v>83</v>
      </c>
      <c r="B458" t="s">
        <v>12</v>
      </c>
      <c r="C458">
        <v>350.07910657662802</v>
      </c>
      <c r="D458">
        <v>4.0910383054714696</v>
      </c>
    </row>
    <row r="459" spans="1:4" ht="14">
      <c r="A459" t="s">
        <v>83</v>
      </c>
      <c r="B459" t="s">
        <v>22</v>
      </c>
      <c r="C459">
        <v>15.2900954009571</v>
      </c>
      <c r="D459">
        <v>4.6461414354966299</v>
      </c>
    </row>
    <row r="460" spans="1:4" ht="14">
      <c r="A460" t="s">
        <v>83</v>
      </c>
      <c r="B460" t="s">
        <v>32</v>
      </c>
      <c r="C460">
        <v>54.434215456242903</v>
      </c>
      <c r="D460">
        <v>5.8353697587595397</v>
      </c>
    </row>
    <row r="461" spans="1:4" ht="14">
      <c r="A461" t="s">
        <v>83</v>
      </c>
      <c r="B461" t="s">
        <v>41</v>
      </c>
      <c r="C461">
        <v>58.728038677785797</v>
      </c>
      <c r="D461">
        <v>7.6065276996448903</v>
      </c>
    </row>
    <row r="462" spans="1:4" ht="14">
      <c r="A462" t="s">
        <v>83</v>
      </c>
      <c r="B462" t="s">
        <v>51</v>
      </c>
      <c r="C462">
        <v>62.380971402922498</v>
      </c>
      <c r="D462">
        <v>10.5276717780007</v>
      </c>
    </row>
    <row r="463" spans="1:4" ht="14">
      <c r="A463" t="s">
        <v>83</v>
      </c>
      <c r="B463" t="s">
        <v>61</v>
      </c>
      <c r="C463">
        <v>73.131928127976707</v>
      </c>
      <c r="D463">
        <v>10.7619382704118</v>
      </c>
    </row>
    <row r="464" spans="1:4" ht="14">
      <c r="A464" t="s">
        <v>83</v>
      </c>
      <c r="B464" t="s">
        <v>70</v>
      </c>
      <c r="C464">
        <v>25.065108009482099</v>
      </c>
      <c r="D464">
        <v>13.513400422725301</v>
      </c>
    </row>
    <row r="465" spans="1:4" ht="14">
      <c r="A465" t="s">
        <v>83</v>
      </c>
      <c r="B465" t="s">
        <v>78</v>
      </c>
      <c r="C465">
        <v>62.549212656876897</v>
      </c>
      <c r="D465">
        <v>5.5389421980974296</v>
      </c>
    </row>
    <row r="466" spans="1:4" ht="14">
      <c r="A466" t="s">
        <v>83</v>
      </c>
      <c r="B466" t="s">
        <v>87</v>
      </c>
      <c r="C466">
        <v>24.447263452235202</v>
      </c>
      <c r="D466">
        <v>5.10806772347087</v>
      </c>
    </row>
    <row r="467" spans="1:4" ht="14">
      <c r="A467" t="s">
        <v>83</v>
      </c>
      <c r="B467" t="s">
        <v>96</v>
      </c>
      <c r="C467">
        <v>40.618967711466603</v>
      </c>
      <c r="D467">
        <v>3.4103754237049899</v>
      </c>
    </row>
    <row r="468" spans="1:4" ht="14">
      <c r="A468" t="s">
        <v>83</v>
      </c>
      <c r="B468" t="s">
        <v>105</v>
      </c>
      <c r="C468">
        <v>113.38521979634299</v>
      </c>
      <c r="D468">
        <v>4682.8649005317102</v>
      </c>
    </row>
    <row r="469" spans="1:4" ht="14">
      <c r="A469" t="s">
        <v>83</v>
      </c>
      <c r="B469" t="s">
        <v>113</v>
      </c>
      <c r="C469">
        <v>30.1612596228568</v>
      </c>
      <c r="D469">
        <v>5.1789132160207796</v>
      </c>
    </row>
    <row r="470" spans="1:4" ht="14">
      <c r="A470" t="s">
        <v>83</v>
      </c>
      <c r="B470" t="s">
        <v>17</v>
      </c>
      <c r="C470">
        <v>65.469572494516399</v>
      </c>
      <c r="D470">
        <v>6.4237275150236002</v>
      </c>
    </row>
    <row r="471" spans="1:4" ht="14">
      <c r="A471" t="s">
        <v>83</v>
      </c>
      <c r="B471" t="s">
        <v>27</v>
      </c>
      <c r="C471">
        <v>346.93775586409203</v>
      </c>
      <c r="D471">
        <v>3.4154204193225399</v>
      </c>
    </row>
    <row r="472" spans="1:4" ht="14">
      <c r="A472" t="s">
        <v>83</v>
      </c>
      <c r="B472" t="s">
        <v>37</v>
      </c>
      <c r="C472">
        <v>351.49452452251001</v>
      </c>
      <c r="D472">
        <v>3.2080280066970301</v>
      </c>
    </row>
    <row r="473" spans="1:4" ht="14">
      <c r="A473" t="s">
        <v>83</v>
      </c>
      <c r="B473" t="s">
        <v>46</v>
      </c>
      <c r="C473">
        <v>352.84335845548202</v>
      </c>
      <c r="D473">
        <v>5.0907581271501501</v>
      </c>
    </row>
    <row r="474" spans="1:4" ht="14">
      <c r="A474" t="s">
        <v>83</v>
      </c>
      <c r="B474" t="s">
        <v>56</v>
      </c>
      <c r="C474">
        <v>358.32633216297199</v>
      </c>
      <c r="D474">
        <v>3.7229352034221401</v>
      </c>
    </row>
    <row r="475" spans="1:4" ht="14">
      <c r="A475" t="s">
        <v>83</v>
      </c>
      <c r="B475" t="s">
        <v>66</v>
      </c>
      <c r="C475">
        <v>73.131991790454094</v>
      </c>
      <c r="D475">
        <v>10.7619256033291</v>
      </c>
    </row>
    <row r="476" spans="1:4" ht="14">
      <c r="A476" t="s">
        <v>83</v>
      </c>
      <c r="B476" t="s">
        <v>74</v>
      </c>
      <c r="C476">
        <v>2.0818524697691601</v>
      </c>
      <c r="D476">
        <v>3.8545635791480199</v>
      </c>
    </row>
    <row r="477" spans="1:4" ht="14">
      <c r="A477" t="s">
        <v>83</v>
      </c>
      <c r="B477" t="s">
        <v>83</v>
      </c>
      <c r="C477">
        <v>13</v>
      </c>
      <c r="D477">
        <v>0</v>
      </c>
    </row>
    <row r="478" spans="1:4" ht="14">
      <c r="A478" t="s">
        <v>83</v>
      </c>
      <c r="B478" t="s">
        <v>92</v>
      </c>
      <c r="C478">
        <v>354.15015908988198</v>
      </c>
      <c r="D478">
        <v>3.8409155707125202</v>
      </c>
    </row>
    <row r="479" spans="1:4" ht="14">
      <c r="A479" t="s">
        <v>83</v>
      </c>
      <c r="B479" t="s">
        <v>101</v>
      </c>
      <c r="C479">
        <v>345.431149967154</v>
      </c>
      <c r="D479">
        <v>4.7157308127204596</v>
      </c>
    </row>
    <row r="480" spans="1:4" ht="14">
      <c r="A480" t="s">
        <v>83</v>
      </c>
      <c r="B480" t="s">
        <v>108</v>
      </c>
      <c r="C480">
        <v>342.64856463104599</v>
      </c>
      <c r="D480">
        <v>4.6029026449081503</v>
      </c>
    </row>
    <row r="481" spans="1:4" ht="14">
      <c r="A481" t="s">
        <v>83</v>
      </c>
      <c r="B481" t="s">
        <v>117</v>
      </c>
      <c r="C481">
        <v>348.01695268751598</v>
      </c>
      <c r="D481">
        <v>4.8341919180939499</v>
      </c>
    </row>
    <row r="482" spans="1:4" ht="14">
      <c r="A482" t="s">
        <v>92</v>
      </c>
      <c r="B482" t="s">
        <v>12</v>
      </c>
      <c r="C482">
        <v>303.67739121770398</v>
      </c>
      <c r="D482">
        <v>0.37664013642222699</v>
      </c>
    </row>
    <row r="483" spans="1:4" ht="14">
      <c r="A483" t="s">
        <v>92</v>
      </c>
      <c r="B483" t="s">
        <v>22</v>
      </c>
      <c r="C483">
        <v>67.751675699318596</v>
      </c>
      <c r="D483">
        <v>1.74651031601774</v>
      </c>
    </row>
    <row r="484" spans="1:4" ht="14">
      <c r="A484" t="s">
        <v>92</v>
      </c>
      <c r="B484" t="s">
        <v>32</v>
      </c>
      <c r="C484">
        <v>94.731105972736103</v>
      </c>
      <c r="D484">
        <v>5.1559418475206904</v>
      </c>
    </row>
    <row r="485" spans="1:4" ht="14">
      <c r="A485" t="s">
        <v>92</v>
      </c>
      <c r="B485" t="s">
        <v>41</v>
      </c>
      <c r="C485">
        <v>88.921435625954601</v>
      </c>
      <c r="D485">
        <v>6.8940507559211204</v>
      </c>
    </row>
    <row r="486" spans="1:4" ht="14">
      <c r="A486" t="s">
        <v>92</v>
      </c>
      <c r="B486" t="s">
        <v>51</v>
      </c>
      <c r="C486">
        <v>83.760528156277502</v>
      </c>
      <c r="D486">
        <v>9.7770990888311395</v>
      </c>
    </row>
    <row r="487" spans="1:4" ht="14">
      <c r="A487" t="s">
        <v>92</v>
      </c>
      <c r="B487" t="s">
        <v>61</v>
      </c>
      <c r="C487">
        <v>93.7186751736497</v>
      </c>
      <c r="D487">
        <v>10.713152422412699</v>
      </c>
    </row>
    <row r="488" spans="1:4" ht="14">
      <c r="A488" t="s">
        <v>92</v>
      </c>
      <c r="B488" t="s">
        <v>70</v>
      </c>
      <c r="C488">
        <v>35.977801956719297</v>
      </c>
      <c r="D488">
        <v>10.4069594548287</v>
      </c>
    </row>
    <row r="489" spans="1:4" ht="14">
      <c r="A489" t="s">
        <v>92</v>
      </c>
      <c r="B489" t="s">
        <v>78</v>
      </c>
      <c r="C489">
        <v>103.41588454875</v>
      </c>
      <c r="D489">
        <v>5.4560458651430102</v>
      </c>
    </row>
    <row r="490" spans="1:4" ht="14">
      <c r="A490" t="s">
        <v>92</v>
      </c>
      <c r="B490" t="s">
        <v>87</v>
      </c>
      <c r="C490">
        <v>71.670560465634694</v>
      </c>
      <c r="D490">
        <v>2.6391165522851798</v>
      </c>
    </row>
    <row r="491" spans="1:4" ht="14">
      <c r="A491" t="s">
        <v>92</v>
      </c>
      <c r="B491" t="s">
        <v>96</v>
      </c>
      <c r="C491">
        <v>115.241031140508</v>
      </c>
      <c r="D491">
        <v>2.88781649727034</v>
      </c>
    </row>
    <row r="492" spans="1:4" ht="14">
      <c r="A492" t="s">
        <v>92</v>
      </c>
      <c r="B492" t="s">
        <v>105</v>
      </c>
      <c r="C492">
        <v>113.37938102778099</v>
      </c>
      <c r="D492">
        <v>4684.74112507257</v>
      </c>
    </row>
    <row r="493" spans="1:4" ht="14">
      <c r="A493" t="s">
        <v>92</v>
      </c>
      <c r="B493" t="s">
        <v>113</v>
      </c>
      <c r="C493">
        <v>77.606474515068797</v>
      </c>
      <c r="D493">
        <v>3.06475844902431</v>
      </c>
    </row>
    <row r="494" spans="1:4" ht="14">
      <c r="A494" t="s">
        <v>92</v>
      </c>
      <c r="B494" t="s">
        <v>17</v>
      </c>
      <c r="C494">
        <v>100.466954171159</v>
      </c>
      <c r="D494">
        <v>6.3412746994749902</v>
      </c>
    </row>
    <row r="495" spans="1:4" ht="14">
      <c r="A495" t="s">
        <v>92</v>
      </c>
      <c r="B495" t="s">
        <v>27</v>
      </c>
      <c r="C495">
        <v>217.590792870532</v>
      </c>
      <c r="D495">
        <v>0.62341205040213699</v>
      </c>
    </row>
    <row r="496" spans="1:4" ht="14">
      <c r="A496" t="s">
        <v>92</v>
      </c>
      <c r="B496" t="s">
        <v>37</v>
      </c>
      <c r="C496">
        <v>187.280181340903</v>
      </c>
      <c r="D496">
        <v>0.65346197193350097</v>
      </c>
    </row>
    <row r="497" spans="1:4" ht="14">
      <c r="A497" t="s">
        <v>92</v>
      </c>
      <c r="B497" t="s">
        <v>46</v>
      </c>
      <c r="C497">
        <v>348.819856210654</v>
      </c>
      <c r="D497">
        <v>1.25390493997632</v>
      </c>
    </row>
    <row r="498" spans="1:4" ht="14">
      <c r="A498" t="s">
        <v>92</v>
      </c>
      <c r="B498" t="s">
        <v>56</v>
      </c>
      <c r="C498">
        <v>109.382216020359</v>
      </c>
      <c r="D498">
        <v>0.29975645115544203</v>
      </c>
    </row>
    <row r="499" spans="1:4" ht="14">
      <c r="A499" t="s">
        <v>92</v>
      </c>
      <c r="B499" t="s">
        <v>66</v>
      </c>
      <c r="C499">
        <v>93.718758875925801</v>
      </c>
      <c r="D499">
        <v>10.713144773789701</v>
      </c>
    </row>
    <row r="500" spans="1:4" ht="14">
      <c r="A500" t="s">
        <v>92</v>
      </c>
      <c r="B500" t="s">
        <v>74</v>
      </c>
      <c r="C500">
        <v>86.632965977907403</v>
      </c>
      <c r="D500">
        <v>0.53240739571504403</v>
      </c>
    </row>
    <row r="501" spans="1:4" ht="14">
      <c r="A501" t="s">
        <v>92</v>
      </c>
      <c r="B501" t="s">
        <v>83</v>
      </c>
      <c r="C501">
        <v>174.13251443931401</v>
      </c>
      <c r="D501">
        <v>3.8409155707125202</v>
      </c>
    </row>
    <row r="502" spans="1:4" ht="14">
      <c r="A502" t="s">
        <v>92</v>
      </c>
      <c r="B502" t="s">
        <v>92</v>
      </c>
      <c r="C502">
        <v>13</v>
      </c>
      <c r="D502">
        <v>0</v>
      </c>
    </row>
    <row r="503" spans="1:4" ht="14">
      <c r="A503" t="s">
        <v>92</v>
      </c>
      <c r="B503" t="s">
        <v>101</v>
      </c>
      <c r="C503">
        <v>313.06259109368</v>
      </c>
      <c r="D503">
        <v>1.08808800535385</v>
      </c>
    </row>
    <row r="504" spans="1:4" ht="14">
      <c r="A504" t="s">
        <v>92</v>
      </c>
      <c r="B504" t="s">
        <v>108</v>
      </c>
      <c r="C504">
        <v>300.244262938426</v>
      </c>
      <c r="D504">
        <v>1.13607081946111</v>
      </c>
    </row>
    <row r="505" spans="1:4" ht="14">
      <c r="A505" t="s">
        <v>92</v>
      </c>
      <c r="B505" t="s">
        <v>117</v>
      </c>
      <c r="C505">
        <v>325.99094192359797</v>
      </c>
      <c r="D505">
        <v>1.09505890552213</v>
      </c>
    </row>
    <row r="506" spans="1:4" ht="14">
      <c r="A506" t="s">
        <v>101</v>
      </c>
      <c r="B506" t="s">
        <v>12</v>
      </c>
      <c r="C506">
        <v>137.94873845946401</v>
      </c>
      <c r="D506">
        <v>0.719117129754552</v>
      </c>
    </row>
    <row r="507" spans="1:4" ht="14">
      <c r="A507" t="s">
        <v>101</v>
      </c>
      <c r="B507" t="s">
        <v>22</v>
      </c>
      <c r="C507">
        <v>91.926482308067307</v>
      </c>
      <c r="D507">
        <v>2.4128342321800802</v>
      </c>
    </row>
    <row r="508" spans="1:4" ht="14">
      <c r="A508" t="s">
        <v>101</v>
      </c>
      <c r="B508" t="s">
        <v>32</v>
      </c>
      <c r="C508">
        <v>101.124972471018</v>
      </c>
      <c r="D508">
        <v>6.0472494271818604</v>
      </c>
    </row>
    <row r="509" spans="1:4" ht="14">
      <c r="A509" t="s">
        <v>101</v>
      </c>
      <c r="B509" t="s">
        <v>41</v>
      </c>
      <c r="C509">
        <v>94.546812467516702</v>
      </c>
      <c r="D509">
        <v>7.7122097158374903</v>
      </c>
    </row>
    <row r="510" spans="1:4" ht="14">
      <c r="A510" t="s">
        <v>101</v>
      </c>
      <c r="B510" t="s">
        <v>51</v>
      </c>
      <c r="C510">
        <v>88.245096176392707</v>
      </c>
      <c r="D510">
        <v>10.519007276884601</v>
      </c>
    </row>
    <row r="511" spans="1:4" ht="14">
      <c r="A511" t="s">
        <v>101</v>
      </c>
      <c r="B511" t="s">
        <v>61</v>
      </c>
      <c r="C511">
        <v>97.121804392787297</v>
      </c>
      <c r="D511">
        <v>11.5752031496827</v>
      </c>
    </row>
    <row r="512" spans="1:4" ht="14">
      <c r="A512" t="s">
        <v>101</v>
      </c>
      <c r="B512" t="s">
        <v>70</v>
      </c>
      <c r="C512">
        <v>41.964768127179497</v>
      </c>
      <c r="D512">
        <v>10.3293491757632</v>
      </c>
    </row>
    <row r="513" spans="1:4" ht="14">
      <c r="A513" t="s">
        <v>101</v>
      </c>
      <c r="B513" t="s">
        <v>78</v>
      </c>
      <c r="C513">
        <v>108.20832659347199</v>
      </c>
      <c r="D513">
        <v>6.4242801672646204</v>
      </c>
    </row>
    <row r="514" spans="1:4" ht="14">
      <c r="A514" t="s">
        <v>101</v>
      </c>
      <c r="B514" t="s">
        <v>87</v>
      </c>
      <c r="C514">
        <v>88.476384467437896</v>
      </c>
      <c r="D514">
        <v>3.3013311508310901</v>
      </c>
    </row>
    <row r="515" spans="1:4" ht="14">
      <c r="A515" t="s">
        <v>101</v>
      </c>
      <c r="B515" t="s">
        <v>96</v>
      </c>
      <c r="C515">
        <v>120.078833885682</v>
      </c>
      <c r="D515">
        <v>3.9377982902765498</v>
      </c>
    </row>
    <row r="516" spans="1:4" ht="14">
      <c r="A516" t="s">
        <v>101</v>
      </c>
      <c r="B516" t="s">
        <v>105</v>
      </c>
      <c r="C516">
        <v>113.367268054372</v>
      </c>
      <c r="D516">
        <v>4685.7656394416199</v>
      </c>
    </row>
    <row r="517" spans="1:4" ht="14">
      <c r="A517" t="s">
        <v>101</v>
      </c>
      <c r="B517" t="s">
        <v>113</v>
      </c>
      <c r="C517">
        <v>91.274513391353096</v>
      </c>
      <c r="D517">
        <v>3.7892622742612501</v>
      </c>
    </row>
    <row r="518" spans="1:4" ht="14">
      <c r="A518" t="s">
        <v>101</v>
      </c>
      <c r="B518" t="s">
        <v>17</v>
      </c>
      <c r="C518">
        <v>105.07077794368</v>
      </c>
      <c r="D518">
        <v>7.2816125683441699</v>
      </c>
    </row>
    <row r="519" spans="1:4" ht="14">
      <c r="A519" t="s">
        <v>101</v>
      </c>
      <c r="B519" t="s">
        <v>27</v>
      </c>
      <c r="C519">
        <v>161.45313213072299</v>
      </c>
      <c r="D519">
        <v>1.3045853501884599</v>
      </c>
    </row>
    <row r="520" spans="1:4" ht="14">
      <c r="A520" t="s">
        <v>101</v>
      </c>
      <c r="B520" t="s">
        <v>37</v>
      </c>
      <c r="C520">
        <v>152.87754090006499</v>
      </c>
      <c r="D520">
        <v>1.5628281955954599</v>
      </c>
    </row>
    <row r="521" spans="1:4" ht="14">
      <c r="A521" t="s">
        <v>101</v>
      </c>
      <c r="B521" t="s">
        <v>46</v>
      </c>
      <c r="C521">
        <v>48.5485008256369</v>
      </c>
      <c r="D521">
        <v>0.73611061986422099</v>
      </c>
    </row>
    <row r="522" spans="1:4" ht="14">
      <c r="A522" t="s">
        <v>101</v>
      </c>
      <c r="B522" t="s">
        <v>56</v>
      </c>
      <c r="C522">
        <v>127.999955975395</v>
      </c>
      <c r="D522">
        <v>1.3679133007342601</v>
      </c>
    </row>
    <row r="523" spans="1:4" ht="14">
      <c r="A523" t="s">
        <v>101</v>
      </c>
      <c r="B523" t="s">
        <v>66</v>
      </c>
      <c r="C523">
        <v>97.121883980012299</v>
      </c>
      <c r="D523">
        <v>11.575196447096101</v>
      </c>
    </row>
    <row r="524" spans="1:4" ht="14">
      <c r="A524" t="s">
        <v>101</v>
      </c>
      <c r="B524" t="s">
        <v>74</v>
      </c>
      <c r="C524">
        <v>118.20119507515</v>
      </c>
      <c r="D524">
        <v>1.505310875443</v>
      </c>
    </row>
    <row r="525" spans="1:4" ht="14">
      <c r="A525" t="s">
        <v>101</v>
      </c>
      <c r="B525" t="s">
        <v>83</v>
      </c>
      <c r="C525">
        <v>165.400110741898</v>
      </c>
      <c r="D525">
        <v>4.7157308127204596</v>
      </c>
    </row>
    <row r="526" spans="1:4" ht="14">
      <c r="A526" t="s">
        <v>101</v>
      </c>
      <c r="B526" t="s">
        <v>92</v>
      </c>
      <c r="C526">
        <v>133.049189862764</v>
      </c>
      <c r="D526">
        <v>1.08808800535385</v>
      </c>
    </row>
    <row r="527" spans="1:4" ht="14">
      <c r="A527" t="s">
        <v>101</v>
      </c>
      <c r="B527" t="s">
        <v>101</v>
      </c>
      <c r="C527">
        <v>13</v>
      </c>
      <c r="D527">
        <v>0</v>
      </c>
    </row>
    <row r="528" spans="1:4" ht="14">
      <c r="A528" t="s">
        <v>101</v>
      </c>
      <c r="B528" t="s">
        <v>108</v>
      </c>
      <c r="C528">
        <v>227.511561317868</v>
      </c>
      <c r="D528">
        <v>0.25281552299114701</v>
      </c>
    </row>
    <row r="529" spans="1:4" ht="14">
      <c r="A529" t="s">
        <v>101</v>
      </c>
      <c r="B529" t="s">
        <v>117</v>
      </c>
      <c r="C529">
        <v>47.899099835331498</v>
      </c>
      <c r="D529">
        <v>0.24588052738251701</v>
      </c>
    </row>
    <row r="530" spans="1:4" ht="14">
      <c r="A530" t="s">
        <v>108</v>
      </c>
      <c r="B530" t="s">
        <v>12</v>
      </c>
      <c r="C530">
        <v>118.52919235515699</v>
      </c>
      <c r="D530">
        <v>0.76044116483573698</v>
      </c>
    </row>
    <row r="531" spans="1:4" ht="14">
      <c r="A531" t="s">
        <v>108</v>
      </c>
      <c r="B531" t="s">
        <v>22</v>
      </c>
      <c r="C531">
        <v>88.021557502015298</v>
      </c>
      <c r="D531">
        <v>2.5994464499621599</v>
      </c>
    </row>
    <row r="532" spans="1:4" ht="14">
      <c r="A532" t="s">
        <v>108</v>
      </c>
      <c r="B532" t="s">
        <v>32</v>
      </c>
      <c r="C532">
        <v>99.241946481316802</v>
      </c>
      <c r="D532">
        <v>6.2005683987606703</v>
      </c>
    </row>
    <row r="533" spans="1:4" ht="14">
      <c r="A533" t="s">
        <v>108</v>
      </c>
      <c r="B533" t="s">
        <v>41</v>
      </c>
      <c r="C533">
        <v>93.200625119536397</v>
      </c>
      <c r="D533">
        <v>7.8866858725790303</v>
      </c>
    </row>
    <row r="534" spans="1:4" ht="14">
      <c r="A534" t="s">
        <v>108</v>
      </c>
      <c r="B534" t="s">
        <v>51</v>
      </c>
      <c r="C534">
        <v>87.360615734140794</v>
      </c>
      <c r="D534">
        <v>10.7118493208178</v>
      </c>
    </row>
    <row r="535" spans="1:4" ht="14">
      <c r="A535" t="s">
        <v>108</v>
      </c>
      <c r="B535" t="s">
        <v>61</v>
      </c>
      <c r="C535">
        <v>96.180017564489702</v>
      </c>
      <c r="D535">
        <v>11.740602673717699</v>
      </c>
    </row>
    <row r="536" spans="1:4" ht="14">
      <c r="A536" t="s">
        <v>108</v>
      </c>
      <c r="B536" t="s">
        <v>70</v>
      </c>
      <c r="C536">
        <v>42.095053887022097</v>
      </c>
      <c r="D536">
        <v>10.5810091301041</v>
      </c>
    </row>
    <row r="537" spans="1:4" ht="14">
      <c r="A537" t="s">
        <v>108</v>
      </c>
      <c r="B537" t="s">
        <v>78</v>
      </c>
      <c r="C537">
        <v>106.277922871407</v>
      </c>
      <c r="D537">
        <v>6.5517264765530303</v>
      </c>
    </row>
    <row r="538" spans="1:4" ht="14">
      <c r="A538" t="s">
        <v>108</v>
      </c>
      <c r="B538" t="s">
        <v>87</v>
      </c>
      <c r="C538">
        <v>85.757075012683799</v>
      </c>
      <c r="D538">
        <v>3.4961662283017598</v>
      </c>
    </row>
    <row r="539" spans="1:4" ht="14">
      <c r="A539" t="s">
        <v>108</v>
      </c>
      <c r="B539" t="s">
        <v>96</v>
      </c>
      <c r="C539">
        <v>116.637601394714</v>
      </c>
      <c r="D539">
        <v>4.0207795599337999</v>
      </c>
    </row>
    <row r="540" spans="1:4" ht="14">
      <c r="A540" t="s">
        <v>108</v>
      </c>
      <c r="B540" t="s">
        <v>105</v>
      </c>
      <c r="C540">
        <v>113.36441936988599</v>
      </c>
      <c r="D540">
        <v>4685.8690517270597</v>
      </c>
    </row>
    <row r="541" spans="1:4" ht="14">
      <c r="A541" t="s">
        <v>108</v>
      </c>
      <c r="B541" t="s">
        <v>113</v>
      </c>
      <c r="C541">
        <v>88.751571848135001</v>
      </c>
      <c r="D541">
        <v>3.9756950860460298</v>
      </c>
    </row>
    <row r="542" spans="1:4" ht="14">
      <c r="A542" t="s">
        <v>108</v>
      </c>
      <c r="B542" t="s">
        <v>17</v>
      </c>
      <c r="C542">
        <v>103.42103612101801</v>
      </c>
      <c r="D542">
        <v>7.4202979440064203</v>
      </c>
    </row>
    <row r="543" spans="1:4" ht="14">
      <c r="A543" t="s">
        <v>108</v>
      </c>
      <c r="B543" t="s">
        <v>27</v>
      </c>
      <c r="C543">
        <v>150.569659013917</v>
      </c>
      <c r="D543">
        <v>1.2239991823826599</v>
      </c>
    </row>
    <row r="544" spans="1:4" ht="14">
      <c r="A544" t="s">
        <v>108</v>
      </c>
      <c r="B544" t="s">
        <v>37</v>
      </c>
      <c r="C544">
        <v>143.61932016191901</v>
      </c>
      <c r="D544">
        <v>1.5155704426954499</v>
      </c>
    </row>
    <row r="545" spans="1:4" ht="14">
      <c r="A545" t="s">
        <v>108</v>
      </c>
      <c r="B545" t="s">
        <v>46</v>
      </c>
      <c r="C545">
        <v>48.281377739716604</v>
      </c>
      <c r="D545">
        <v>0.98889532462378504</v>
      </c>
    </row>
    <row r="546" spans="1:4" ht="14">
      <c r="A546" t="s">
        <v>108</v>
      </c>
      <c r="B546" t="s">
        <v>56</v>
      </c>
      <c r="C546">
        <v>117.967434604609</v>
      </c>
      <c r="D546">
        <v>1.4315716494834401</v>
      </c>
    </row>
    <row r="547" spans="1:4" ht="14">
      <c r="A547" t="s">
        <v>108</v>
      </c>
      <c r="B547" t="s">
        <v>66</v>
      </c>
      <c r="C547">
        <v>96.180095483498107</v>
      </c>
      <c r="D547">
        <v>11.7405957086354</v>
      </c>
    </row>
    <row r="548" spans="1:4" ht="14">
      <c r="A548" t="s">
        <v>108</v>
      </c>
      <c r="B548" t="s">
        <v>74</v>
      </c>
      <c r="C548">
        <v>109.659383927166</v>
      </c>
      <c r="D548">
        <v>1.6067269618753901</v>
      </c>
    </row>
    <row r="549" spans="1:4" ht="14">
      <c r="A549" t="s">
        <v>108</v>
      </c>
      <c r="B549" t="s">
        <v>83</v>
      </c>
      <c r="C549">
        <v>162.61548957650999</v>
      </c>
      <c r="D549">
        <v>4.6029026449081503</v>
      </c>
    </row>
    <row r="550" spans="1:4" ht="14">
      <c r="A550" t="s">
        <v>108</v>
      </c>
      <c r="B550" t="s">
        <v>92</v>
      </c>
      <c r="C550">
        <v>120.228823988538</v>
      </c>
      <c r="D550">
        <v>1.13607081946111</v>
      </c>
    </row>
    <row r="551" spans="1:4" ht="14">
      <c r="A551" t="s">
        <v>108</v>
      </c>
      <c r="B551" t="s">
        <v>101</v>
      </c>
      <c r="C551">
        <v>47.509522934053599</v>
      </c>
      <c r="D551">
        <v>0.25281552299114701</v>
      </c>
    </row>
    <row r="552" spans="1:4" ht="14">
      <c r="A552" t="s">
        <v>108</v>
      </c>
      <c r="B552" t="s">
        <v>108</v>
      </c>
      <c r="C552">
        <v>13</v>
      </c>
      <c r="D552">
        <v>0</v>
      </c>
    </row>
    <row r="553" spans="1:4" ht="14">
      <c r="A553" t="s">
        <v>108</v>
      </c>
      <c r="B553" t="s">
        <v>117</v>
      </c>
      <c r="C553">
        <v>47.700597576542997</v>
      </c>
      <c r="D553">
        <v>0.49869319605337498</v>
      </c>
    </row>
    <row r="554" spans="1:4" ht="14">
      <c r="A554" t="s">
        <v>117</v>
      </c>
      <c r="B554" t="s">
        <v>12</v>
      </c>
      <c r="C554">
        <v>156.822123269499</v>
      </c>
      <c r="D554">
        <v>0.76019277003574204</v>
      </c>
    </row>
    <row r="555" spans="1:4" ht="14">
      <c r="A555" t="s">
        <v>117</v>
      </c>
      <c r="B555" t="s">
        <v>22</v>
      </c>
      <c r="C555">
        <v>96.298762096465794</v>
      </c>
      <c r="D555">
        <v>2.24256468000394</v>
      </c>
    </row>
    <row r="556" spans="1:4" ht="14">
      <c r="A556" t="s">
        <v>117</v>
      </c>
      <c r="B556" t="s">
        <v>32</v>
      </c>
      <c r="C556">
        <v>103.038864592037</v>
      </c>
      <c r="D556">
        <v>5.9033364193221098</v>
      </c>
    </row>
    <row r="557" spans="1:4" ht="14">
      <c r="A557" t="s">
        <v>117</v>
      </c>
      <c r="B557" t="s">
        <v>41</v>
      </c>
      <c r="C557">
        <v>95.906560895234094</v>
      </c>
      <c r="D557">
        <v>7.5455356269554503</v>
      </c>
    </row>
    <row r="558" spans="1:4" ht="14">
      <c r="A558" t="s">
        <v>117</v>
      </c>
      <c r="B558" t="s">
        <v>51</v>
      </c>
      <c r="C558">
        <v>89.129806291416102</v>
      </c>
      <c r="D558">
        <v>10.3328359466332</v>
      </c>
    </row>
    <row r="559" spans="1:4" ht="14">
      <c r="A559" t="s">
        <v>117</v>
      </c>
      <c r="B559" t="s">
        <v>61</v>
      </c>
      <c r="C559">
        <v>98.058323086626103</v>
      </c>
      <c r="D559">
        <v>11.416132002025799</v>
      </c>
    </row>
    <row r="560" spans="1:4" ht="14">
      <c r="A560" t="s">
        <v>117</v>
      </c>
      <c r="B560" t="s">
        <v>70</v>
      </c>
      <c r="C560">
        <v>41.822342769420899</v>
      </c>
      <c r="D560">
        <v>10.0848183554711</v>
      </c>
    </row>
    <row r="561" spans="1:4" ht="14">
      <c r="A561" t="s">
        <v>117</v>
      </c>
      <c r="B561" t="s">
        <v>78</v>
      </c>
      <c r="C561">
        <v>110.151408261415</v>
      </c>
      <c r="D561">
        <v>6.3061094535971298</v>
      </c>
    </row>
    <row r="562" spans="1:4" ht="14">
      <c r="A562" t="s">
        <v>117</v>
      </c>
      <c r="B562" t="s">
        <v>87</v>
      </c>
      <c r="C562">
        <v>91.418036059461997</v>
      </c>
      <c r="D562">
        <v>3.1186815523313101</v>
      </c>
    </row>
    <row r="563" spans="1:4" ht="14">
      <c r="A563" t="s">
        <v>117</v>
      </c>
      <c r="B563" t="s">
        <v>96</v>
      </c>
      <c r="C563">
        <v>123.548908346689</v>
      </c>
      <c r="D563">
        <v>3.8696375830370902</v>
      </c>
    </row>
    <row r="564" spans="1:4" ht="14">
      <c r="A564" t="s">
        <v>117</v>
      </c>
      <c r="B564" t="s">
        <v>105</v>
      </c>
      <c r="C564">
        <v>113.370056110487</v>
      </c>
      <c r="D564">
        <v>4685.6635516957303</v>
      </c>
    </row>
    <row r="565" spans="1:4" ht="14">
      <c r="A565" t="s">
        <v>117</v>
      </c>
      <c r="B565" t="s">
        <v>113</v>
      </c>
      <c r="C565">
        <v>93.954284321414306</v>
      </c>
      <c r="D565">
        <v>3.6144859754902599</v>
      </c>
    </row>
    <row r="566" spans="1:4" ht="14">
      <c r="A566" t="s">
        <v>117</v>
      </c>
      <c r="B566" t="s">
        <v>17</v>
      </c>
      <c r="C566">
        <v>106.728379572232</v>
      </c>
      <c r="D566">
        <v>7.1513002415749698</v>
      </c>
    </row>
    <row r="567" spans="1:4" ht="14">
      <c r="A567" t="s">
        <v>117</v>
      </c>
      <c r="B567" t="s">
        <v>27</v>
      </c>
      <c r="C567">
        <v>170.58283424946501</v>
      </c>
      <c r="D567">
        <v>1.4208342787213699</v>
      </c>
    </row>
    <row r="568" spans="1:4" ht="14">
      <c r="A568" t="s">
        <v>117</v>
      </c>
      <c r="B568" t="s">
        <v>37</v>
      </c>
      <c r="C568">
        <v>161.18863091557299</v>
      </c>
      <c r="D568">
        <v>1.6436307776882499</v>
      </c>
    </row>
    <row r="569" spans="1:4" ht="14">
      <c r="A569" t="s">
        <v>117</v>
      </c>
      <c r="B569" t="s">
        <v>46</v>
      </c>
      <c r="C569">
        <v>48.876196623505002</v>
      </c>
      <c r="D569">
        <v>0.49025381385410899</v>
      </c>
    </row>
    <row r="570" spans="1:4" ht="14">
      <c r="A570" t="s">
        <v>117</v>
      </c>
      <c r="B570" t="s">
        <v>56</v>
      </c>
      <c r="C570">
        <v>138.35674442657501</v>
      </c>
      <c r="D570">
        <v>1.3475902746574699</v>
      </c>
    </row>
    <row r="571" spans="1:4" ht="14">
      <c r="A571" t="s">
        <v>117</v>
      </c>
      <c r="B571" t="s">
        <v>66</v>
      </c>
      <c r="C571">
        <v>98.0584043207067</v>
      </c>
      <c r="D571">
        <v>11.416125562653001</v>
      </c>
    </row>
    <row r="572" spans="1:4" ht="14">
      <c r="A572" t="s">
        <v>117</v>
      </c>
      <c r="B572" t="s">
        <v>74</v>
      </c>
      <c r="C572">
        <v>127.446690129739</v>
      </c>
      <c r="D572">
        <v>1.4411480432600901</v>
      </c>
    </row>
    <row r="573" spans="1:4" ht="14">
      <c r="A573" t="s">
        <v>117</v>
      </c>
      <c r="B573" t="s">
        <v>83</v>
      </c>
      <c r="C573">
        <v>167.987913237833</v>
      </c>
      <c r="D573">
        <v>4.8341919180939499</v>
      </c>
    </row>
    <row r="574" spans="1:4" ht="14">
      <c r="A574" t="s">
        <v>117</v>
      </c>
      <c r="B574" t="s">
        <v>92</v>
      </c>
      <c r="C574">
        <v>145.97954231530599</v>
      </c>
      <c r="D574">
        <v>1.09505890552213</v>
      </c>
    </row>
    <row r="575" spans="1:4" ht="14">
      <c r="A575" t="s">
        <v>117</v>
      </c>
      <c r="B575" t="s">
        <v>101</v>
      </c>
      <c r="C575">
        <v>227.901102104188</v>
      </c>
      <c r="D575">
        <v>0.24588052738251701</v>
      </c>
    </row>
    <row r="576" spans="1:4" ht="14">
      <c r="A576" t="s">
        <v>117</v>
      </c>
      <c r="B576" t="s">
        <v>108</v>
      </c>
      <c r="C576">
        <v>227.704638228231</v>
      </c>
      <c r="D576">
        <v>0.49869319605337498</v>
      </c>
    </row>
    <row r="577" spans="1:4" ht="14">
      <c r="A577" t="s">
        <v>117</v>
      </c>
      <c r="B577" t="s">
        <v>117</v>
      </c>
      <c r="C577">
        <v>13</v>
      </c>
      <c r="D57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4"/>
  <sheetViews>
    <sheetView showGridLines="0" workbookViewId="0">
      <selection sqref="A1:K1"/>
    </sheetView>
  </sheetViews>
  <sheetFormatPr baseColWidth="10" defaultColWidth="16.33203125" defaultRowHeight="20" customHeight="1"/>
  <cols>
    <col min="1" max="1" width="11.6640625" style="5" customWidth="1"/>
    <col min="2" max="2" width="25.33203125" style="5" customWidth="1"/>
    <col min="3" max="3" width="33" style="5" customWidth="1"/>
    <col min="4" max="4" width="16.33203125" style="5" customWidth="1"/>
    <col min="5" max="5" width="15.1640625" style="5" customWidth="1"/>
    <col min="6" max="6" width="11.5" style="5" customWidth="1"/>
    <col min="7" max="7" width="9.33203125" style="5" customWidth="1"/>
    <col min="8" max="8" width="30.33203125" style="5" customWidth="1"/>
    <col min="9" max="9" width="32.5" style="5" customWidth="1"/>
    <col min="10" max="10" width="14" style="5" customWidth="1"/>
    <col min="11" max="12" width="16.33203125" style="5" customWidth="1"/>
    <col min="13" max="16384" width="16.33203125" style="5"/>
  </cols>
  <sheetData>
    <row r="1" spans="1:11" ht="29.5" customHeight="1">
      <c r="A1" s="237" t="s">
        <v>121</v>
      </c>
      <c r="B1" s="238"/>
      <c r="C1" s="238"/>
      <c r="D1" s="238"/>
      <c r="E1" s="238"/>
      <c r="F1" s="239"/>
      <c r="G1" s="238"/>
      <c r="H1" s="238"/>
      <c r="I1" s="238"/>
      <c r="J1" s="238"/>
      <c r="K1" s="240"/>
    </row>
    <row r="2" spans="1:11" ht="25" customHeight="1">
      <c r="A2" s="6" t="s">
        <v>7</v>
      </c>
      <c r="B2" s="7" t="s">
        <v>8</v>
      </c>
      <c r="C2" s="7" t="s">
        <v>9</v>
      </c>
      <c r="D2" s="8" t="s">
        <v>10</v>
      </c>
      <c r="E2" s="9" t="s">
        <v>11</v>
      </c>
      <c r="F2" s="10"/>
      <c r="G2" s="6" t="s">
        <v>7</v>
      </c>
      <c r="H2" s="7" t="s">
        <v>8</v>
      </c>
      <c r="I2" s="7" t="s">
        <v>9</v>
      </c>
      <c r="J2" s="8" t="s">
        <v>10</v>
      </c>
      <c r="K2" s="9" t="s">
        <v>11</v>
      </c>
    </row>
    <row r="3" spans="1:11" ht="21.75" customHeight="1">
      <c r="A3" s="11" t="s">
        <v>12</v>
      </c>
      <c r="B3" s="12" t="s">
        <v>13</v>
      </c>
      <c r="C3" s="12" t="s">
        <v>14</v>
      </c>
      <c r="D3" s="39">
        <v>40.486649999999997</v>
      </c>
      <c r="E3" s="39">
        <v>-74.253030999999993</v>
      </c>
      <c r="F3" s="40"/>
      <c r="G3" s="11" t="s">
        <v>17</v>
      </c>
      <c r="H3" s="12" t="s">
        <v>18</v>
      </c>
      <c r="I3" s="12" t="s">
        <v>19</v>
      </c>
      <c r="J3" s="39">
        <v>40.489018999999999</v>
      </c>
      <c r="K3" s="41">
        <v>-74.106469000000004</v>
      </c>
    </row>
    <row r="4" spans="1:11" ht="21.75" customHeight="1">
      <c r="A4" s="16" t="s">
        <v>22</v>
      </c>
      <c r="B4" s="17" t="s">
        <v>23</v>
      </c>
      <c r="C4" s="17" t="s">
        <v>24</v>
      </c>
      <c r="D4" s="42">
        <v>40.501213999999997</v>
      </c>
      <c r="E4" s="42">
        <v>-74.214053000000007</v>
      </c>
      <c r="F4" s="43"/>
      <c r="G4" s="16" t="s">
        <v>27</v>
      </c>
      <c r="H4" s="17" t="s">
        <v>28</v>
      </c>
      <c r="I4" s="17" t="s">
        <v>29</v>
      </c>
      <c r="J4" s="44">
        <v>40.475000000000001</v>
      </c>
      <c r="K4" s="45">
        <v>-74.251000000000005</v>
      </c>
    </row>
    <row r="5" spans="1:11" ht="21.75" customHeight="1">
      <c r="A5" s="16" t="s">
        <v>32</v>
      </c>
      <c r="B5" s="17" t="s">
        <v>122</v>
      </c>
      <c r="C5" s="17" t="s">
        <v>34</v>
      </c>
      <c r="D5" s="42">
        <v>40.496718999999999</v>
      </c>
      <c r="E5" s="42">
        <v>-74.133488999999997</v>
      </c>
      <c r="F5" s="43"/>
      <c r="G5" s="16" t="s">
        <v>37</v>
      </c>
      <c r="H5" s="17" t="s">
        <v>38</v>
      </c>
      <c r="I5" s="17" t="s">
        <v>39</v>
      </c>
      <c r="J5" s="44">
        <v>40.47016</v>
      </c>
      <c r="K5" s="45">
        <v>-74.106499999999997</v>
      </c>
    </row>
    <row r="6" spans="1:11" ht="21.75" customHeight="1">
      <c r="A6" s="16" t="s">
        <v>41</v>
      </c>
      <c r="B6" s="17" t="s">
        <v>42</v>
      </c>
      <c r="C6" s="17" t="s">
        <v>43</v>
      </c>
      <c r="D6" s="42">
        <v>40.512292000000002</v>
      </c>
      <c r="E6" s="42">
        <v>-74.098714999999999</v>
      </c>
      <c r="F6" s="43"/>
      <c r="G6" s="16" t="s">
        <v>46</v>
      </c>
      <c r="H6" s="17" t="s">
        <v>47</v>
      </c>
      <c r="I6" s="17" t="s">
        <v>48</v>
      </c>
      <c r="J6" s="42">
        <v>40.503494000000003</v>
      </c>
      <c r="K6" s="46">
        <v>-74.256581999999995</v>
      </c>
    </row>
    <row r="7" spans="1:11" ht="21.75" customHeight="1">
      <c r="A7" s="16" t="s">
        <v>51</v>
      </c>
      <c r="B7" s="17" t="s">
        <v>52</v>
      </c>
      <c r="C7" s="17" t="s">
        <v>53</v>
      </c>
      <c r="D7" s="42">
        <v>40.537959000000001</v>
      </c>
      <c r="E7" s="42">
        <v>-74.042862999999997</v>
      </c>
      <c r="F7" s="43"/>
      <c r="G7" s="16" t="s">
        <v>56</v>
      </c>
      <c r="H7" s="17" t="s">
        <v>57</v>
      </c>
      <c r="I7" s="17" t="s">
        <v>58</v>
      </c>
      <c r="J7" s="42">
        <v>40.483871999999998</v>
      </c>
      <c r="K7" s="46">
        <v>-74.238829999999993</v>
      </c>
    </row>
    <row r="8" spans="1:11" ht="21.75" customHeight="1">
      <c r="A8" s="16" t="s">
        <v>61</v>
      </c>
      <c r="B8" s="17" t="s">
        <v>62</v>
      </c>
      <c r="C8" s="17" t="s">
        <v>63</v>
      </c>
      <c r="D8" s="42">
        <v>40.513005</v>
      </c>
      <c r="E8" s="42">
        <v>-74.01352</v>
      </c>
      <c r="F8" s="43"/>
      <c r="G8" s="16" t="s">
        <v>66</v>
      </c>
      <c r="H8" s="17" t="s">
        <v>67</v>
      </c>
      <c r="I8" s="17" t="s">
        <v>68</v>
      </c>
      <c r="J8" s="18" t="s">
        <v>69</v>
      </c>
      <c r="K8" s="19" t="s">
        <v>69</v>
      </c>
    </row>
    <row r="9" spans="1:11" ht="21.75" customHeight="1">
      <c r="A9" s="16" t="s">
        <v>70</v>
      </c>
      <c r="B9" s="17" t="s">
        <v>71</v>
      </c>
      <c r="C9" s="17" t="s">
        <v>34</v>
      </c>
      <c r="D9" s="42">
        <v>40.513005</v>
      </c>
      <c r="E9" s="42">
        <v>-74.01352</v>
      </c>
      <c r="F9" s="43"/>
      <c r="G9" s="16" t="s">
        <v>74</v>
      </c>
      <c r="H9" s="17" t="s">
        <v>75</v>
      </c>
      <c r="I9" s="17" t="s">
        <v>58</v>
      </c>
      <c r="J9" s="42">
        <v>40.486908</v>
      </c>
      <c r="K9" s="46">
        <v>-74.234187000000006</v>
      </c>
    </row>
    <row r="10" spans="1:11" ht="21.75" customHeight="1">
      <c r="A10" s="16" t="s">
        <v>78</v>
      </c>
      <c r="B10" s="17" t="s">
        <v>79</v>
      </c>
      <c r="C10" s="17" t="s">
        <v>80</v>
      </c>
      <c r="D10" s="42">
        <v>40.513005</v>
      </c>
      <c r="E10" s="42">
        <v>-74.01352</v>
      </c>
      <c r="F10" s="43"/>
      <c r="G10" s="16" t="s">
        <v>83</v>
      </c>
      <c r="H10" s="17" t="s">
        <v>84</v>
      </c>
      <c r="I10" s="17" t="s">
        <v>24</v>
      </c>
      <c r="J10" s="42">
        <v>40.490523000000003</v>
      </c>
      <c r="K10" s="46">
        <v>-74.228358</v>
      </c>
    </row>
    <row r="11" spans="1:11" ht="21.75" customHeight="1">
      <c r="A11" s="16" t="s">
        <v>87</v>
      </c>
      <c r="B11" s="17" t="s">
        <v>88</v>
      </c>
      <c r="C11" s="17" t="s">
        <v>89</v>
      </c>
      <c r="D11" s="42">
        <v>40.513005</v>
      </c>
      <c r="E11" s="42">
        <v>-74.01352</v>
      </c>
      <c r="F11" s="47"/>
      <c r="G11" s="22" t="s">
        <v>92</v>
      </c>
      <c r="H11" s="17" t="s">
        <v>93</v>
      </c>
      <c r="I11" s="17" t="s">
        <v>58</v>
      </c>
      <c r="J11" s="42">
        <v>40.490523000000003</v>
      </c>
      <c r="K11" s="46">
        <v>-74.228358</v>
      </c>
    </row>
    <row r="12" spans="1:11" ht="21.75" customHeight="1">
      <c r="A12" s="23" t="s">
        <v>96</v>
      </c>
      <c r="B12" s="24" t="s">
        <v>97</v>
      </c>
      <c r="C12" s="24" t="s">
        <v>98</v>
      </c>
      <c r="D12" s="48">
        <v>40.474226999999999</v>
      </c>
      <c r="E12" s="48">
        <v>-74.183543</v>
      </c>
      <c r="F12" s="47"/>
      <c r="G12" s="22" t="s">
        <v>101</v>
      </c>
      <c r="H12" s="17" t="s">
        <v>102</v>
      </c>
      <c r="I12" s="17" t="s">
        <v>103</v>
      </c>
      <c r="J12" s="42">
        <v>40.493547</v>
      </c>
      <c r="K12" s="46">
        <v>-74.266029000000003</v>
      </c>
    </row>
    <row r="13" spans="1:11" ht="21.75" customHeight="1">
      <c r="A13" s="27" t="s">
        <v>105</v>
      </c>
      <c r="B13" s="28" t="s">
        <v>106</v>
      </c>
      <c r="C13" s="29" t="s">
        <v>107</v>
      </c>
      <c r="D13" s="30" t="s">
        <v>69</v>
      </c>
      <c r="E13" s="31" t="s">
        <v>69</v>
      </c>
      <c r="F13" s="21"/>
      <c r="G13" s="32" t="s">
        <v>108</v>
      </c>
      <c r="H13" s="24" t="s">
        <v>109</v>
      </c>
      <c r="I13" s="24" t="s">
        <v>110</v>
      </c>
      <c r="J13" s="42">
        <v>40.490046999999997</v>
      </c>
      <c r="K13" s="46">
        <v>-74.269088999999994</v>
      </c>
    </row>
    <row r="14" spans="1:11" ht="22.25" customHeight="1">
      <c r="A14" s="33" t="s">
        <v>113</v>
      </c>
      <c r="B14" s="34" t="s">
        <v>114</v>
      </c>
      <c r="C14" s="34" t="s">
        <v>34</v>
      </c>
      <c r="D14" s="49">
        <v>40.506329999999998</v>
      </c>
      <c r="E14" s="49">
        <v>-74.184601999999998</v>
      </c>
      <c r="F14" s="50"/>
      <c r="G14" s="38" t="s">
        <v>117</v>
      </c>
      <c r="H14" s="34" t="s">
        <v>57</v>
      </c>
      <c r="I14" s="34" t="s">
        <v>103</v>
      </c>
      <c r="J14" s="51">
        <v>40.496938999999998</v>
      </c>
      <c r="K14" s="52">
        <v>-74.262951000000001</v>
      </c>
    </row>
  </sheetData>
  <mergeCells count="1">
    <mergeCell ref="A1:K1"/>
  </mergeCells>
  <hyperlinks>
    <hyperlink ref="A1" r:id="rId1" display="NOAA ENC viewer" xr:uid="{00000000-0004-0000-0200-000000000000}"/>
  </hyperlinks>
  <pageMargins left="0.5" right="0.5" top="0.75" bottom="0.75" header="0.27777800000000002" footer="0.27777800000000002"/>
  <pageSetup scale="52" orientation="landscape"/>
  <headerFooter>
    <oddFooter>&amp;C&amp;"Helvetica Neue,Regular"&amp;12&amp;K000000&amp;P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M D A A B Q S w M E F A A A C A g A G 1 x Z V t 3 O e 3 e f A A A A 6 g A A A B I A A A B D b 2 5 m a W c v U G F j a 2 F n Z S 5 4 b W y F j s 8 K g j A c g F 9 l 7 O 5 + m 0 l K z H n o m h A E 0 X X M p S O d 4 W b z 3 T r 0 S L 1 C Q n 9 v X T + + D 7 7 7 9 c a L q W v R R Q / O 9 D b H j F C M t F V 9 Z W y d 4 9 E f o w w X g m + l O s l a o 1 m 2 b j U 5 k + P G + / M K I I R A w o L 0 Q w 0 x p Q w O 5 W a n G t 3 J y F j n p V U a f 6 r q f 4 U F 3 z 9 n R E w Y S 8 g y S 1 K S c n h T X h r 7 N e J 5 m F A O P 5 C v x 9 a P g 0 Y g O L y + x Q N Q S w M E F A A A C A g A G 1 x Z V t N b 9 K I m A Q A A + Q E A A B M A A A B G b 3 J t d W x h c y 9 T Z W N 0 a W 9 u M S 5 t d V B N S 8 N A E L 0 H + h + G 9 Z J C m i B 4 K x 4 k p X g S J e l J P G w 2 Y 7 u y m Z X Z T T U U / 7 u T p l X w 4 7 T z 3 h v e e 7 M B T b S e o J r e y + U s m S V h p x l b I H x z N k S 4 B o c x A a h 8 z w Y F l m G f r 7 z p O 6 S Y r q 3 D v P Q U B Y R U F Z u A H I o X Z B 4 8 6 8 a T L s 6 7 o e D B F K w N j g O Q 3 h d G o u J i i 1 S c 0 n I T 9 m q e w e M K n e 1 s R J Z A l a k M S u / 6 j o L A q w w e e h + x i o M b + 3 y D / M 4 T P s 0 z a X u h 7 t l 3 I r S w Q 9 1 K K S W r t W 5 k 6 6 T c T n w 6 H S a Z J / 7 G u c p o p 3 k M i 9 x / O Z Y 7 T V s x N M c q E I d X / D a t W V N 4 9 t x N R W s R Q / p H i w w O B 7 U W V q b R A S K + x w 9 h V e 1 / U Q 1 q t r Q 9 8 9 R 3 D f J R a e W z N B n 8 I Y m m k B a b S s 0 T S / + 2 X n 4 C U E s D B B Q A A A g I A B t c W V Y P y u m r p A A A A O k A A A A T A A A A W 0 N v b n R l b n R f V H l w Z X N d L n h t b G 2 O S w 7 C M A x E r x J 5 n 7 q w Q A g 1 Z Q H c g A t E w f 2 I 5 q P G R e F s L D g S V y B t d 4 i l Z + Z 5 5 v N 6 V 8 d k B / G g M f b e K d g U J Q h y x t 9 6 1 y q Y u J F 7 O N b V 9 R k o i h x 1 U U H H H A 6 I 0 X R k d S x 8 I J e d x o 9 W c z 7 H F o M 2 d 9 0 S b s t y h 8 Y 7 J s e S 5 x 9 Q V 2 d q 9 D S w u K Q s r 7 U Z B 3 F a c 3 O V A q b E u M j 4 l 7 A / e R 3 C 0 B v N 2 c Q k b Z R 2 I X E Z X n 8 B U E s B A h Q D F A A A C A g A G 1 x Z V t 3 O e 3 e f A A A A 6 g A A A B I A A A A A A A A A A A A A A K Q B A A A A A E N v b m Z p Z y 9 Q Y W N r Y W d l L n h t b F B L A Q I U A x Q A A A g I A B t c W V b T W / S i J g E A A P k B A A A T A A A A A A A A A A A A A A C k A c 8 A A A B G b 3 J t d W x h c y 9 T Z W N 0 a W 9 u M S 5 t U E s B A h Q D F A A A C A g A G 1 x Z V g / K 6 a u k A A A A 6 Q A A A B M A A A A A A A A A A A A A A K Q B J g I A A F t D b 2 5 0 Z W 5 0 X 1 R 5 c G V z X S 5 4 b W x Q S w U G A A A A A A M A A w D C A A A A + 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K g o A A A A A A A A I C 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u Z X d s a 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m V 3 b G l z d C I g L z 4 8 R W 5 0 c n k g V H l w Z T 0 i R m l s b G V k Q 2 9 t c G x l d G V S Z X N 1 b H R U b 1 d v c m t z a G V l d C I g V m F s d W U 9 I m w x I i A v P j x F b n R y e S B U e X B l P S J B Z G R l Z F R v R G F 0 Y U 1 v Z G V s I i B W Y W x 1 Z T 0 i b D A i I C 8 + P E V u d H J 5 I F R 5 c G U 9 I k Z p b G x D b 3 V u d C I g V m F s d W U 9 I m w 1 N z Y i I C 8 + P E V u d H J 5 I F R 5 c G U 9 I k Z p b G x F c n J v c k N v Z G U i I F Z h b H V l P S J z V W 5 r b m 9 3 b i I g L z 4 8 R W 5 0 c n k g V H l w Z T 0 i R m l s b E V y c m 9 y Q 2 9 1 b n Q i I F Z h b H V l P S J s M C I g L z 4 8 R W 5 0 c n k g V H l w Z T 0 i R m l s b E x h c 3 R V c G R h d G V k I i B W Y W x 1 Z T 0 i Z D I w M j M t M D I t M j V U M T Y 6 M z I 6 N T Q u N j A 3 M D Q y M F o i I C 8 + P E V u d H J 5 I F R 5 c G U 9 I k Z p b G x D b 2 x 1 b W 5 U e X B l c y I g V m F s d W U 9 I n N C Z 1 l G Q l E 9 P S I g L z 4 8 R W 5 0 c n k g V H l w Z T 0 i R m l s b E N v b H V t b k 5 h b W V z I i B W Y W x 1 Z T 0 i c 1 s m c X V v d D t G c m 9 t J n F 1 b 3 Q 7 L C Z x d W 9 0 O 1 R v J n F 1 b 3 Q 7 L C Z x d W 9 0 O 2 J l Y X J p b m c m c X V v d D s s J n F 1 b 3 Q 7 Z G l z d G F u 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Z X d s a X N 0 L 0 F 1 d G 9 S Z W 1 v d m V k Q 2 9 s d W 1 u c z E u e 0 Z y b 2 0 s M H 0 m c X V v d D s s J n F 1 b 3 Q 7 U 2 V j d G l v b j E v b m V 3 b G l z d C 9 B d X R v U m V t b 3 Z l Z E N v b H V t b n M x L n t U b y w x f S Z x d W 9 0 O y w m c X V v d D t T Z W N 0 a W 9 u M S 9 u Z X d s a X N 0 L 0 F 1 d G 9 S Z W 1 v d m V k Q 2 9 s d W 1 u c z E u e 2 J l Y X J p b m c s M n 0 m c X V v d D s s J n F 1 b 3 Q 7 U 2 V j d G l v b j E v b m V 3 b G l z d C 9 B d X R v U m V t b 3 Z l Z E N v b H V t b n M x L n t k a X N 0 Y W 5 j Z S w z f S Z x d W 9 0 O 1 0 s J n F 1 b 3 Q 7 Q 2 9 s d W 1 u Q 2 9 1 b n Q m c X V v d D s 6 N C w m c X V v d D t L Z X l D b 2 x 1 b W 5 O Y W 1 l c y Z x d W 9 0 O z p b X S w m c X V v d D t D b 2 x 1 b W 5 J Z G V u d G l 0 a W V z J n F 1 b 3 Q 7 O l s m c X V v d D t T Z W N 0 a W 9 u M S 9 u Z X d s a X N 0 L 0 F 1 d G 9 S Z W 1 v d m V k Q 2 9 s d W 1 u c z E u e 0 Z y b 2 0 s M H 0 m c X V v d D s s J n F 1 b 3 Q 7 U 2 V j d G l v b j E v b m V 3 b G l z d C 9 B d X R v U m V t b 3 Z l Z E N v b H V t b n M x L n t U b y w x f S Z x d W 9 0 O y w m c X V v d D t T Z W N 0 a W 9 u M S 9 u Z X d s a X N 0 L 0 F 1 d G 9 S Z W 1 v d m V k Q 2 9 s d W 1 u c z E u e 2 J l Y X J p b m c s M n 0 m c X V v d D s s J n F 1 b 3 Q 7 U 2 V j d G l v b j E v b m V 3 b G l z d C 9 B d X R v U m V t b 3 Z l Z E N v b H V t b n M x L n t k a X N 0 Y W 5 j Z S w z f S Z x d W 9 0 O 1 0 s J n F 1 b 3 Q 7 U m V s Y X R p b 2 5 z a G l w S W 5 m b y Z x d W 9 0 O z p b X X 0 i I C 8 + P C 9 T d G F i b G V F b n R y a W V z P j w v S X R l b T 4 8 S X R l b T 4 8 S X R l b U x v Y 2 F 0 a W 9 u P j x J d G V t V H l w Z T 5 G b 3 J t d W x h P C 9 J d G V t V H l w Z T 4 8 S X R l b V B h d G g + U 2 V j d G l v b j E v b m V 3 b G l z d C 9 T b 3 V y Y 2 U 8 L 0 l 0 Z W 1 Q Y X R o P j w v S X R l b U x v Y 2 F 0 a W 9 u P j x T d G F i b G V F b n R y a W V z I C 8 + P C 9 J d G V t P j x J d G V t P j x J d G V t T G 9 j Y X R p b 2 4 + P E l 0 Z W 1 U e X B l P k Z v c m 1 1 b G E 8 L 0 l 0 Z W 1 U e X B l P j x J d G V t U G F 0 a D 5 T Z W N 0 a W 9 u M S 9 u Z X d s a X N 0 L 1 B y b 2 1 v d G V k J T I w a G V h Z G V y c z w v S X R l b V B h d G g + P C 9 J d G V t T G 9 j Y X R p b 2 4 + P F N 0 Y W J s Z U V u d H J p Z X M g L z 4 8 L 0 l 0 Z W 0 + P E l 0 Z W 0 + P E l 0 Z W 1 M b 2 N h d G l v b j 4 8 S X R l b V R 5 c G U + R m 9 y b X V s Y T w v S X R l b V R 5 c G U + P E l 0 Z W 1 Q Y X R o P l N l Y 3 R p b 2 4 x L 2 5 l d 2 x p c 3 Q v Q 2 h h b m d l Z C U y M G N v b H V t b i U y M H R 5 c G U 8 L 0 l 0 Z W 1 Q Y X R o P j w v S X R l b U x v Y 2 F 0 a W 9 u P j x T d G F i b G V F b n R y a W V z I C 8 + P C 9 J d G V t P j w v S X R l b X M + P C 9 M b 2 N h b F B h Y 2 t h Z 2 V N Z X R h Z G F 0 Y U Z p b G U + F g A A A F B L B Q Y A A A A A A A A A A A A A A A A A A A A A A A D 7 A g A A M I I C 9 w Y J K o Z I h v c N A Q c D o I I C 6 D C C A u Q C A Q A x g g J f M I I C W w I B A D B D M D c x N T A z B g N V B A M T L E 1 p Y 3 J v c 2 9 m d C 5 P Z m Z p Y 2 U u R X h j Z W w u U H J v d G V j d G V k R G F 0 Y V N l c n Z p Y 2 V z A g h V H j G r E a K k J j A N B g k q h k i G 9 w 0 B A Q E F A A S C A g B K r h a V y z U G o k p z 1 V n m T Y 2 R N s Y x r + H L o o / n 9 1 Z r z d C 7 G r s U k r G m K 7 5 C Q 4 z w y 8 4 P R c 0 Y s 5 F n Y z z i 8 T 0 q w p B G H M 8 2 X h 1 M Y e x b 9 7 I X j 1 R 8 O 7 q P Q Y I K b g + y V R 9 2 + m A v / 9 D f n u 0 C y 4 V b L n a 1 o o x M Y S 2 c E p 4 i 3 y 4 E G t q c Z d V W l v z p w 6 x 8 a l j B 7 s x x 9 V P B q Z k k 2 C s t Y G D N j x H q O 0 6 r 9 S E H P y p 6 e n p s o j 6 d O T C W G 6 + R O Z a / g H A M K G c T s G A H I E s R h 2 f 6 d K K G N 3 A F i c q A R K w n Z T t 2 J J k 8 6 O L M n u s 9 B a 4 u M t t l q t y g A L 6 l X x j 2 + L U i P F C M n m 4 k 5 7 o R t V b R 4 0 + N w N 7 / S H x d 5 l + Y e d v 0 O l u d 8 p 1 f O u B z U N v W X 4 Q Q F K q H P R 3 F r T A C v o q g 0 O v G q M h G q A R 1 h Q M 1 g m Y D 2 u i U o b C 4 Q 5 T 0 y b t N m C P 5 f t A G d p 2 r k z 3 L 1 i K i + x d E X Q q 2 9 I g g U f n w T Y O n C O J e S 4 g d V 5 k E 8 y Y t N f z 6 6 j x f p N U m 1 m u 9 L 0 I R A F P J 4 D x 4 h A e X u u 7 0 r G R i A n 1 p j M E M W r V M K 6 C W G 1 o w m L c e o e 0 e 8 n A J b Q 5 U j S 4 8 H a k v S A t r q J B 0 O p E y G q q o 6 J g Q 4 L i r j S s H R n E 4 Y D / b G q + H 4 J x Y B s Z 2 Z 4 K B T g S Y P z i W g d L t 7 B 6 v 2 4 K E X P 9 z u d J Y P q H D n n x W / l 3 X S X 6 g m J O 1 S i / 5 w A f 8 9 H 3 P u U B 9 P m p f Q s W L q M 8 I H D B 8 B g k q h k i G 9 w 0 B B w E w H Q Y J Y I Z I A W U D B A E q B B B 4 Q 0 B S j X w Y y B u M H 7 x 3 8 / s b g F D / q A o 4 Q d Q q I Z o k 8 / P 5 a 5 5 O 0 V 8 6 U V j v G I 8 z U R M p f 0 V x c N T 5 u 0 / w 8 + X k W c W p g R d I 7 g E w 6 x V e c W 7 t R b d a T o Y E h Z e R 1 B d F n j K m D N n J T / H S p d I v d Q = = < / D a t a M a s h u p > 
</file>

<file path=customXml/itemProps1.xml><?xml version="1.0" encoding="utf-8"?>
<ds:datastoreItem xmlns:ds="http://schemas.openxmlformats.org/officeDocument/2006/customXml" ds:itemID="{4D97A36E-232D-5B40-9276-7D50E19205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inputdata</vt:lpstr>
      <vt:lpstr>Sheet2</vt:lpstr>
      <vt:lpstr>Export Summary</vt:lpstr>
      <vt:lpstr>bottom original</vt:lpstr>
      <vt:lpstr>results</vt:lpstr>
      <vt:lpstr>Sheet1</vt:lpstr>
      <vt:lpstr>x_results.old</vt:lpstr>
      <vt:lpstr>x_results</vt:lpstr>
      <vt:lpstr>bottom DD.ddd</vt:lpstr>
      <vt:lpstr>bottom from USCG  light LIST</vt:lpstr>
      <vt:lpstr>Bottom USCG DD.DDDDD</vt:lpstr>
      <vt:lpstr>Bearing &amp; Distance working</vt:lpstr>
      <vt:lpstr>bottom  NOAA ENC</vt:lpstr>
      <vt:lpstr>bottom Navionics</vt:lpstr>
      <vt:lpstr>Delta data comparison - DISTANC</vt:lpstr>
      <vt:lpstr>Bearing &amp; Distance template</vt:lpstr>
      <vt:lpstr>x_results!results</vt:lpstr>
      <vt:lpstr>x_results.old!results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Jerry Orabona</cp:lastModifiedBy>
  <dcterms:modified xsi:type="dcterms:W3CDTF">2023-02-25T16:38:25Z</dcterms:modified>
</cp:coreProperties>
</file>