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AC\PruebasOpenMP\"/>
    </mc:Choice>
  </mc:AlternateContent>
  <xr:revisionPtr revIDLastSave="0" documentId="13_ncr:1_{6C4F8EDF-8642-4313-A76E-54F7A7973D9B}" xr6:coauthVersionLast="45" xr6:coauthVersionMax="45" xr10:uidLastSave="{00000000-0000-0000-0000-000000000000}"/>
  <bookViews>
    <workbookView xWindow="-108" yWindow="-108" windowWidth="23256" windowHeight="12576" xr2:uid="{AF70700B-E3FF-447B-A014-7A17B3B7B667}"/>
  </bookViews>
  <sheets>
    <sheet name="Hoja2" sheetId="2" r:id="rId1"/>
    <sheet name="Hoja1" sheetId="1" r:id="rId2"/>
  </sheets>
  <definedNames>
    <definedName name="DatosExternos_1" localSheetId="0" hidden="1">Hoja2!$A:$B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2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3" i="2" l="1"/>
  <c r="F4" i="2"/>
  <c r="F5" i="2"/>
  <c r="F6" i="2"/>
  <c r="F7" i="2"/>
  <c r="F8" i="2"/>
  <c r="F9" i="2"/>
  <c r="F10" i="2"/>
  <c r="F11" i="2"/>
  <c r="F12" i="2"/>
  <c r="F2" i="2"/>
  <c r="N4" i="2"/>
  <c r="N3" i="2"/>
  <c r="L3" i="2"/>
  <c r="K3" i="2"/>
  <c r="N5" i="2"/>
  <c r="N6" i="2"/>
  <c r="N7" i="2"/>
  <c r="N8" i="2"/>
  <c r="N9" i="2"/>
  <c r="N10" i="2"/>
  <c r="N11" i="2"/>
  <c r="N12" i="2"/>
  <c r="N13" i="2"/>
  <c r="M4" i="2"/>
  <c r="M5" i="2"/>
  <c r="M6" i="2"/>
  <c r="M7" i="2"/>
  <c r="M8" i="2"/>
  <c r="M9" i="2"/>
  <c r="M10" i="2"/>
  <c r="M11" i="2"/>
  <c r="M12" i="2"/>
  <c r="M13" i="2"/>
  <c r="M3" i="2"/>
  <c r="L4" i="2"/>
  <c r="L5" i="2"/>
  <c r="L6" i="2"/>
  <c r="L7" i="2"/>
  <c r="L8" i="2"/>
  <c r="L9" i="2"/>
  <c r="L10" i="2"/>
  <c r="L11" i="2"/>
  <c r="L12" i="2"/>
  <c r="L13" i="2"/>
  <c r="K4" i="2"/>
  <c r="K5" i="2"/>
  <c r="K6" i="2"/>
  <c r="K7" i="2"/>
  <c r="K8" i="2"/>
  <c r="K9" i="2"/>
  <c r="K10" i="2"/>
  <c r="K11" i="2"/>
  <c r="K12" i="2"/>
  <c r="K13" i="2"/>
  <c r="O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28F5AF-9E91-4880-B289-1D5B8C14D2A3}" keepAlive="1" name="Consulta - datos" description="Conexión a la consulta 'datos' en el libro." type="5" refreshedVersion="6" background="1" saveData="1">
    <dbPr connection="Provider=Microsoft.Mashup.OleDb.1;Data Source=$Workbook$;Location=datos;Extended Properties=&quot;&quot;" command="SELECT * FROM [datos]"/>
  </connection>
</connections>
</file>

<file path=xl/sharedStrings.xml><?xml version="1.0" encoding="utf-8"?>
<sst xmlns="http://schemas.openxmlformats.org/spreadsheetml/2006/main" count="10" uniqueCount="10">
  <si>
    <t>Column1</t>
  </si>
  <si>
    <t>Column2</t>
  </si>
  <si>
    <t>Column3</t>
  </si>
  <si>
    <t>Column12</t>
  </si>
  <si>
    <t>Convolución</t>
  </si>
  <si>
    <t>Func. No lineal</t>
  </si>
  <si>
    <t>Polling </t>
  </si>
  <si>
    <t>Promedio</t>
  </si>
  <si>
    <t>Total</t>
  </si>
  <si>
    <t>Tiempo(s)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</si>
</sst>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2" fillId="0" borderId="0" xfId="1"/>
    <xf numFmtId="0" fontId="3" fillId="0" borderId="0" xfId="1" applyFont="1"/>
  </cellXfs>
  <cellStyles count="2">
    <cellStyle name="Normal" xfId="0" builtinId="0"/>
    <cellStyle name="Normal 2" xfId="1" xr:uid="{67D46CF0-61EB-4A86-AB85-EDF5CD6858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para cada número de hilos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Hoja2!$B$2:$B$12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Hoja2!$C$2:$C$12</c:f>
              <c:numCache>
                <c:formatCode>General</c:formatCode>
                <c:ptCount val="11"/>
                <c:pt idx="0">
                  <c:v>55756</c:v>
                </c:pt>
                <c:pt idx="1">
                  <c:v>829774</c:v>
                </c:pt>
                <c:pt idx="2">
                  <c:v>3165040</c:v>
                </c:pt>
                <c:pt idx="3">
                  <c:v>7131605</c:v>
                </c:pt>
                <c:pt idx="4">
                  <c:v>12739158</c:v>
                </c:pt>
                <c:pt idx="5">
                  <c:v>19849366</c:v>
                </c:pt>
                <c:pt idx="6">
                  <c:v>28611228</c:v>
                </c:pt>
                <c:pt idx="7">
                  <c:v>38930301</c:v>
                </c:pt>
                <c:pt idx="8">
                  <c:v>51779435</c:v>
                </c:pt>
                <c:pt idx="9">
                  <c:v>64356548</c:v>
                </c:pt>
                <c:pt idx="10">
                  <c:v>79652846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F-4977-A74F-D766EA89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75967"/>
        <c:axId val="1198677455"/>
      </c:scatterChart>
      <c:valAx>
        <c:axId val="191477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Talla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677455"/>
        <c:crosses val="autoZero"/>
        <c:crossBetween val="midCat"/>
      </c:valAx>
      <c:valAx>
        <c:axId val="11986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(microsegundos)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477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para cada hilo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Hilo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8000"/>
                </a:schemeClr>
              </a:solidFill>
              <a:ln w="9525">
                <a:solidFill>
                  <a:schemeClr val="accent6">
                    <a:tint val="48000"/>
                  </a:schemeClr>
                </a:solidFill>
              </a:ln>
              <a:effectLst/>
            </c:spPr>
          </c:marker>
          <c:xVal>
            <c:numRef>
              <c:f>Hoja2!$B$2:$B$12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Hoja2!$C$2:$C$12</c:f>
              <c:numCache>
                <c:formatCode>General</c:formatCode>
                <c:ptCount val="11"/>
                <c:pt idx="0">
                  <c:v>55756</c:v>
                </c:pt>
                <c:pt idx="1">
                  <c:v>829774</c:v>
                </c:pt>
                <c:pt idx="2">
                  <c:v>3165040</c:v>
                </c:pt>
                <c:pt idx="3">
                  <c:v>7131605</c:v>
                </c:pt>
                <c:pt idx="4">
                  <c:v>12739158</c:v>
                </c:pt>
                <c:pt idx="5">
                  <c:v>19849366</c:v>
                </c:pt>
                <c:pt idx="6">
                  <c:v>28611228</c:v>
                </c:pt>
                <c:pt idx="7">
                  <c:v>38930301</c:v>
                </c:pt>
                <c:pt idx="8">
                  <c:v>51779435</c:v>
                </c:pt>
                <c:pt idx="9">
                  <c:v>64356548</c:v>
                </c:pt>
                <c:pt idx="10">
                  <c:v>79652846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7-4B35-854E-A18C0152E82A}"/>
            </c:ext>
          </c:extLst>
        </c:ser>
        <c:ser>
          <c:idx val="1"/>
          <c:order val="1"/>
          <c:tx>
            <c:v>Hilo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accent6">
                    <a:tint val="65000"/>
                  </a:schemeClr>
                </a:solidFill>
                <a:ln w="9525">
                  <a:solidFill>
                    <a:schemeClr val="accent6">
                      <a:tint val="6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9C4-4CFA-9DCE-9F5E5F0E4A40}"/>
              </c:ext>
            </c:extLst>
          </c:dPt>
          <c:xVal>
            <c:numRef>
              <c:f>Hoja2!$B$13:$B$23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Hoja2!$C$13:$C$23</c:f>
              <c:numCache>
                <c:formatCode>General</c:formatCode>
                <c:ptCount val="11"/>
                <c:pt idx="0">
                  <c:v>37632</c:v>
                </c:pt>
                <c:pt idx="1">
                  <c:v>511658</c:v>
                </c:pt>
                <c:pt idx="2">
                  <c:v>2075211</c:v>
                </c:pt>
                <c:pt idx="3">
                  <c:v>4654710</c:v>
                </c:pt>
                <c:pt idx="4">
                  <c:v>8345242</c:v>
                </c:pt>
                <c:pt idx="5">
                  <c:v>12805688</c:v>
                </c:pt>
                <c:pt idx="6">
                  <c:v>19164459</c:v>
                </c:pt>
                <c:pt idx="7">
                  <c:v>26467111</c:v>
                </c:pt>
                <c:pt idx="8">
                  <c:v>37479937</c:v>
                </c:pt>
                <c:pt idx="9">
                  <c:v>42648749</c:v>
                </c:pt>
                <c:pt idx="10">
                  <c:v>54358134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57-4B35-854E-A18C0152E82A}"/>
            </c:ext>
          </c:extLst>
        </c:ser>
        <c:ser>
          <c:idx val="2"/>
          <c:order val="2"/>
          <c:tx>
            <c:v>Hilo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3000"/>
                </a:schemeClr>
              </a:solidFill>
              <a:ln w="9525">
                <a:solidFill>
                  <a:schemeClr val="accent6">
                    <a:tint val="83000"/>
                  </a:schemeClr>
                </a:solidFill>
              </a:ln>
              <a:effectLst/>
            </c:spPr>
          </c:marker>
          <c:xVal>
            <c:numRef>
              <c:f>Hoja2!$B$24:$B$34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E57-4B35-854E-A18C0152E82A}"/>
            </c:ext>
          </c:extLst>
        </c:ser>
        <c:ser>
          <c:idx val="3"/>
          <c:order val="3"/>
          <c:tx>
            <c:v>Hilo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Hoja2!$B$35:$B$45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Hoja2!$C$35:$C$45</c:f>
              <c:numCache>
                <c:formatCode>General</c:formatCode>
                <c:ptCount val="11"/>
                <c:pt idx="0">
                  <c:v>15903</c:v>
                </c:pt>
                <c:pt idx="1">
                  <c:v>275132</c:v>
                </c:pt>
                <c:pt idx="2">
                  <c:v>1109810</c:v>
                </c:pt>
                <c:pt idx="3">
                  <c:v>2488937</c:v>
                </c:pt>
                <c:pt idx="4">
                  <c:v>4418453</c:v>
                </c:pt>
                <c:pt idx="5">
                  <c:v>6976306</c:v>
                </c:pt>
                <c:pt idx="6">
                  <c:v>9995743</c:v>
                </c:pt>
                <c:pt idx="7">
                  <c:v>13641629</c:v>
                </c:pt>
                <c:pt idx="8">
                  <c:v>18301909</c:v>
                </c:pt>
                <c:pt idx="9">
                  <c:v>22661555</c:v>
                </c:pt>
                <c:pt idx="10">
                  <c:v>28090003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57-4B35-854E-A18C0152E82A}"/>
            </c:ext>
          </c:extLst>
        </c:ser>
        <c:ser>
          <c:idx val="4"/>
          <c:order val="4"/>
          <c:tx>
            <c:v>Hilo 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>
                    <a:shade val="82000"/>
                  </a:schemeClr>
                </a:solidFill>
              </a:ln>
              <a:effectLst/>
            </c:spPr>
          </c:marker>
          <c:xVal>
            <c:numRef>
              <c:f>Hoja2!$B$46:$B$56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Hoja2!$C$46:$C$56</c:f>
              <c:numCache>
                <c:formatCode>General</c:formatCode>
                <c:ptCount val="11"/>
                <c:pt idx="0">
                  <c:v>13626</c:v>
                </c:pt>
                <c:pt idx="1">
                  <c:v>232567</c:v>
                </c:pt>
                <c:pt idx="2">
                  <c:v>947100</c:v>
                </c:pt>
                <c:pt idx="3">
                  <c:v>2134538</c:v>
                </c:pt>
                <c:pt idx="4">
                  <c:v>3845675</c:v>
                </c:pt>
                <c:pt idx="5">
                  <c:v>5919276</c:v>
                </c:pt>
                <c:pt idx="6">
                  <c:v>8711867</c:v>
                </c:pt>
                <c:pt idx="7">
                  <c:v>11658177</c:v>
                </c:pt>
                <c:pt idx="8">
                  <c:v>15694022</c:v>
                </c:pt>
                <c:pt idx="9">
                  <c:v>19455760</c:v>
                </c:pt>
                <c:pt idx="10">
                  <c:v>23996408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57-4B35-854E-A18C0152E82A}"/>
            </c:ext>
          </c:extLst>
        </c:ser>
        <c:ser>
          <c:idx val="5"/>
          <c:order val="5"/>
          <c:tx>
            <c:v>Hilo 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xVal>
            <c:numRef>
              <c:f>Hoja2!$B$57:$B$67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Hoja2!$C$57:$C$67</c:f>
              <c:numCache>
                <c:formatCode>General</c:formatCode>
                <c:ptCount val="11"/>
                <c:pt idx="0">
                  <c:v>15850</c:v>
                </c:pt>
                <c:pt idx="1">
                  <c:v>251566</c:v>
                </c:pt>
                <c:pt idx="2">
                  <c:v>969498</c:v>
                </c:pt>
                <c:pt idx="3">
                  <c:v>2134743</c:v>
                </c:pt>
                <c:pt idx="4">
                  <c:v>3835228</c:v>
                </c:pt>
                <c:pt idx="5">
                  <c:v>6113507</c:v>
                </c:pt>
                <c:pt idx="6">
                  <c:v>8478688</c:v>
                </c:pt>
                <c:pt idx="7">
                  <c:v>12033380</c:v>
                </c:pt>
                <c:pt idx="8">
                  <c:v>15441853</c:v>
                </c:pt>
                <c:pt idx="9">
                  <c:v>19486735</c:v>
                </c:pt>
                <c:pt idx="10">
                  <c:v>23347321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57-4B35-854E-A18C0152E82A}"/>
            </c:ext>
          </c:extLst>
        </c:ser>
        <c:ser>
          <c:idx val="6"/>
          <c:order val="6"/>
          <c:tx>
            <c:v>Hilo 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>
                    <a:shade val="47000"/>
                  </a:schemeClr>
                </a:solidFill>
              </a:ln>
              <a:effectLst/>
            </c:spPr>
          </c:marker>
          <c:xVal>
            <c:numRef>
              <c:f>Hoja2!$B$68:$B$78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Hoja2!$C$68:$C$78</c:f>
              <c:numCache>
                <c:formatCode>General</c:formatCode>
                <c:ptCount val="11"/>
                <c:pt idx="0">
                  <c:v>14505</c:v>
                </c:pt>
                <c:pt idx="1">
                  <c:v>154565</c:v>
                </c:pt>
                <c:pt idx="2">
                  <c:v>854202</c:v>
                </c:pt>
                <c:pt idx="3">
                  <c:v>1015477</c:v>
                </c:pt>
                <c:pt idx="4">
                  <c:v>2545655</c:v>
                </c:pt>
                <c:pt idx="5">
                  <c:v>5001544</c:v>
                </c:pt>
                <c:pt idx="6">
                  <c:v>7521001</c:v>
                </c:pt>
                <c:pt idx="7">
                  <c:v>9255111</c:v>
                </c:pt>
                <c:pt idx="8">
                  <c:v>12544547</c:v>
                </c:pt>
                <c:pt idx="9">
                  <c:v>17546540</c:v>
                </c:pt>
                <c:pt idx="10">
                  <c:v>20156775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57-4B35-854E-A18C0152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64783"/>
        <c:axId val="1922611087"/>
      </c:scatterChart>
      <c:valAx>
        <c:axId val="211176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611087"/>
        <c:crosses val="autoZero"/>
        <c:crossBetween val="midCat"/>
      </c:valAx>
      <c:valAx>
        <c:axId val="19226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Tiempo(microsegundo)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76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MFLOPS</a:t>
            </a:r>
            <a:r>
              <a:rPr lang="es-ES" baseline="0"/>
              <a:t> para cada hilo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Hilo 1</c:v>
          </c:tx>
          <c:spPr>
            <a:ln w="19050" cap="rnd">
              <a:solidFill>
                <a:schemeClr val="accent6">
                  <a:tint val="4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8000"/>
                </a:schemeClr>
              </a:solidFill>
              <a:ln w="9525">
                <a:solidFill>
                  <a:schemeClr val="accent6">
                    <a:tint val="48000"/>
                  </a:schemeClr>
                </a:solidFill>
              </a:ln>
              <a:effectLst/>
            </c:spPr>
          </c:marker>
          <c:xVal>
            <c:numRef>
              <c:f>Hoja2!$B$2:$B$12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Hoja2!$F$2:$F$12</c:f>
              <c:numCache>
                <c:formatCode>General</c:formatCode>
                <c:ptCount val="11"/>
                <c:pt idx="0">
                  <c:v>322.05681899705866</c:v>
                </c:pt>
                <c:pt idx="1">
                  <c:v>390.5376644724949</c:v>
                </c:pt>
                <c:pt idx="2">
                  <c:v>412.05482395167206</c:v>
                </c:pt>
                <c:pt idx="3">
                  <c:v>412.29849381731037</c:v>
                </c:pt>
                <c:pt idx="4">
                  <c:v>410.74771189744251</c:v>
                </c:pt>
                <c:pt idx="5">
                  <c:v>412.14817642034512</c:v>
                </c:pt>
                <c:pt idx="6">
                  <c:v>411.90822008758244</c:v>
                </c:pt>
                <c:pt idx="7">
                  <c:v>412.16223835515683</c:v>
                </c:pt>
                <c:pt idx="8">
                  <c:v>404.83446758351067</c:v>
                </c:pt>
                <c:pt idx="9">
                  <c:v>412.30614171536979</c:v>
                </c:pt>
                <c:pt idx="10">
                  <c:v>411.32365816533411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1-4565-9872-60A265B7CA3F}"/>
            </c:ext>
          </c:extLst>
        </c:ser>
        <c:ser>
          <c:idx val="1"/>
          <c:order val="1"/>
          <c:tx>
            <c:v>Hilo 2</c:v>
          </c:tx>
          <c:spPr>
            <a:ln w="19050" cap="rnd">
              <a:solidFill>
                <a:schemeClr val="accent6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xVal>
            <c:numRef>
              <c:f>Hoja2!$B$13:$B$23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Hoja2!$F$13:$F$23</c:f>
              <c:numCache>
                <c:formatCode>General</c:formatCode>
                <c:ptCount val="11"/>
                <c:pt idx="0">
                  <c:v>477.16305272108849</c:v>
                </c:pt>
                <c:pt idx="1">
                  <c:v>633.34883848195477</c:v>
                </c:pt>
                <c:pt idx="2">
                  <c:v>628.45175743574998</c:v>
                </c:pt>
                <c:pt idx="3">
                  <c:v>631.69348896064423</c:v>
                </c:pt>
                <c:pt idx="4">
                  <c:v>627.01357252431978</c:v>
                </c:pt>
                <c:pt idx="5">
                  <c:v>638.84736220342086</c:v>
                </c:pt>
                <c:pt idx="6">
                  <c:v>614.95083164100799</c:v>
                </c:pt>
                <c:pt idx="7">
                  <c:v>606.24674903127891</c:v>
                </c:pt>
                <c:pt idx="8">
                  <c:v>559.28856017020519</c:v>
                </c:pt>
                <c:pt idx="9">
                  <c:v>622.16596317983431</c:v>
                </c:pt>
                <c:pt idx="10">
                  <c:v>602.72672347435616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41-4565-9872-60A265B7CA3F}"/>
            </c:ext>
          </c:extLst>
        </c:ser>
        <c:ser>
          <c:idx val="2"/>
          <c:order val="2"/>
          <c:tx>
            <c:v>Hilo 4</c:v>
          </c:tx>
          <c:spPr>
            <a:ln w="19050" cap="rnd">
              <a:solidFill>
                <a:schemeClr val="accent6">
                  <a:tint val="8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3000"/>
                </a:schemeClr>
              </a:solidFill>
              <a:ln w="9525">
                <a:solidFill>
                  <a:schemeClr val="accent6">
                    <a:tint val="83000"/>
                  </a:schemeClr>
                </a:solidFill>
              </a:ln>
              <a:effectLst/>
            </c:spPr>
          </c:marker>
          <c:xVal>
            <c:numRef>
              <c:f>Hoja2!$B$24:$B$34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Hoja2!$F$24:$F$34</c:f>
              <c:numCache>
                <c:formatCode>General</c:formatCode>
                <c:ptCount val="11"/>
                <c:pt idx="0">
                  <c:v>866.79860977022611</c:v>
                </c:pt>
                <c:pt idx="1">
                  <c:v>942.78274783620623</c:v>
                </c:pt>
                <c:pt idx="2">
                  <c:v>956.94668139076714</c:v>
                </c:pt>
                <c:pt idx="3">
                  <c:v>951.69647215097928</c:v>
                </c:pt>
                <c:pt idx="4">
                  <c:v>948.50954404442996</c:v>
                </c:pt>
                <c:pt idx="5">
                  <c:v>943.73400914954379</c:v>
                </c:pt>
                <c:pt idx="6">
                  <c:v>951.4610512283449</c:v>
                </c:pt>
                <c:pt idx="7">
                  <c:v>946.94229043702546</c:v>
                </c:pt>
                <c:pt idx="8">
                  <c:v>937.50420682991933</c:v>
                </c:pt>
                <c:pt idx="9">
                  <c:v>943.7987892374656</c:v>
                </c:pt>
                <c:pt idx="10">
                  <c:v>954.65711602587396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41-4565-9872-60A265B7CA3F}"/>
            </c:ext>
          </c:extLst>
        </c:ser>
        <c:ser>
          <c:idx val="3"/>
          <c:order val="3"/>
          <c:tx>
            <c:v>Hilo 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Hoja2!$B$35:$B$45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Hoja2!$F$35:$F$45</c:f>
              <c:numCache>
                <c:formatCode>General</c:formatCode>
                <c:ptCount val="11"/>
                <c:pt idx="0">
                  <c:v>1129.1328680123247</c:v>
                </c:pt>
                <c:pt idx="1">
                  <c:v>1177.8273701350624</c:v>
                </c:pt>
                <c:pt idx="2">
                  <c:v>1175.1290761481696</c:v>
                </c:pt>
                <c:pt idx="3">
                  <c:v>1181.3677887387266</c:v>
                </c:pt>
                <c:pt idx="4">
                  <c:v>1184.2561186007861</c:v>
                </c:pt>
                <c:pt idx="5">
                  <c:v>1172.6664512709162</c:v>
                </c:pt>
                <c:pt idx="6">
                  <c:v>1179.0219096269284</c:v>
                </c:pt>
                <c:pt idx="7">
                  <c:v>1176.2231622044553</c:v>
                </c:pt>
                <c:pt idx="8">
                  <c:v>1145.3504658994862</c:v>
                </c:pt>
                <c:pt idx="9">
                  <c:v>1170.9081746596823</c:v>
                </c:pt>
                <c:pt idx="10">
                  <c:v>1166.3615699863044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41-4565-9872-60A265B7CA3F}"/>
            </c:ext>
          </c:extLst>
        </c:ser>
        <c:ser>
          <c:idx val="4"/>
          <c:order val="4"/>
          <c:tx>
            <c:v>Hilo 12</c:v>
          </c:tx>
          <c:spPr>
            <a:ln w="19050" cap="rnd">
              <a:solidFill>
                <a:schemeClr val="accent6">
                  <a:shade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>
                    <a:shade val="82000"/>
                  </a:schemeClr>
                </a:solidFill>
              </a:ln>
              <a:effectLst/>
            </c:spPr>
          </c:marker>
          <c:xVal>
            <c:numRef>
              <c:f>Hoja2!$B$46:$B$56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Hoja2!$F$46:$F$56</c:f>
              <c:numCache>
                <c:formatCode>General</c:formatCode>
                <c:ptCount val="11"/>
                <c:pt idx="0">
                  <c:v>1317.8188756788495</c:v>
                </c:pt>
                <c:pt idx="1">
                  <c:v>1393.396311600528</c:v>
                </c:pt>
                <c:pt idx="2">
                  <c:v>1377.0140428677014</c:v>
                </c:pt>
                <c:pt idx="3">
                  <c:v>1377.5111991447329</c:v>
                </c:pt>
                <c:pt idx="4">
                  <c:v>1360.6401997048633</c:v>
                </c:pt>
                <c:pt idx="5">
                  <c:v>1382.0744293727814</c:v>
                </c:pt>
                <c:pt idx="6">
                  <c:v>1352.7754728119703</c:v>
                </c:pt>
                <c:pt idx="7">
                  <c:v>1376.3386848561315</c:v>
                </c:pt>
                <c:pt idx="8">
                  <c:v>1335.6741821822345</c:v>
                </c:pt>
                <c:pt idx="9">
                  <c:v>1363.8428927988418</c:v>
                </c:pt>
                <c:pt idx="10">
                  <c:v>1365.3335115822335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41-4565-9872-60A265B7CA3F}"/>
            </c:ext>
          </c:extLst>
        </c:ser>
        <c:ser>
          <c:idx val="5"/>
          <c:order val="5"/>
          <c:tx>
            <c:v>Hilo 16</c:v>
          </c:tx>
          <c:spPr>
            <a:ln w="19050" cap="rnd">
              <a:solidFill>
                <a:schemeClr val="accent6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xVal>
            <c:numRef>
              <c:f>Hoja2!$B$57:$B$67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Hoja2!$F$57:$F$67</c:f>
              <c:numCache>
                <c:formatCode>General</c:formatCode>
                <c:ptCount val="11"/>
                <c:pt idx="0">
                  <c:v>1132.9085173501578</c:v>
                </c:pt>
                <c:pt idx="1">
                  <c:v>1288.1629472981244</c:v>
                </c:pt>
                <c:pt idx="2">
                  <c:v>1345.2013309981044</c:v>
                </c:pt>
                <c:pt idx="3">
                  <c:v>1377.3789163379386</c:v>
                </c:pt>
                <c:pt idx="4">
                  <c:v>1364.3465264646586</c:v>
                </c:pt>
                <c:pt idx="5">
                  <c:v>1338.1648209448358</c:v>
                </c:pt>
                <c:pt idx="6">
                  <c:v>1389.9792043297266</c:v>
                </c:pt>
                <c:pt idx="7">
                  <c:v>1333.4241917067359</c:v>
                </c:pt>
                <c:pt idx="8">
                  <c:v>1357.4860478208152</c:v>
                </c:pt>
                <c:pt idx="9">
                  <c:v>1361.6750061003036</c:v>
                </c:pt>
                <c:pt idx="10">
                  <c:v>1403.2916239083704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41-4565-9872-60A265B7CA3F}"/>
            </c:ext>
          </c:extLst>
        </c:ser>
        <c:ser>
          <c:idx val="6"/>
          <c:order val="6"/>
          <c:tx>
            <c:v>Hilo 24</c:v>
          </c:tx>
          <c:spPr>
            <a:ln w="19050" cap="rnd">
              <a:solidFill>
                <a:schemeClr val="accent6">
                  <a:shade val="4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>
                    <a:shade val="47000"/>
                  </a:schemeClr>
                </a:solidFill>
              </a:ln>
              <a:effectLst/>
            </c:spPr>
          </c:marker>
          <c:xVal>
            <c:numRef>
              <c:f>Hoja2!$B$68:$B$78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Hoja2!$F$68:$F$78</c:f>
              <c:numCache>
                <c:formatCode>General</c:formatCode>
                <c:ptCount val="11"/>
                <c:pt idx="0">
                  <c:v>1237.9593243709066</c:v>
                </c:pt>
                <c:pt idx="1">
                  <c:v>2096.5807265551707</c:v>
                </c:pt>
                <c:pt idx="2">
                  <c:v>1526.7700145867138</c:v>
                </c:pt>
                <c:pt idx="3">
                  <c:v>2895.5357925388757</c:v>
                </c:pt>
                <c:pt idx="4">
                  <c:v>2055.4945583749563</c:v>
                </c:pt>
                <c:pt idx="5">
                  <c:v>1635.6709048245903</c:v>
                </c:pt>
                <c:pt idx="6">
                  <c:v>1566.972268717954</c:v>
                </c:pt>
                <c:pt idx="7">
                  <c:v>1733.7015190849684</c:v>
                </c:pt>
                <c:pt idx="8">
                  <c:v>1671.0129110281941</c:v>
                </c:pt>
                <c:pt idx="9">
                  <c:v>1512.2411597956063</c:v>
                </c:pt>
                <c:pt idx="10">
                  <c:v>1625.4137876718869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41-4565-9872-60A265B7C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64783"/>
        <c:axId val="1922611087"/>
      </c:scatterChart>
      <c:valAx>
        <c:axId val="211176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611087"/>
        <c:crosses val="autoZero"/>
        <c:crossBetween val="midCat"/>
      </c:valAx>
      <c:valAx>
        <c:axId val="19226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MFLOP/s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76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para cada hilo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Hilo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8000"/>
                </a:schemeClr>
              </a:solidFill>
              <a:ln w="9525">
                <a:solidFill>
                  <a:schemeClr val="accent6">
                    <a:tint val="48000"/>
                  </a:schemeClr>
                </a:solidFill>
              </a:ln>
              <a:effectLst/>
            </c:spPr>
          </c:marker>
          <c:xVal>
            <c:numRef>
              <c:f>Hoja2!$B$2:$B$12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Hoja2!$H$2:$H$12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8-44FD-963E-94187CCDC7DC}"/>
            </c:ext>
          </c:extLst>
        </c:ser>
        <c:ser>
          <c:idx val="1"/>
          <c:order val="1"/>
          <c:tx>
            <c:v>Hilo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xVal>
            <c:numRef>
              <c:f>Hoja2!$B$13:$B$23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Hoja2!$H$13:$H$23</c:f>
              <c:numCache>
                <c:formatCode>General</c:formatCode>
                <c:ptCount val="11"/>
                <c:pt idx="0">
                  <c:v>1.4816113945578231</c:v>
                </c:pt>
                <c:pt idx="1">
                  <c:v>1.6217356124598854</c:v>
                </c:pt>
                <c:pt idx="2">
                  <c:v>1.5251653928202964</c:v>
                </c:pt>
                <c:pt idx="3">
                  <c:v>1.53212659864954</c:v>
                </c:pt>
                <c:pt idx="4">
                  <c:v>1.5265175054240487</c:v>
                </c:pt>
                <c:pt idx="5">
                  <c:v>1.5500429184281235</c:v>
                </c:pt>
                <c:pt idx="6">
                  <c:v>1.4929316815048106</c:v>
                </c:pt>
                <c:pt idx="7">
                  <c:v>1.4708934798361635</c:v>
                </c:pt>
                <c:pt idx="8">
                  <c:v>1.3815240671295685</c:v>
                </c:pt>
                <c:pt idx="9">
                  <c:v>1.5089902871476957</c:v>
                </c:pt>
                <c:pt idx="10">
                  <c:v>1.4653344428636936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68-44FD-963E-94187CCDC7DC}"/>
            </c:ext>
          </c:extLst>
        </c:ser>
        <c:ser>
          <c:idx val="2"/>
          <c:order val="2"/>
          <c:tx>
            <c:v>Hilo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3000"/>
                </a:schemeClr>
              </a:solidFill>
              <a:ln w="9525">
                <a:solidFill>
                  <a:schemeClr val="accent6">
                    <a:tint val="83000"/>
                  </a:schemeClr>
                </a:solidFill>
              </a:ln>
              <a:effectLst/>
            </c:spPr>
          </c:marker>
          <c:xVal>
            <c:numRef>
              <c:f>Hoja2!$B$24:$B$34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Hoja2!$H$24:$H$34</c:f>
              <c:numCache>
                <c:formatCode>General</c:formatCode>
                <c:ptCount val="11"/>
                <c:pt idx="0">
                  <c:v>2.6914462251399884</c:v>
                </c:pt>
                <c:pt idx="1">
                  <c:v>2.4140635682595097</c:v>
                </c:pt>
                <c:pt idx="2">
                  <c:v>2.3223770861690065</c:v>
                </c:pt>
                <c:pt idx="3">
                  <c:v>2.3082705525785316</c:v>
                </c:pt>
                <c:pt idx="4">
                  <c:v>2.309226604483821</c:v>
                </c:pt>
                <c:pt idx="5">
                  <c:v>2.2897929995619841</c:v>
                </c:pt>
                <c:pt idx="6">
                  <c:v>2.3098860494360602</c:v>
                </c:pt>
                <c:pt idx="7">
                  <c:v>2.2974989028981665</c:v>
                </c:pt>
                <c:pt idx="8">
                  <c:v>2.3157717089307068</c:v>
                </c:pt>
                <c:pt idx="9">
                  <c:v>2.2890728362930983</c:v>
                </c:pt>
                <c:pt idx="10">
                  <c:v>2.3209389906819888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68-44FD-963E-94187CCDC7DC}"/>
            </c:ext>
          </c:extLst>
        </c:ser>
        <c:ser>
          <c:idx val="3"/>
          <c:order val="3"/>
          <c:tx>
            <c:v>Hilo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Hoja2!$B$35:$B$45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Hoja2!$H$35:$H$45</c:f>
              <c:numCache>
                <c:formatCode>General</c:formatCode>
                <c:ptCount val="11"/>
                <c:pt idx="0">
                  <c:v>3.5060051562598251</c:v>
                </c:pt>
                <c:pt idx="1">
                  <c:v>3.0159123620662083</c:v>
                </c:pt>
                <c:pt idx="2">
                  <c:v>2.8518755462646759</c:v>
                </c:pt>
                <c:pt idx="3">
                  <c:v>2.8653216212383041</c:v>
                </c:pt>
                <c:pt idx="4">
                  <c:v>2.8831715534826325</c:v>
                </c:pt>
                <c:pt idx="5">
                  <c:v>2.8452544942839375</c:v>
                </c:pt>
                <c:pt idx="6">
                  <c:v>2.8623412986908532</c:v>
                </c:pt>
                <c:pt idx="7">
                  <c:v>2.8537868168090483</c:v>
                </c:pt>
                <c:pt idx="8">
                  <c:v>2.8291821907758368</c:v>
                </c:pt>
                <c:pt idx="9">
                  <c:v>2.8398999097811251</c:v>
                </c:pt>
                <c:pt idx="10">
                  <c:v>2.8356296722360619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68-44FD-963E-94187CCDC7DC}"/>
            </c:ext>
          </c:extLst>
        </c:ser>
        <c:ser>
          <c:idx val="4"/>
          <c:order val="4"/>
          <c:tx>
            <c:v>Hilo 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>
                    <a:shade val="82000"/>
                  </a:schemeClr>
                </a:solidFill>
              </a:ln>
              <a:effectLst/>
            </c:spPr>
          </c:marker>
          <c:xVal>
            <c:numRef>
              <c:f>Hoja2!$B$46:$B$56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Hoja2!$H$46:$H$56</c:f>
              <c:numCache>
                <c:formatCode>General</c:formatCode>
                <c:ptCount val="11"/>
                <c:pt idx="0">
                  <c:v>4.0918831645383831</c:v>
                </c:pt>
                <c:pt idx="1">
                  <c:v>3.5678922633047683</c:v>
                </c:pt>
                <c:pt idx="2">
                  <c:v>3.3418224052370391</c:v>
                </c:pt>
                <c:pt idx="3">
                  <c:v>3.3410531927752047</c:v>
                </c:pt>
                <c:pt idx="4">
                  <c:v>3.3125934978904872</c:v>
                </c:pt>
                <c:pt idx="5">
                  <c:v>3.3533435507991181</c:v>
                </c:pt>
                <c:pt idx="6">
                  <c:v>3.2841672169696805</c:v>
                </c:pt>
                <c:pt idx="7">
                  <c:v>3.3393129131595787</c:v>
                </c:pt>
                <c:pt idx="8">
                  <c:v>3.2993094440673016</c:v>
                </c:pt>
                <c:pt idx="9">
                  <c:v>3.3078403516490744</c:v>
                </c:pt>
                <c:pt idx="10">
                  <c:v>3.3193653816854591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68-44FD-963E-94187CCDC7DC}"/>
            </c:ext>
          </c:extLst>
        </c:ser>
        <c:ser>
          <c:idx val="5"/>
          <c:order val="5"/>
          <c:tx>
            <c:v>Hilo 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xVal>
            <c:numRef>
              <c:f>Hoja2!$B$57:$B$67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Hoja2!$H$57:$H$67</c:f>
              <c:numCache>
                <c:formatCode>General</c:formatCode>
                <c:ptCount val="11"/>
                <c:pt idx="0">
                  <c:v>3.5177287066246059</c:v>
                </c:pt>
                <c:pt idx="1">
                  <c:v>3.2984346056303315</c:v>
                </c:pt>
                <c:pt idx="2">
                  <c:v>3.264617358674283</c:v>
                </c:pt>
                <c:pt idx="3">
                  <c:v>3.3407323504515536</c:v>
                </c:pt>
                <c:pt idx="4">
                  <c:v>3.3216168634563576</c:v>
                </c:pt>
                <c:pt idx="5">
                  <c:v>3.2468051480107896</c:v>
                </c:pt>
                <c:pt idx="6">
                  <c:v>3.3744876565808295</c:v>
                </c:pt>
                <c:pt idx="7">
                  <c:v>3.2351925227990805</c:v>
                </c:pt>
                <c:pt idx="8">
                  <c:v>3.3531879237550051</c:v>
                </c:pt>
                <c:pt idx="9">
                  <c:v>3.3025823977182429</c:v>
                </c:pt>
                <c:pt idx="10">
                  <c:v>3.4116482143711475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68-44FD-963E-94187CCDC7DC}"/>
            </c:ext>
          </c:extLst>
        </c:ser>
        <c:ser>
          <c:idx val="6"/>
          <c:order val="6"/>
          <c:tx>
            <c:v>Hilo 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>
                    <a:shade val="47000"/>
                  </a:schemeClr>
                </a:solidFill>
              </a:ln>
              <a:effectLst/>
            </c:spPr>
          </c:marker>
          <c:xVal>
            <c:numRef>
              <c:f>Hoja2!$B$68:$B$78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Hoja2!$H$68:$H$78</c:f>
              <c:numCache>
                <c:formatCode>General</c:formatCode>
                <c:ptCount val="11"/>
                <c:pt idx="0">
                  <c:v>3.8439158910720441</c:v>
                </c:pt>
                <c:pt idx="1">
                  <c:v>5.3684469317115777</c:v>
                </c:pt>
                <c:pt idx="2">
                  <c:v>3.7052594117082376</c:v>
                </c:pt>
                <c:pt idx="3">
                  <c:v>7.022911400258204</c:v>
                </c:pt>
                <c:pt idx="4">
                  <c:v>5.0042751276194144</c:v>
                </c:pt>
                <c:pt idx="5">
                  <c:v>3.9686476815959231</c:v>
                </c:pt>
                <c:pt idx="6">
                  <c:v>3.8041781938335069</c:v>
                </c:pt>
                <c:pt idx="7">
                  <c:v>4.2063570064151588</c:v>
                </c:pt>
                <c:pt idx="8">
                  <c:v>4.1276448643382659</c:v>
                </c:pt>
                <c:pt idx="9">
                  <c:v>3.667762875187929</c:v>
                </c:pt>
                <c:pt idx="10">
                  <c:v>3.9516661767569463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68-44FD-963E-94187CCDC7D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111764783"/>
        <c:axId val="1922611087"/>
      </c:scatterChart>
      <c:valAx>
        <c:axId val="211176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611087"/>
        <c:crosses val="autoZero"/>
        <c:crossBetween val="midCat"/>
      </c:valAx>
      <c:valAx>
        <c:axId val="19226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76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Hilo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8000"/>
                </a:schemeClr>
              </a:solidFill>
              <a:ln w="9525">
                <a:solidFill>
                  <a:schemeClr val="accent6">
                    <a:tint val="48000"/>
                  </a:schemeClr>
                </a:solidFill>
              </a:ln>
              <a:effectLst/>
            </c:spPr>
          </c:marker>
          <c:xVal>
            <c:numRef>
              <c:f>Hoja2!$B$2:$B$12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Hoja2!$H$2:$H$12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0-4369-90AF-B6C30BDFA400}"/>
            </c:ext>
          </c:extLst>
        </c:ser>
        <c:ser>
          <c:idx val="1"/>
          <c:order val="1"/>
          <c:tx>
            <c:v>Hilo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xVal>
            <c:numRef>
              <c:f>Hoja2!$B$13:$B$23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Hoja2!$I$13:$I$23</c:f>
              <c:numCache>
                <c:formatCode>General</c:formatCode>
                <c:ptCount val="11"/>
                <c:pt idx="0">
                  <c:v>0.74080569727891155</c:v>
                </c:pt>
                <c:pt idx="1">
                  <c:v>0.8108678062299427</c:v>
                </c:pt>
                <c:pt idx="2">
                  <c:v>0.7625826964101482</c:v>
                </c:pt>
                <c:pt idx="3">
                  <c:v>0.76606329932477002</c:v>
                </c:pt>
                <c:pt idx="4">
                  <c:v>0.76325875271202437</c:v>
                </c:pt>
                <c:pt idx="5">
                  <c:v>0.77502145921406174</c:v>
                </c:pt>
                <c:pt idx="6">
                  <c:v>0.7464658407524053</c:v>
                </c:pt>
                <c:pt idx="7">
                  <c:v>0.73544673991808174</c:v>
                </c:pt>
                <c:pt idx="8">
                  <c:v>0.69076203356478427</c:v>
                </c:pt>
                <c:pt idx="9">
                  <c:v>0.75449514357384784</c:v>
                </c:pt>
                <c:pt idx="10">
                  <c:v>0.73266722143184682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0-4369-90AF-B6C30BDFA400}"/>
            </c:ext>
          </c:extLst>
        </c:ser>
        <c:ser>
          <c:idx val="2"/>
          <c:order val="2"/>
          <c:tx>
            <c:v>Hilo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3000"/>
                </a:schemeClr>
              </a:solidFill>
              <a:ln w="9525">
                <a:solidFill>
                  <a:schemeClr val="accent6">
                    <a:tint val="83000"/>
                  </a:schemeClr>
                </a:solidFill>
              </a:ln>
              <a:effectLst/>
            </c:spPr>
          </c:marker>
          <c:xVal>
            <c:numRef>
              <c:f>Hoja2!$B$24:$B$34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Hoja2!$I$24:$I$34</c:f>
              <c:numCache>
                <c:formatCode>General</c:formatCode>
                <c:ptCount val="11"/>
                <c:pt idx="0">
                  <c:v>0.67286155628499711</c:v>
                </c:pt>
                <c:pt idx="1">
                  <c:v>0.60351589206487743</c:v>
                </c:pt>
                <c:pt idx="2">
                  <c:v>0.58059427154225163</c:v>
                </c:pt>
                <c:pt idx="3">
                  <c:v>0.57706763814463291</c:v>
                </c:pt>
                <c:pt idx="4">
                  <c:v>0.57730665112095525</c:v>
                </c:pt>
                <c:pt idx="5">
                  <c:v>0.57244824989049603</c:v>
                </c:pt>
                <c:pt idx="6">
                  <c:v>0.57747151235901506</c:v>
                </c:pt>
                <c:pt idx="7">
                  <c:v>0.57437472572454162</c:v>
                </c:pt>
                <c:pt idx="8">
                  <c:v>0.57894292723267671</c:v>
                </c:pt>
                <c:pt idx="9">
                  <c:v>0.57226820907327458</c:v>
                </c:pt>
                <c:pt idx="10">
                  <c:v>0.58023474767049721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50-4369-90AF-B6C30BDFA400}"/>
            </c:ext>
          </c:extLst>
        </c:ser>
        <c:ser>
          <c:idx val="3"/>
          <c:order val="3"/>
          <c:tx>
            <c:v>Hilo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Hoja2!$B$35:$B$45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Hoja2!$I$35:$I$45</c:f>
              <c:numCache>
                <c:formatCode>General</c:formatCode>
                <c:ptCount val="11"/>
                <c:pt idx="0">
                  <c:v>0.43825064453247814</c:v>
                </c:pt>
                <c:pt idx="1">
                  <c:v>0.37698904525827603</c:v>
                </c:pt>
                <c:pt idx="2">
                  <c:v>0.35648444328308448</c:v>
                </c:pt>
                <c:pt idx="3">
                  <c:v>0.35816520265478802</c:v>
                </c:pt>
                <c:pt idx="4">
                  <c:v>0.36039644418532907</c:v>
                </c:pt>
                <c:pt idx="5">
                  <c:v>0.35565681178549219</c:v>
                </c:pt>
                <c:pt idx="6">
                  <c:v>0.35779266233635665</c:v>
                </c:pt>
                <c:pt idx="7">
                  <c:v>0.35672335210113104</c:v>
                </c:pt>
                <c:pt idx="8">
                  <c:v>0.3536477738469796</c:v>
                </c:pt>
                <c:pt idx="9">
                  <c:v>0.35498748872264063</c:v>
                </c:pt>
                <c:pt idx="10">
                  <c:v>0.35445370902950774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50-4369-90AF-B6C30BDFA400}"/>
            </c:ext>
          </c:extLst>
        </c:ser>
        <c:ser>
          <c:idx val="4"/>
          <c:order val="4"/>
          <c:tx>
            <c:v>Hilo 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>
                    <a:shade val="82000"/>
                  </a:schemeClr>
                </a:solidFill>
              </a:ln>
              <a:effectLst/>
            </c:spPr>
          </c:marker>
          <c:xVal>
            <c:numRef>
              <c:f>Hoja2!$B$46:$B$56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Hoja2!$I$46:$I$56</c:f>
              <c:numCache>
                <c:formatCode>General</c:formatCode>
                <c:ptCount val="11"/>
                <c:pt idx="0">
                  <c:v>0.3409902637115319</c:v>
                </c:pt>
                <c:pt idx="1">
                  <c:v>0.29732435527539736</c:v>
                </c:pt>
                <c:pt idx="2">
                  <c:v>0.27848520043641994</c:v>
                </c:pt>
                <c:pt idx="3">
                  <c:v>0.27842109939793375</c:v>
                </c:pt>
                <c:pt idx="4">
                  <c:v>0.27604945815754062</c:v>
                </c:pt>
                <c:pt idx="5">
                  <c:v>0.2794452958999265</c:v>
                </c:pt>
                <c:pt idx="6">
                  <c:v>0.27368060141414002</c:v>
                </c:pt>
                <c:pt idx="7">
                  <c:v>0.27827607609663157</c:v>
                </c:pt>
                <c:pt idx="8">
                  <c:v>0.27494245367227516</c:v>
                </c:pt>
                <c:pt idx="9">
                  <c:v>0.27565336263742285</c:v>
                </c:pt>
                <c:pt idx="10">
                  <c:v>0.27661378180712159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50-4369-90AF-B6C30BDFA400}"/>
            </c:ext>
          </c:extLst>
        </c:ser>
        <c:ser>
          <c:idx val="5"/>
          <c:order val="5"/>
          <c:tx>
            <c:v>Hilo 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xVal>
            <c:numRef>
              <c:f>Hoja2!$B$57:$B$67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Hoja2!$I$57:$I$67</c:f>
              <c:numCache>
                <c:formatCode>General</c:formatCode>
                <c:ptCount val="11"/>
                <c:pt idx="0">
                  <c:v>0.21985804416403787</c:v>
                </c:pt>
                <c:pt idx="1">
                  <c:v>0.20615216285189572</c:v>
                </c:pt>
                <c:pt idx="2">
                  <c:v>0.20403858491714269</c:v>
                </c:pt>
                <c:pt idx="3">
                  <c:v>0.2087957719032221</c:v>
                </c:pt>
                <c:pt idx="4">
                  <c:v>0.20760105396602235</c:v>
                </c:pt>
                <c:pt idx="5">
                  <c:v>0.20292532175067435</c:v>
                </c:pt>
                <c:pt idx="6">
                  <c:v>0.21090547853630184</c:v>
                </c:pt>
                <c:pt idx="7">
                  <c:v>0.20219953267494253</c:v>
                </c:pt>
                <c:pt idx="8">
                  <c:v>0.20957424523468782</c:v>
                </c:pt>
                <c:pt idx="9">
                  <c:v>0.20641139985739018</c:v>
                </c:pt>
                <c:pt idx="10">
                  <c:v>0.21322801339819672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50-4369-90AF-B6C30BDFA400}"/>
            </c:ext>
          </c:extLst>
        </c:ser>
        <c:ser>
          <c:idx val="6"/>
          <c:order val="6"/>
          <c:tx>
            <c:v>Hilo 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>
                    <a:shade val="47000"/>
                  </a:schemeClr>
                </a:solidFill>
              </a:ln>
              <a:effectLst/>
            </c:spPr>
          </c:marker>
          <c:xVal>
            <c:numRef>
              <c:f>Hoja2!$B$68:$B$78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Hoja2!$I$68:$I$78</c:f>
              <c:numCache>
                <c:formatCode>General</c:formatCode>
                <c:ptCount val="11"/>
                <c:pt idx="0">
                  <c:v>0.16016316212800183</c:v>
                </c:pt>
                <c:pt idx="1">
                  <c:v>0.22368528882131575</c:v>
                </c:pt>
                <c:pt idx="2">
                  <c:v>0.15438580882117656</c:v>
                </c:pt>
                <c:pt idx="3">
                  <c:v>0.29262130834409183</c:v>
                </c:pt>
                <c:pt idx="4">
                  <c:v>0.20851146365080894</c:v>
                </c:pt>
                <c:pt idx="5">
                  <c:v>0.16536032006649679</c:v>
                </c:pt>
                <c:pt idx="6">
                  <c:v>0.15850742474306279</c:v>
                </c:pt>
                <c:pt idx="7">
                  <c:v>0.17526487526729828</c:v>
                </c:pt>
                <c:pt idx="8">
                  <c:v>0.17198520268076109</c:v>
                </c:pt>
                <c:pt idx="9">
                  <c:v>0.15282345313283038</c:v>
                </c:pt>
                <c:pt idx="10">
                  <c:v>0.16465275736487275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50-4369-90AF-B6C30BDF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64783"/>
        <c:axId val="1922611087"/>
      </c:scatterChart>
      <c:valAx>
        <c:axId val="211176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611087"/>
        <c:crosses val="autoZero"/>
        <c:crossBetween val="midCat"/>
      </c:valAx>
      <c:valAx>
        <c:axId val="19226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76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200025</xdr:colOff>
      <xdr:row>2</xdr:row>
      <xdr:rowOff>43815</xdr:rowOff>
    </xdr:from>
    <xdr:to>
      <xdr:col>21</xdr:col>
      <xdr:colOff>28575</xdr:colOff>
      <xdr:row>17</xdr:row>
      <xdr:rowOff>43815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86C4A9-16FC-4F5A-819E-3165B3A48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922020</xdr:colOff>
      <xdr:row>62</xdr:row>
      <xdr:rowOff>60960</xdr:rowOff>
    </xdr:from>
    <xdr:to>
      <xdr:col>18</xdr:col>
      <xdr:colOff>533400</xdr:colOff>
      <xdr:row>81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E21624-28CF-4641-9797-C02ECC623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403860</xdr:colOff>
      <xdr:row>18</xdr:row>
      <xdr:rowOff>167640</xdr:rowOff>
    </xdr:from>
    <xdr:to>
      <xdr:col>17</xdr:col>
      <xdr:colOff>144780</xdr:colOff>
      <xdr:row>37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5D6274B-93B5-4E28-AB05-601B24528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22860</xdr:colOff>
      <xdr:row>38</xdr:row>
      <xdr:rowOff>144780</xdr:rowOff>
    </xdr:from>
    <xdr:to>
      <xdr:col>17</xdr:col>
      <xdr:colOff>426720</xdr:colOff>
      <xdr:row>57</xdr:row>
      <xdr:rowOff>91440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79F717F-18D3-44A0-9F35-5016125EB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83</xdr:row>
      <xdr:rowOff>0</xdr:rowOff>
    </xdr:from>
    <xdr:to>
      <xdr:col>18</xdr:col>
      <xdr:colOff>617220</xdr:colOff>
      <xdr:row>101</xdr:row>
      <xdr:rowOff>129540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135DB0-FE93-4FC6-9ED7-4F35057C9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D50754C-CBB8-416A-A23C-9E2BD4A327E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  <queryTableDeletedFields count="1"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9BF7AE-50FF-4D3D-8E0A-AC1DC7182393}" name="datos" displayName="datos" ref="A1:C1048576" tableType="queryTable" totalsRowShown="0">
  <autoFilter ref="A1:C1048576" xr:uid="{1E5A284E-5309-4013-BD0A-8AAF64AC6F0F}"/>
  <tableColumns count="3">
    <tableColumn id="1" xr3:uid="{C45AB968-072D-429A-A44D-C29AEF0F6704}" uniqueName="1" name="Column1" queryTableFieldId="1"/>
    <tableColumn id="2" xr3:uid="{E9963399-AAFB-463E-903B-471F2E3C93E3}" uniqueName="2" name="Column2" queryTableFieldId="2"/>
    <tableColumn id="3" xr3:uid="{ED6D7FA9-1EBA-4859-BD05-57EA2AEC4132}" uniqueName="3" name="Column12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AB41-54BE-41E9-A6F4-D8B6CCF87427}">
  <dimension ref="A1:O78"/>
  <sheetViews>
    <sheetView tabSelected="1" topLeftCell="G75" workbookViewId="0">
      <selection activeCell="L84" sqref="L84"/>
    </sheetView>
  </sheetViews>
  <sheetFormatPr baseColWidth="10" defaultRowHeight="14.4" x14ac:dyDescent="0.3"/>
  <cols>
    <col min="1" max="5" width="10.6640625" bestFit="1" customWidth="1"/>
    <col min="6" max="6" width="10.6640625" customWidth="1"/>
    <col min="10" max="10" width="9.6640625" customWidth="1"/>
    <col min="11" max="11" width="14.6640625" customWidth="1"/>
    <col min="12" max="12" width="14.109375" customWidth="1"/>
    <col min="15" max="15" width="11.88671875" bestFit="1" customWidth="1"/>
  </cols>
  <sheetData>
    <row r="1" spans="1:15" ht="15" thickBot="1" x14ac:dyDescent="0.35">
      <c r="A1" t="s">
        <v>0</v>
      </c>
      <c r="B1" t="s">
        <v>1</v>
      </c>
      <c r="C1" t="s">
        <v>3</v>
      </c>
      <c r="D1" t="s">
        <v>9</v>
      </c>
      <c r="E1" t="s">
        <v>2</v>
      </c>
    </row>
    <row r="2" spans="1:15" ht="31.8" thickBot="1" x14ac:dyDescent="0.35">
      <c r="A2">
        <v>55756</v>
      </c>
      <c r="B2">
        <v>120</v>
      </c>
      <c r="C2">
        <v>55756</v>
      </c>
      <c r="D2">
        <f>datos[[#This Row],[Column1]]/1000000</f>
        <v>5.5756E-2</v>
      </c>
      <c r="E2">
        <v>1</v>
      </c>
      <c r="F2">
        <f>G2/(C2/1000000)</f>
        <v>322.05681899705866</v>
      </c>
      <c r="G2" s="4">
        <v>17.956600000000002</v>
      </c>
      <c r="H2" s="4">
        <f>$D$2/D2</f>
        <v>1</v>
      </c>
      <c r="I2" s="4">
        <f>H2/E2</f>
        <v>1</v>
      </c>
      <c r="J2" s="1"/>
      <c r="K2" s="2" t="s">
        <v>4</v>
      </c>
      <c r="L2" s="2" t="s">
        <v>5</v>
      </c>
      <c r="M2" s="2" t="s">
        <v>6</v>
      </c>
      <c r="N2" s="2" t="s">
        <v>7</v>
      </c>
      <c r="O2" s="3" t="s">
        <v>8</v>
      </c>
    </row>
    <row r="3" spans="1:15" ht="21.75" customHeight="1" thickBot="1" x14ac:dyDescent="0.35">
      <c r="A3">
        <v>829774</v>
      </c>
      <c r="B3">
        <v>500</v>
      </c>
      <c r="C3">
        <v>829774</v>
      </c>
      <c r="D3">
        <f>datos[[#This Row],[Column1]]/1000000</f>
        <v>0.82977400000000001</v>
      </c>
      <c r="E3">
        <v>1</v>
      </c>
      <c r="F3">
        <f t="shared" ref="F3:F66" si="0">G3/(C3/1000000)</f>
        <v>390.5376644724949</v>
      </c>
      <c r="G3" s="5">
        <v>324.05799999999999</v>
      </c>
      <c r="H3" s="4">
        <f>$D$3/D3</f>
        <v>1</v>
      </c>
      <c r="I3" s="4">
        <f t="shared" ref="I3:I66" si="1">H3/E3</f>
        <v>1</v>
      </c>
      <c r="J3" s="2">
        <v>120</v>
      </c>
      <c r="K3" s="1">
        <f xml:space="preserve"> (2*5*5*(B2 - 4)*(B2 - 4)*20)/C2</f>
        <v>241.33725518329865</v>
      </c>
      <c r="L3" s="1">
        <f>13*B2*B2 *20</f>
        <v>3744000</v>
      </c>
      <c r="M3" s="1">
        <f>(B2/ 2)*(B2 / 2)*20</f>
        <v>72000</v>
      </c>
      <c r="N3" s="1">
        <f>(B2/ 2)*(B2 / 2)*20 + (B2 / 2)*(B2 / 2)</f>
        <v>75600</v>
      </c>
      <c r="O3">
        <f ca="1">(K3+L3+M3+O3)</f>
        <v>0</v>
      </c>
    </row>
    <row r="4" spans="1:15" ht="16.2" thickBot="1" x14ac:dyDescent="0.35">
      <c r="A4">
        <v>3165040</v>
      </c>
      <c r="B4">
        <v>1000</v>
      </c>
      <c r="C4">
        <v>3165040</v>
      </c>
      <c r="D4">
        <f>datos[[#This Row],[Column1]]/1000000</f>
        <v>3.1650399999999999</v>
      </c>
      <c r="E4">
        <v>1</v>
      </c>
      <c r="F4">
        <f t="shared" si="0"/>
        <v>412.05482395167206</v>
      </c>
      <c r="G4" s="4">
        <v>1304.17</v>
      </c>
      <c r="H4" s="4">
        <f>$D$4/D4</f>
        <v>1</v>
      </c>
      <c r="I4" s="4">
        <f t="shared" si="1"/>
        <v>1</v>
      </c>
      <c r="J4" s="2">
        <v>500</v>
      </c>
      <c r="K4" s="1">
        <f t="shared" ref="K4:K13" si="2" xml:space="preserve"> (2*5*5*(B3 - 4)*(B3 - 4)*20)/C3</f>
        <v>296.48554907721859</v>
      </c>
      <c r="L4" s="1">
        <f t="shared" ref="L4:L13" si="3">13*B3*B3 *20</f>
        <v>65000000</v>
      </c>
      <c r="M4" s="1">
        <f t="shared" ref="M4:M13" si="4">(B3/ 2)*(B3 / 2)*20</f>
        <v>1250000</v>
      </c>
      <c r="N4" s="1">
        <f t="shared" ref="N4:N13" si="5">(B3/ 2)*(B3 / 2)*20 + (B3 / 2)*(B3 / 2)</f>
        <v>1312500</v>
      </c>
    </row>
    <row r="5" spans="1:15" ht="16.2" thickBot="1" x14ac:dyDescent="0.35">
      <c r="A5">
        <v>7131605</v>
      </c>
      <c r="B5">
        <v>1500</v>
      </c>
      <c r="C5">
        <v>7131605</v>
      </c>
      <c r="D5">
        <f>datos[[#This Row],[Column1]]/1000000</f>
        <v>7.1316050000000004</v>
      </c>
      <c r="E5">
        <v>1</v>
      </c>
      <c r="F5">
        <f t="shared" si="0"/>
        <v>412.29849381731037</v>
      </c>
      <c r="G5" s="4">
        <v>2940.35</v>
      </c>
      <c r="H5" s="4">
        <f>$D$5/D5</f>
        <v>1</v>
      </c>
      <c r="I5" s="4">
        <f t="shared" si="1"/>
        <v>1</v>
      </c>
      <c r="J5" s="2">
        <v>1000</v>
      </c>
      <c r="K5" s="1">
        <f t="shared" si="2"/>
        <v>313.42921416474991</v>
      </c>
      <c r="L5" s="1">
        <f t="shared" si="3"/>
        <v>260000000</v>
      </c>
      <c r="M5" s="1">
        <f t="shared" si="4"/>
        <v>5000000</v>
      </c>
      <c r="N5" s="1">
        <f t="shared" si="5"/>
        <v>5250000</v>
      </c>
    </row>
    <row r="6" spans="1:15" ht="16.2" thickBot="1" x14ac:dyDescent="0.35">
      <c r="A6">
        <v>12739158</v>
      </c>
      <c r="B6">
        <v>2000</v>
      </c>
      <c r="C6">
        <v>12739158</v>
      </c>
      <c r="D6">
        <f>datos[[#This Row],[Column1]]/1000000</f>
        <v>12.739158</v>
      </c>
      <c r="E6">
        <v>1</v>
      </c>
      <c r="F6">
        <f t="shared" si="0"/>
        <v>410.74771189744251</v>
      </c>
      <c r="G6" s="4">
        <v>5232.58</v>
      </c>
      <c r="H6" s="4">
        <f>$D$6/D6</f>
        <v>1</v>
      </c>
      <c r="I6" s="4">
        <f t="shared" si="1"/>
        <v>1</v>
      </c>
      <c r="J6" s="2">
        <v>1500</v>
      </c>
      <c r="K6" s="1">
        <f t="shared" si="2"/>
        <v>313.81659528254858</v>
      </c>
      <c r="L6" s="1">
        <f t="shared" si="3"/>
        <v>585000000</v>
      </c>
      <c r="M6" s="1">
        <f t="shared" si="4"/>
        <v>11250000</v>
      </c>
      <c r="N6" s="1">
        <f t="shared" si="5"/>
        <v>11812500</v>
      </c>
    </row>
    <row r="7" spans="1:15" ht="16.2" thickBot="1" x14ac:dyDescent="0.35">
      <c r="A7">
        <v>19849366</v>
      </c>
      <c r="B7">
        <v>2500</v>
      </c>
      <c r="C7">
        <v>19849366</v>
      </c>
      <c r="D7">
        <f>datos[[#This Row],[Column1]]/1000000</f>
        <v>19.849366</v>
      </c>
      <c r="E7">
        <v>1</v>
      </c>
      <c r="F7">
        <f t="shared" si="0"/>
        <v>412.14817642034512</v>
      </c>
      <c r="G7" s="4">
        <v>8180.88</v>
      </c>
      <c r="H7" s="4">
        <f>$D$7/D7</f>
        <v>1</v>
      </c>
      <c r="I7" s="4">
        <f t="shared" si="1"/>
        <v>1</v>
      </c>
      <c r="J7" s="2">
        <v>2000</v>
      </c>
      <c r="K7" s="1">
        <f t="shared" si="2"/>
        <v>312.73778062882963</v>
      </c>
      <c r="L7" s="1">
        <f t="shared" si="3"/>
        <v>1040000000</v>
      </c>
      <c r="M7" s="1">
        <f t="shared" si="4"/>
        <v>20000000</v>
      </c>
      <c r="N7" s="1">
        <f t="shared" si="5"/>
        <v>21000000</v>
      </c>
    </row>
    <row r="8" spans="1:15" ht="16.2" thickBot="1" x14ac:dyDescent="0.35">
      <c r="A8">
        <v>28611228</v>
      </c>
      <c r="B8">
        <v>3000</v>
      </c>
      <c r="C8">
        <v>28611228</v>
      </c>
      <c r="D8">
        <f>datos[[#This Row],[Column1]]/1000000</f>
        <v>28.611228000000001</v>
      </c>
      <c r="E8">
        <v>1</v>
      </c>
      <c r="F8">
        <f t="shared" si="0"/>
        <v>411.90822008758244</v>
      </c>
      <c r="G8" s="4">
        <v>11785.2</v>
      </c>
      <c r="H8" s="4">
        <f>$D$8/D8</f>
        <v>1</v>
      </c>
      <c r="I8" s="4">
        <f t="shared" si="1"/>
        <v>1</v>
      </c>
      <c r="J8" s="2">
        <v>2500</v>
      </c>
      <c r="K8" s="1">
        <f t="shared" si="2"/>
        <v>313.86473502478617</v>
      </c>
      <c r="L8" s="1">
        <f t="shared" si="3"/>
        <v>1625000000</v>
      </c>
      <c r="M8" s="1">
        <f t="shared" si="4"/>
        <v>31250000</v>
      </c>
      <c r="N8" s="1">
        <f t="shared" si="5"/>
        <v>32812500</v>
      </c>
    </row>
    <row r="9" spans="1:15" ht="16.2" thickBot="1" x14ac:dyDescent="0.35">
      <c r="A9">
        <v>38930301</v>
      </c>
      <c r="B9">
        <v>3500</v>
      </c>
      <c r="C9">
        <v>38930301</v>
      </c>
      <c r="D9">
        <f>datos[[#This Row],[Column1]]/1000000</f>
        <v>38.930301</v>
      </c>
      <c r="E9">
        <v>1</v>
      </c>
      <c r="F9">
        <f t="shared" si="0"/>
        <v>412.16223835515683</v>
      </c>
      <c r="G9" s="4">
        <v>16045.6</v>
      </c>
      <c r="H9" s="4">
        <f>$D$9/D9</f>
        <v>1</v>
      </c>
      <c r="I9" s="4">
        <f t="shared" si="1"/>
        <v>1</v>
      </c>
      <c r="J9" s="2">
        <v>3000</v>
      </c>
      <c r="K9" s="1">
        <f t="shared" si="2"/>
        <v>313.72354937019833</v>
      </c>
      <c r="L9" s="1">
        <f t="shared" si="3"/>
        <v>2340000000</v>
      </c>
      <c r="M9" s="1">
        <f t="shared" si="4"/>
        <v>45000000</v>
      </c>
      <c r="N9" s="1">
        <f t="shared" si="5"/>
        <v>47250000</v>
      </c>
    </row>
    <row r="10" spans="1:15" ht="16.2" thickBot="1" x14ac:dyDescent="0.35">
      <c r="A10">
        <v>51779435</v>
      </c>
      <c r="B10">
        <v>4000</v>
      </c>
      <c r="C10">
        <v>51779435</v>
      </c>
      <c r="D10">
        <f>datos[[#This Row],[Column1]]/1000000</f>
        <v>51.779434999999999</v>
      </c>
      <c r="E10">
        <v>1</v>
      </c>
      <c r="F10">
        <f t="shared" si="0"/>
        <v>404.83446758351067</v>
      </c>
      <c r="G10" s="4">
        <v>20962.099999999999</v>
      </c>
      <c r="H10" s="4">
        <f>$D$10/D10</f>
        <v>1</v>
      </c>
      <c r="I10" s="4">
        <f t="shared" si="1"/>
        <v>1</v>
      </c>
      <c r="J10" s="2">
        <v>3500</v>
      </c>
      <c r="K10" s="1">
        <f t="shared" si="2"/>
        <v>313.94609561328593</v>
      </c>
      <c r="L10" s="1">
        <f t="shared" si="3"/>
        <v>3185000000</v>
      </c>
      <c r="M10" s="1">
        <f t="shared" si="4"/>
        <v>61250000</v>
      </c>
      <c r="N10" s="1">
        <f t="shared" si="5"/>
        <v>64312500</v>
      </c>
    </row>
    <row r="11" spans="1:15" ht="16.2" thickBot="1" x14ac:dyDescent="0.35">
      <c r="A11">
        <v>64356548</v>
      </c>
      <c r="B11">
        <v>4500</v>
      </c>
      <c r="C11">
        <v>64356548</v>
      </c>
      <c r="D11">
        <f>datos[[#This Row],[Column1]]/1000000</f>
        <v>64.356548000000004</v>
      </c>
      <c r="E11">
        <v>1</v>
      </c>
      <c r="F11">
        <f t="shared" si="0"/>
        <v>412.30614171536979</v>
      </c>
      <c r="G11" s="4">
        <v>26534.6</v>
      </c>
      <c r="H11" s="4">
        <f>$D$11/D11</f>
        <v>1</v>
      </c>
      <c r="I11" s="4">
        <f t="shared" si="1"/>
        <v>1</v>
      </c>
      <c r="J11" s="2">
        <v>4000</v>
      </c>
      <c r="K11" s="1">
        <f t="shared" si="2"/>
        <v>308.38528848373875</v>
      </c>
      <c r="L11" s="1">
        <f t="shared" si="3"/>
        <v>4160000000</v>
      </c>
      <c r="M11" s="1">
        <f t="shared" si="4"/>
        <v>80000000</v>
      </c>
      <c r="N11" s="1">
        <f t="shared" si="5"/>
        <v>84000000</v>
      </c>
    </row>
    <row r="12" spans="1:15" ht="16.2" thickBot="1" x14ac:dyDescent="0.35">
      <c r="A12">
        <v>79652846</v>
      </c>
      <c r="B12">
        <v>5000</v>
      </c>
      <c r="C12">
        <v>79652846</v>
      </c>
      <c r="D12">
        <f>datos[[#This Row],[Column1]]/1000000</f>
        <v>79.652845999999997</v>
      </c>
      <c r="E12">
        <v>1</v>
      </c>
      <c r="F12">
        <f t="shared" si="0"/>
        <v>411.32365816533411</v>
      </c>
      <c r="G12" s="4">
        <v>32763.1</v>
      </c>
      <c r="H12" s="4">
        <f>$D$12/D12</f>
        <v>1</v>
      </c>
      <c r="I12" s="4">
        <f t="shared" si="1"/>
        <v>1</v>
      </c>
      <c r="J12" s="2">
        <v>4500</v>
      </c>
      <c r="K12" s="1">
        <f t="shared" si="2"/>
        <v>314.09416179376183</v>
      </c>
      <c r="L12" s="1">
        <f t="shared" si="3"/>
        <v>5265000000</v>
      </c>
      <c r="M12" s="1">
        <f t="shared" si="4"/>
        <v>101250000</v>
      </c>
      <c r="N12" s="1">
        <f t="shared" si="5"/>
        <v>106312500</v>
      </c>
    </row>
    <row r="13" spans="1:15" ht="16.2" thickBot="1" x14ac:dyDescent="0.35">
      <c r="A13">
        <v>37632</v>
      </c>
      <c r="B13">
        <v>120</v>
      </c>
      <c r="C13">
        <v>37632</v>
      </c>
      <c r="D13">
        <f>datos[[#This Row],[Column1]]/1000000</f>
        <v>3.7631999999999999E-2</v>
      </c>
      <c r="E13">
        <v>2</v>
      </c>
      <c r="F13">
        <f t="shared" si="0"/>
        <v>477.16305272108849</v>
      </c>
      <c r="G13" s="4">
        <v>17.956600000000002</v>
      </c>
      <c r="H13" s="4">
        <f>$D$2/D13</f>
        <v>1.4816113945578231</v>
      </c>
      <c r="I13" s="4">
        <f t="shared" si="1"/>
        <v>0.74080569727891155</v>
      </c>
      <c r="J13" s="2">
        <v>5000</v>
      </c>
      <c r="K13" s="1">
        <f t="shared" si="2"/>
        <v>313.36000222766677</v>
      </c>
      <c r="L13" s="1">
        <f t="shared" si="3"/>
        <v>6500000000</v>
      </c>
      <c r="M13" s="1">
        <f t="shared" si="4"/>
        <v>125000000</v>
      </c>
      <c r="N13" s="1">
        <f t="shared" si="5"/>
        <v>131250000</v>
      </c>
    </row>
    <row r="14" spans="1:15" x14ac:dyDescent="0.3">
      <c r="A14">
        <v>511658</v>
      </c>
      <c r="B14">
        <v>500</v>
      </c>
      <c r="C14">
        <v>511658</v>
      </c>
      <c r="D14">
        <f>datos[[#This Row],[Column1]]/1000000</f>
        <v>0.51165799999999995</v>
      </c>
      <c r="E14">
        <v>2</v>
      </c>
      <c r="F14">
        <f t="shared" si="0"/>
        <v>633.34883848195477</v>
      </c>
      <c r="G14" s="5">
        <v>324.05799999999999</v>
      </c>
      <c r="H14" s="4">
        <f>$D$3/D14</f>
        <v>1.6217356124598854</v>
      </c>
      <c r="I14" s="4">
        <f t="shared" si="1"/>
        <v>0.8108678062299427</v>
      </c>
    </row>
    <row r="15" spans="1:15" x14ac:dyDescent="0.3">
      <c r="A15">
        <v>2075211</v>
      </c>
      <c r="B15">
        <v>1000</v>
      </c>
      <c r="C15">
        <v>2075211</v>
      </c>
      <c r="D15">
        <f>datos[[#This Row],[Column1]]/1000000</f>
        <v>2.0752109999999999</v>
      </c>
      <c r="E15">
        <v>2</v>
      </c>
      <c r="F15">
        <f t="shared" si="0"/>
        <v>628.45175743574998</v>
      </c>
      <c r="G15" s="4">
        <v>1304.17</v>
      </c>
      <c r="H15" s="4">
        <f>$D$4/D15</f>
        <v>1.5251653928202964</v>
      </c>
      <c r="I15" s="4">
        <f t="shared" si="1"/>
        <v>0.7625826964101482</v>
      </c>
    </row>
    <row r="16" spans="1:15" x14ac:dyDescent="0.3">
      <c r="A16">
        <v>4654710</v>
      </c>
      <c r="B16">
        <v>1500</v>
      </c>
      <c r="C16">
        <v>4654710</v>
      </c>
      <c r="D16">
        <f>datos[[#This Row],[Column1]]/1000000</f>
        <v>4.6547099999999997</v>
      </c>
      <c r="E16">
        <v>2</v>
      </c>
      <c r="F16">
        <f t="shared" si="0"/>
        <v>631.69348896064423</v>
      </c>
      <c r="G16" s="4">
        <v>2940.35</v>
      </c>
      <c r="H16" s="4">
        <f>$D$5/D16</f>
        <v>1.53212659864954</v>
      </c>
      <c r="I16" s="4">
        <f t="shared" si="1"/>
        <v>0.76606329932477002</v>
      </c>
    </row>
    <row r="17" spans="1:9" x14ac:dyDescent="0.3">
      <c r="A17">
        <v>8345242</v>
      </c>
      <c r="B17">
        <v>2000</v>
      </c>
      <c r="C17">
        <v>8345242</v>
      </c>
      <c r="D17">
        <f>datos[[#This Row],[Column1]]/1000000</f>
        <v>8.3452420000000007</v>
      </c>
      <c r="E17">
        <v>2</v>
      </c>
      <c r="F17">
        <f t="shared" si="0"/>
        <v>627.01357252431978</v>
      </c>
      <c r="G17" s="4">
        <v>5232.58</v>
      </c>
      <c r="H17" s="4">
        <f>$D$6/D17</f>
        <v>1.5265175054240487</v>
      </c>
      <c r="I17" s="4">
        <f t="shared" si="1"/>
        <v>0.76325875271202437</v>
      </c>
    </row>
    <row r="18" spans="1:9" x14ac:dyDescent="0.3">
      <c r="A18">
        <v>12805688</v>
      </c>
      <c r="B18">
        <v>2500</v>
      </c>
      <c r="C18">
        <v>12805688</v>
      </c>
      <c r="D18">
        <f>datos[[#This Row],[Column1]]/1000000</f>
        <v>12.805688</v>
      </c>
      <c r="E18">
        <v>2</v>
      </c>
      <c r="F18">
        <f t="shared" si="0"/>
        <v>638.84736220342086</v>
      </c>
      <c r="G18" s="4">
        <v>8180.88</v>
      </c>
      <c r="H18" s="4">
        <f>$D$7/D18</f>
        <v>1.5500429184281235</v>
      </c>
      <c r="I18" s="4">
        <f t="shared" si="1"/>
        <v>0.77502145921406174</v>
      </c>
    </row>
    <row r="19" spans="1:9" x14ac:dyDescent="0.3">
      <c r="A19">
        <v>19164459</v>
      </c>
      <c r="B19">
        <v>3000</v>
      </c>
      <c r="C19">
        <v>19164459</v>
      </c>
      <c r="D19">
        <f>datos[[#This Row],[Column1]]/1000000</f>
        <v>19.164459000000001</v>
      </c>
      <c r="E19">
        <v>2</v>
      </c>
      <c r="F19">
        <f t="shared" si="0"/>
        <v>614.95083164100799</v>
      </c>
      <c r="G19" s="4">
        <v>11785.2</v>
      </c>
      <c r="H19" s="4">
        <f>$D$8/D19</f>
        <v>1.4929316815048106</v>
      </c>
      <c r="I19" s="4">
        <f t="shared" si="1"/>
        <v>0.7464658407524053</v>
      </c>
    </row>
    <row r="20" spans="1:9" x14ac:dyDescent="0.3">
      <c r="A20">
        <v>26467111</v>
      </c>
      <c r="B20">
        <v>3500</v>
      </c>
      <c r="C20">
        <v>26467111</v>
      </c>
      <c r="D20">
        <f>datos[[#This Row],[Column1]]/1000000</f>
        <v>26.467110999999999</v>
      </c>
      <c r="E20">
        <v>2</v>
      </c>
      <c r="F20">
        <f t="shared" si="0"/>
        <v>606.24674903127891</v>
      </c>
      <c r="G20" s="4">
        <v>16045.6</v>
      </c>
      <c r="H20" s="4">
        <f>$D$9/D20</f>
        <v>1.4708934798361635</v>
      </c>
      <c r="I20" s="4">
        <f t="shared" si="1"/>
        <v>0.73544673991808174</v>
      </c>
    </row>
    <row r="21" spans="1:9" x14ac:dyDescent="0.3">
      <c r="A21">
        <v>37479937</v>
      </c>
      <c r="B21">
        <v>4000</v>
      </c>
      <c r="C21">
        <v>37479937</v>
      </c>
      <c r="D21">
        <f>datos[[#This Row],[Column1]]/1000000</f>
        <v>37.479937</v>
      </c>
      <c r="E21">
        <v>2</v>
      </c>
      <c r="F21">
        <f t="shared" si="0"/>
        <v>559.28856017020519</v>
      </c>
      <c r="G21" s="4">
        <v>20962.099999999999</v>
      </c>
      <c r="H21" s="4">
        <f>$D$10/D21</f>
        <v>1.3815240671295685</v>
      </c>
      <c r="I21" s="4">
        <f t="shared" si="1"/>
        <v>0.69076203356478427</v>
      </c>
    </row>
    <row r="22" spans="1:9" x14ac:dyDescent="0.3">
      <c r="A22">
        <v>42648749</v>
      </c>
      <c r="B22">
        <v>4500</v>
      </c>
      <c r="C22">
        <v>42648749</v>
      </c>
      <c r="D22">
        <f>datos[[#This Row],[Column1]]/1000000</f>
        <v>42.648749000000002</v>
      </c>
      <c r="E22">
        <v>2</v>
      </c>
      <c r="F22">
        <f t="shared" si="0"/>
        <v>622.16596317983431</v>
      </c>
      <c r="G22" s="4">
        <v>26534.6</v>
      </c>
      <c r="H22" s="4">
        <f>$D$11/D22</f>
        <v>1.5089902871476957</v>
      </c>
      <c r="I22" s="4">
        <f t="shared" si="1"/>
        <v>0.75449514357384784</v>
      </c>
    </row>
    <row r="23" spans="1:9" x14ac:dyDescent="0.3">
      <c r="A23">
        <v>54358134</v>
      </c>
      <c r="B23">
        <v>5000</v>
      </c>
      <c r="C23">
        <v>54358134</v>
      </c>
      <c r="D23">
        <f>datos[[#This Row],[Column1]]/1000000</f>
        <v>54.358134</v>
      </c>
      <c r="E23">
        <v>2</v>
      </c>
      <c r="F23">
        <f t="shared" si="0"/>
        <v>602.72672347435616</v>
      </c>
      <c r="G23" s="4">
        <v>32763.1</v>
      </c>
      <c r="H23" s="4">
        <f>$D$12/D23</f>
        <v>1.4653344428636936</v>
      </c>
      <c r="I23" s="4">
        <f t="shared" si="1"/>
        <v>0.73266722143184682</v>
      </c>
    </row>
    <row r="24" spans="1:9" x14ac:dyDescent="0.3">
      <c r="A24">
        <v>20716</v>
      </c>
      <c r="B24">
        <v>120</v>
      </c>
      <c r="C24">
        <v>20716</v>
      </c>
      <c r="D24">
        <f>datos[[#This Row],[Column1]]/1000000</f>
        <v>2.0715999999999998E-2</v>
      </c>
      <c r="E24">
        <v>4</v>
      </c>
      <c r="F24">
        <f t="shared" si="0"/>
        <v>866.79860977022611</v>
      </c>
      <c r="G24" s="4">
        <v>17.956600000000002</v>
      </c>
      <c r="H24" s="4">
        <f>$D$2/D24</f>
        <v>2.6914462251399884</v>
      </c>
      <c r="I24" s="4">
        <f t="shared" si="1"/>
        <v>0.67286155628499711</v>
      </c>
    </row>
    <row r="25" spans="1:9" x14ac:dyDescent="0.3">
      <c r="A25">
        <v>343725</v>
      </c>
      <c r="B25">
        <v>500</v>
      </c>
      <c r="C25">
        <v>343725</v>
      </c>
      <c r="D25">
        <f>datos[[#This Row],[Column1]]/1000000</f>
        <v>0.343725</v>
      </c>
      <c r="E25">
        <v>4</v>
      </c>
      <c r="F25">
        <f t="shared" si="0"/>
        <v>942.78274783620623</v>
      </c>
      <c r="G25" s="5">
        <v>324.05799999999999</v>
      </c>
      <c r="H25" s="4">
        <f>$D$3/D25</f>
        <v>2.4140635682595097</v>
      </c>
      <c r="I25" s="4">
        <f t="shared" si="1"/>
        <v>0.60351589206487743</v>
      </c>
    </row>
    <row r="26" spans="1:9" x14ac:dyDescent="0.3">
      <c r="A26">
        <v>1362845</v>
      </c>
      <c r="B26">
        <v>1000</v>
      </c>
      <c r="C26">
        <v>1362845</v>
      </c>
      <c r="D26">
        <f>datos[[#This Row],[Column1]]/1000000</f>
        <v>1.3628450000000001</v>
      </c>
      <c r="E26">
        <v>4</v>
      </c>
      <c r="F26">
        <f t="shared" si="0"/>
        <v>956.94668139076714</v>
      </c>
      <c r="G26" s="4">
        <v>1304.17</v>
      </c>
      <c r="H26" s="4">
        <f>$D$4/D26</f>
        <v>2.3223770861690065</v>
      </c>
      <c r="I26" s="4">
        <f t="shared" si="1"/>
        <v>0.58059427154225163</v>
      </c>
    </row>
    <row r="27" spans="1:9" x14ac:dyDescent="0.3">
      <c r="A27">
        <v>3089588</v>
      </c>
      <c r="B27">
        <v>1500</v>
      </c>
      <c r="C27">
        <v>3089588</v>
      </c>
      <c r="D27">
        <f>datos[[#This Row],[Column1]]/1000000</f>
        <v>3.089588</v>
      </c>
      <c r="E27">
        <v>4</v>
      </c>
      <c r="F27">
        <f t="shared" si="0"/>
        <v>951.69647215097928</v>
      </c>
      <c r="G27" s="4">
        <v>2940.35</v>
      </c>
      <c r="H27" s="4">
        <f>$D$5/D27</f>
        <v>2.3082705525785316</v>
      </c>
      <c r="I27" s="4">
        <f t="shared" si="1"/>
        <v>0.57706763814463291</v>
      </c>
    </row>
    <row r="28" spans="1:9" x14ac:dyDescent="0.3">
      <c r="A28">
        <v>5516634</v>
      </c>
      <c r="B28">
        <v>2000</v>
      </c>
      <c r="C28">
        <v>5516634</v>
      </c>
      <c r="D28">
        <f>datos[[#This Row],[Column1]]/1000000</f>
        <v>5.5166339999999998</v>
      </c>
      <c r="E28">
        <v>4</v>
      </c>
      <c r="F28">
        <f t="shared" si="0"/>
        <v>948.50954404442996</v>
      </c>
      <c r="G28" s="4">
        <v>5232.58</v>
      </c>
      <c r="H28" s="4">
        <f>$D$6/D28</f>
        <v>2.309226604483821</v>
      </c>
      <c r="I28" s="4">
        <f t="shared" si="1"/>
        <v>0.57730665112095525</v>
      </c>
    </row>
    <row r="29" spans="1:9" x14ac:dyDescent="0.3">
      <c r="A29">
        <v>8668629</v>
      </c>
      <c r="B29">
        <v>2500</v>
      </c>
      <c r="C29">
        <v>8668629</v>
      </c>
      <c r="D29">
        <f>datos[[#This Row],[Column1]]/1000000</f>
        <v>8.6686289999999993</v>
      </c>
      <c r="E29">
        <v>4</v>
      </c>
      <c r="F29">
        <f t="shared" si="0"/>
        <v>943.73400914954379</v>
      </c>
      <c r="G29" s="4">
        <v>8180.88</v>
      </c>
      <c r="H29" s="4">
        <f>$D$7/D29</f>
        <v>2.2897929995619841</v>
      </c>
      <c r="I29" s="4">
        <f t="shared" si="1"/>
        <v>0.57244824989049603</v>
      </c>
    </row>
    <row r="30" spans="1:9" x14ac:dyDescent="0.3">
      <c r="A30">
        <v>12386424</v>
      </c>
      <c r="B30">
        <v>3000</v>
      </c>
      <c r="C30">
        <v>12386424</v>
      </c>
      <c r="D30">
        <f>datos[[#This Row],[Column1]]/1000000</f>
        <v>12.386424</v>
      </c>
      <c r="E30">
        <v>4</v>
      </c>
      <c r="F30">
        <f t="shared" si="0"/>
        <v>951.4610512283449</v>
      </c>
      <c r="G30" s="4">
        <v>11785.2</v>
      </c>
      <c r="H30" s="4">
        <f>$D$8/D30</f>
        <v>2.3098860494360602</v>
      </c>
      <c r="I30" s="4">
        <f t="shared" si="1"/>
        <v>0.57747151235901506</v>
      </c>
    </row>
    <row r="31" spans="1:9" x14ac:dyDescent="0.3">
      <c r="A31">
        <v>16944644</v>
      </c>
      <c r="B31">
        <v>3500</v>
      </c>
      <c r="C31">
        <v>16944644</v>
      </c>
      <c r="D31">
        <f>datos[[#This Row],[Column1]]/1000000</f>
        <v>16.944644</v>
      </c>
      <c r="E31">
        <v>4</v>
      </c>
      <c r="F31">
        <f t="shared" si="0"/>
        <v>946.94229043702546</v>
      </c>
      <c r="G31" s="4">
        <v>16045.6</v>
      </c>
      <c r="H31" s="4">
        <f>$D$9/D31</f>
        <v>2.2974989028981665</v>
      </c>
      <c r="I31" s="4">
        <f t="shared" si="1"/>
        <v>0.57437472572454162</v>
      </c>
    </row>
    <row r="32" spans="1:9" x14ac:dyDescent="0.3">
      <c r="A32">
        <v>22359473</v>
      </c>
      <c r="B32">
        <v>4000</v>
      </c>
      <c r="C32">
        <v>22359473</v>
      </c>
      <c r="D32">
        <f>datos[[#This Row],[Column1]]/1000000</f>
        <v>22.359473000000001</v>
      </c>
      <c r="E32">
        <v>4</v>
      </c>
      <c r="F32">
        <f t="shared" si="0"/>
        <v>937.50420682991933</v>
      </c>
      <c r="G32" s="4">
        <v>20962.099999999999</v>
      </c>
      <c r="H32" s="4">
        <f>$D$10/D32</f>
        <v>2.3157717089307068</v>
      </c>
      <c r="I32" s="4">
        <f t="shared" si="1"/>
        <v>0.57894292723267671</v>
      </c>
    </row>
    <row r="33" spans="1:9" x14ac:dyDescent="0.3">
      <c r="A33">
        <v>28114679</v>
      </c>
      <c r="B33">
        <v>4500</v>
      </c>
      <c r="C33">
        <v>28114679</v>
      </c>
      <c r="D33">
        <f>datos[[#This Row],[Column1]]/1000000</f>
        <v>28.114678999999999</v>
      </c>
      <c r="E33">
        <v>4</v>
      </c>
      <c r="F33">
        <f t="shared" si="0"/>
        <v>943.7987892374656</v>
      </c>
      <c r="G33" s="4">
        <v>26534.6</v>
      </c>
      <c r="H33" s="4">
        <f>$D$11/D33</f>
        <v>2.2890728362930983</v>
      </c>
      <c r="I33" s="4">
        <f t="shared" si="1"/>
        <v>0.57226820907327458</v>
      </c>
    </row>
    <row r="34" spans="1:9" x14ac:dyDescent="0.3">
      <c r="A34">
        <v>34319233</v>
      </c>
      <c r="B34">
        <v>5000</v>
      </c>
      <c r="C34">
        <v>34319233</v>
      </c>
      <c r="D34">
        <f>datos[[#This Row],[Column1]]/1000000</f>
        <v>34.319232999999997</v>
      </c>
      <c r="E34">
        <v>4</v>
      </c>
      <c r="F34">
        <f t="shared" si="0"/>
        <v>954.65711602587396</v>
      </c>
      <c r="G34" s="4">
        <v>32763.1</v>
      </c>
      <c r="H34" s="4">
        <f>$D$12/D34</f>
        <v>2.3209389906819888</v>
      </c>
      <c r="I34" s="4">
        <f t="shared" si="1"/>
        <v>0.58023474767049721</v>
      </c>
    </row>
    <row r="35" spans="1:9" x14ac:dyDescent="0.3">
      <c r="A35">
        <v>15903</v>
      </c>
      <c r="B35">
        <v>120</v>
      </c>
      <c r="C35">
        <v>15903</v>
      </c>
      <c r="D35">
        <f>datos[[#This Row],[Column1]]/1000000</f>
        <v>1.5903E-2</v>
      </c>
      <c r="E35">
        <v>8</v>
      </c>
      <c r="F35">
        <f t="shared" si="0"/>
        <v>1129.1328680123247</v>
      </c>
      <c r="G35" s="4">
        <v>17.956600000000002</v>
      </c>
      <c r="H35" s="4">
        <f>$D$2/D35</f>
        <v>3.5060051562598251</v>
      </c>
      <c r="I35" s="4">
        <f t="shared" si="1"/>
        <v>0.43825064453247814</v>
      </c>
    </row>
    <row r="36" spans="1:9" x14ac:dyDescent="0.3">
      <c r="A36">
        <v>275132</v>
      </c>
      <c r="B36">
        <v>500</v>
      </c>
      <c r="C36">
        <v>275132</v>
      </c>
      <c r="D36">
        <f>datos[[#This Row],[Column1]]/1000000</f>
        <v>0.27513199999999999</v>
      </c>
      <c r="E36">
        <v>8</v>
      </c>
      <c r="F36">
        <f t="shared" si="0"/>
        <v>1177.8273701350624</v>
      </c>
      <c r="G36" s="5">
        <v>324.05799999999999</v>
      </c>
      <c r="H36" s="4">
        <f>$D$3/D36</f>
        <v>3.0159123620662083</v>
      </c>
      <c r="I36" s="4">
        <f t="shared" si="1"/>
        <v>0.37698904525827603</v>
      </c>
    </row>
    <row r="37" spans="1:9" x14ac:dyDescent="0.3">
      <c r="A37">
        <v>1109810</v>
      </c>
      <c r="B37">
        <v>1000</v>
      </c>
      <c r="C37">
        <v>1109810</v>
      </c>
      <c r="D37">
        <f>datos[[#This Row],[Column1]]/1000000</f>
        <v>1.10981</v>
      </c>
      <c r="E37">
        <v>8</v>
      </c>
      <c r="F37">
        <f t="shared" si="0"/>
        <v>1175.1290761481696</v>
      </c>
      <c r="G37" s="4">
        <v>1304.17</v>
      </c>
      <c r="H37" s="4">
        <f>$D$4/D37</f>
        <v>2.8518755462646759</v>
      </c>
      <c r="I37" s="4">
        <f t="shared" si="1"/>
        <v>0.35648444328308448</v>
      </c>
    </row>
    <row r="38" spans="1:9" x14ac:dyDescent="0.3">
      <c r="A38">
        <v>2488937</v>
      </c>
      <c r="B38">
        <v>1500</v>
      </c>
      <c r="C38">
        <v>2488937</v>
      </c>
      <c r="D38">
        <f>datos[[#This Row],[Column1]]/1000000</f>
        <v>2.488937</v>
      </c>
      <c r="E38">
        <v>8</v>
      </c>
      <c r="F38">
        <f t="shared" si="0"/>
        <v>1181.3677887387266</v>
      </c>
      <c r="G38" s="4">
        <v>2940.35</v>
      </c>
      <c r="H38" s="4">
        <f>$D$5/D38</f>
        <v>2.8653216212383041</v>
      </c>
      <c r="I38" s="4">
        <f t="shared" si="1"/>
        <v>0.35816520265478802</v>
      </c>
    </row>
    <row r="39" spans="1:9" x14ac:dyDescent="0.3">
      <c r="A39">
        <v>4418453</v>
      </c>
      <c r="B39">
        <v>2000</v>
      </c>
      <c r="C39">
        <v>4418453</v>
      </c>
      <c r="D39">
        <f>datos[[#This Row],[Column1]]/1000000</f>
        <v>4.4184530000000004</v>
      </c>
      <c r="E39">
        <v>8</v>
      </c>
      <c r="F39">
        <f t="shared" si="0"/>
        <v>1184.2561186007861</v>
      </c>
      <c r="G39" s="4">
        <v>5232.58</v>
      </c>
      <c r="H39" s="4">
        <f>$D$6/D39</f>
        <v>2.8831715534826325</v>
      </c>
      <c r="I39" s="4">
        <f t="shared" si="1"/>
        <v>0.36039644418532907</v>
      </c>
    </row>
    <row r="40" spans="1:9" x14ac:dyDescent="0.3">
      <c r="A40">
        <v>6976306</v>
      </c>
      <c r="B40">
        <v>2500</v>
      </c>
      <c r="C40">
        <v>6976306</v>
      </c>
      <c r="D40">
        <f>datos[[#This Row],[Column1]]/1000000</f>
        <v>6.9763060000000001</v>
      </c>
      <c r="E40">
        <v>8</v>
      </c>
      <c r="F40">
        <f t="shared" si="0"/>
        <v>1172.6664512709162</v>
      </c>
      <c r="G40" s="4">
        <v>8180.88</v>
      </c>
      <c r="H40" s="4">
        <f>$D$7/D40</f>
        <v>2.8452544942839375</v>
      </c>
      <c r="I40" s="4">
        <f t="shared" si="1"/>
        <v>0.35565681178549219</v>
      </c>
    </row>
    <row r="41" spans="1:9" x14ac:dyDescent="0.3">
      <c r="A41">
        <v>9995743</v>
      </c>
      <c r="B41">
        <v>3000</v>
      </c>
      <c r="C41">
        <v>9995743</v>
      </c>
      <c r="D41">
        <f>datos[[#This Row],[Column1]]/1000000</f>
        <v>9.9957429999999992</v>
      </c>
      <c r="E41">
        <v>8</v>
      </c>
      <c r="F41">
        <f t="shared" si="0"/>
        <v>1179.0219096269284</v>
      </c>
      <c r="G41" s="4">
        <v>11785.2</v>
      </c>
      <c r="H41" s="4">
        <f>$D$8/D41</f>
        <v>2.8623412986908532</v>
      </c>
      <c r="I41" s="4">
        <f t="shared" si="1"/>
        <v>0.35779266233635665</v>
      </c>
    </row>
    <row r="42" spans="1:9" x14ac:dyDescent="0.3">
      <c r="A42">
        <v>13641629</v>
      </c>
      <c r="B42">
        <v>3500</v>
      </c>
      <c r="C42">
        <v>13641629</v>
      </c>
      <c r="D42">
        <f>datos[[#This Row],[Column1]]/1000000</f>
        <v>13.641629</v>
      </c>
      <c r="E42">
        <v>8</v>
      </c>
      <c r="F42">
        <f t="shared" si="0"/>
        <v>1176.2231622044553</v>
      </c>
      <c r="G42" s="4">
        <v>16045.6</v>
      </c>
      <c r="H42" s="4">
        <f>$D$9/D42</f>
        <v>2.8537868168090483</v>
      </c>
      <c r="I42" s="4">
        <f t="shared" si="1"/>
        <v>0.35672335210113104</v>
      </c>
    </row>
    <row r="43" spans="1:9" x14ac:dyDescent="0.3">
      <c r="A43">
        <v>18301909</v>
      </c>
      <c r="B43">
        <v>4000</v>
      </c>
      <c r="C43">
        <v>18301909</v>
      </c>
      <c r="D43">
        <f>datos[[#This Row],[Column1]]/1000000</f>
        <v>18.301908999999998</v>
      </c>
      <c r="E43">
        <v>8</v>
      </c>
      <c r="F43">
        <f t="shared" si="0"/>
        <v>1145.3504658994862</v>
      </c>
      <c r="G43" s="4">
        <v>20962.099999999999</v>
      </c>
      <c r="H43" s="4">
        <f>$D$10/D43</f>
        <v>2.8291821907758368</v>
      </c>
      <c r="I43" s="4">
        <f t="shared" si="1"/>
        <v>0.3536477738469796</v>
      </c>
    </row>
    <row r="44" spans="1:9" x14ac:dyDescent="0.3">
      <c r="A44">
        <v>22661555</v>
      </c>
      <c r="B44">
        <v>4500</v>
      </c>
      <c r="C44">
        <v>22661555</v>
      </c>
      <c r="D44">
        <f>datos[[#This Row],[Column1]]/1000000</f>
        <v>22.661555</v>
      </c>
      <c r="E44">
        <v>8</v>
      </c>
      <c r="F44">
        <f t="shared" si="0"/>
        <v>1170.9081746596823</v>
      </c>
      <c r="G44" s="4">
        <v>26534.6</v>
      </c>
      <c r="H44" s="4">
        <f>$D$11/D44</f>
        <v>2.8398999097811251</v>
      </c>
      <c r="I44" s="4">
        <f t="shared" si="1"/>
        <v>0.35498748872264063</v>
      </c>
    </row>
    <row r="45" spans="1:9" x14ac:dyDescent="0.3">
      <c r="A45">
        <v>28090003</v>
      </c>
      <c r="B45">
        <v>5000</v>
      </c>
      <c r="C45">
        <v>28090003</v>
      </c>
      <c r="D45">
        <f>datos[[#This Row],[Column1]]/1000000</f>
        <v>28.090002999999999</v>
      </c>
      <c r="E45">
        <v>8</v>
      </c>
      <c r="F45">
        <f t="shared" si="0"/>
        <v>1166.3615699863044</v>
      </c>
      <c r="G45" s="4">
        <v>32763.1</v>
      </c>
      <c r="H45" s="4">
        <f>$D$12/D45</f>
        <v>2.8356296722360619</v>
      </c>
      <c r="I45" s="4">
        <f t="shared" si="1"/>
        <v>0.35445370902950774</v>
      </c>
    </row>
    <row r="46" spans="1:9" x14ac:dyDescent="0.3">
      <c r="A46">
        <v>13626</v>
      </c>
      <c r="B46">
        <v>120</v>
      </c>
      <c r="C46">
        <v>13626</v>
      </c>
      <c r="D46">
        <f>datos[[#This Row],[Column1]]/1000000</f>
        <v>1.3625999999999999E-2</v>
      </c>
      <c r="E46">
        <v>12</v>
      </c>
      <c r="F46">
        <f t="shared" si="0"/>
        <v>1317.8188756788495</v>
      </c>
      <c r="G46" s="4">
        <v>17.956600000000002</v>
      </c>
      <c r="H46" s="4">
        <f>$D$2/D46</f>
        <v>4.0918831645383831</v>
      </c>
      <c r="I46" s="4">
        <f t="shared" si="1"/>
        <v>0.3409902637115319</v>
      </c>
    </row>
    <row r="47" spans="1:9" x14ac:dyDescent="0.3">
      <c r="A47">
        <v>232567</v>
      </c>
      <c r="B47">
        <v>500</v>
      </c>
      <c r="C47">
        <v>232567</v>
      </c>
      <c r="D47">
        <f>datos[[#This Row],[Column1]]/1000000</f>
        <v>0.232567</v>
      </c>
      <c r="E47">
        <v>12</v>
      </c>
      <c r="F47">
        <f t="shared" si="0"/>
        <v>1393.396311600528</v>
      </c>
      <c r="G47" s="5">
        <v>324.05799999999999</v>
      </c>
      <c r="H47" s="4">
        <f>$D$3/D47</f>
        <v>3.5678922633047683</v>
      </c>
      <c r="I47" s="4">
        <f t="shared" si="1"/>
        <v>0.29732435527539736</v>
      </c>
    </row>
    <row r="48" spans="1:9" x14ac:dyDescent="0.3">
      <c r="A48">
        <v>947100</v>
      </c>
      <c r="B48">
        <v>1000</v>
      </c>
      <c r="C48">
        <v>947100</v>
      </c>
      <c r="D48">
        <f>datos[[#This Row],[Column1]]/1000000</f>
        <v>0.94710000000000005</v>
      </c>
      <c r="E48">
        <v>12</v>
      </c>
      <c r="F48">
        <f t="shared" si="0"/>
        <v>1377.0140428677014</v>
      </c>
      <c r="G48" s="4">
        <v>1304.17</v>
      </c>
      <c r="H48" s="4">
        <f>$D$4/D48</f>
        <v>3.3418224052370391</v>
      </c>
      <c r="I48" s="4">
        <f t="shared" si="1"/>
        <v>0.27848520043641994</v>
      </c>
    </row>
    <row r="49" spans="1:9" x14ac:dyDescent="0.3">
      <c r="A49">
        <v>2134538</v>
      </c>
      <c r="B49">
        <v>1500</v>
      </c>
      <c r="C49">
        <v>2134538</v>
      </c>
      <c r="D49">
        <f>datos[[#This Row],[Column1]]/1000000</f>
        <v>2.134538</v>
      </c>
      <c r="E49">
        <v>12</v>
      </c>
      <c r="F49">
        <f t="shared" si="0"/>
        <v>1377.5111991447329</v>
      </c>
      <c r="G49" s="4">
        <v>2940.35</v>
      </c>
      <c r="H49" s="4">
        <f>$D$5/D49</f>
        <v>3.3410531927752047</v>
      </c>
      <c r="I49" s="4">
        <f t="shared" si="1"/>
        <v>0.27842109939793375</v>
      </c>
    </row>
    <row r="50" spans="1:9" x14ac:dyDescent="0.3">
      <c r="A50">
        <v>3845675</v>
      </c>
      <c r="B50">
        <v>2000</v>
      </c>
      <c r="C50">
        <v>3845675</v>
      </c>
      <c r="D50">
        <f>datos[[#This Row],[Column1]]/1000000</f>
        <v>3.845675</v>
      </c>
      <c r="E50">
        <v>12</v>
      </c>
      <c r="F50">
        <f t="shared" si="0"/>
        <v>1360.6401997048633</v>
      </c>
      <c r="G50" s="4">
        <v>5232.58</v>
      </c>
      <c r="H50" s="4">
        <f>$D$6/D50</f>
        <v>3.3125934978904872</v>
      </c>
      <c r="I50" s="4">
        <f t="shared" si="1"/>
        <v>0.27604945815754062</v>
      </c>
    </row>
    <row r="51" spans="1:9" x14ac:dyDescent="0.3">
      <c r="A51">
        <v>5919276</v>
      </c>
      <c r="B51">
        <v>2500</v>
      </c>
      <c r="C51">
        <v>5919276</v>
      </c>
      <c r="D51">
        <f>datos[[#This Row],[Column1]]/1000000</f>
        <v>5.919276</v>
      </c>
      <c r="E51">
        <v>12</v>
      </c>
      <c r="F51">
        <f t="shared" si="0"/>
        <v>1382.0744293727814</v>
      </c>
      <c r="G51" s="4">
        <v>8180.88</v>
      </c>
      <c r="H51" s="4">
        <f>$D$7/D51</f>
        <v>3.3533435507991181</v>
      </c>
      <c r="I51" s="4">
        <f t="shared" si="1"/>
        <v>0.2794452958999265</v>
      </c>
    </row>
    <row r="52" spans="1:9" x14ac:dyDescent="0.3">
      <c r="A52">
        <v>8711867</v>
      </c>
      <c r="B52">
        <v>3000</v>
      </c>
      <c r="C52">
        <v>8711867</v>
      </c>
      <c r="D52">
        <f>datos[[#This Row],[Column1]]/1000000</f>
        <v>8.7118669999999998</v>
      </c>
      <c r="E52">
        <v>12</v>
      </c>
      <c r="F52">
        <f t="shared" si="0"/>
        <v>1352.7754728119703</v>
      </c>
      <c r="G52" s="4">
        <v>11785.2</v>
      </c>
      <c r="H52" s="4">
        <f>$D$8/D52</f>
        <v>3.2841672169696805</v>
      </c>
      <c r="I52" s="4">
        <f t="shared" si="1"/>
        <v>0.27368060141414002</v>
      </c>
    </row>
    <row r="53" spans="1:9" x14ac:dyDescent="0.3">
      <c r="A53">
        <v>11658177</v>
      </c>
      <c r="B53">
        <v>3500</v>
      </c>
      <c r="C53">
        <v>11658177</v>
      </c>
      <c r="D53">
        <f>datos[[#This Row],[Column1]]/1000000</f>
        <v>11.658177</v>
      </c>
      <c r="E53">
        <v>12</v>
      </c>
      <c r="F53">
        <f t="shared" si="0"/>
        <v>1376.3386848561315</v>
      </c>
      <c r="G53" s="4">
        <v>16045.6</v>
      </c>
      <c r="H53" s="4">
        <f>$D$9/D53</f>
        <v>3.3393129131595787</v>
      </c>
      <c r="I53" s="4">
        <f t="shared" si="1"/>
        <v>0.27827607609663157</v>
      </c>
    </row>
    <row r="54" spans="1:9" x14ac:dyDescent="0.3">
      <c r="A54">
        <v>15694022</v>
      </c>
      <c r="B54">
        <v>4000</v>
      </c>
      <c r="C54">
        <v>15694022</v>
      </c>
      <c r="D54">
        <f>datos[[#This Row],[Column1]]/1000000</f>
        <v>15.694022</v>
      </c>
      <c r="E54">
        <v>12</v>
      </c>
      <c r="F54">
        <f t="shared" si="0"/>
        <v>1335.6741821822345</v>
      </c>
      <c r="G54" s="4">
        <v>20962.099999999999</v>
      </c>
      <c r="H54" s="4">
        <f>$D$10/D54</f>
        <v>3.2993094440673016</v>
      </c>
      <c r="I54" s="4">
        <f t="shared" si="1"/>
        <v>0.27494245367227516</v>
      </c>
    </row>
    <row r="55" spans="1:9" x14ac:dyDescent="0.3">
      <c r="A55">
        <v>19455760</v>
      </c>
      <c r="B55">
        <v>4500</v>
      </c>
      <c r="C55">
        <v>19455760</v>
      </c>
      <c r="D55">
        <f>datos[[#This Row],[Column1]]/1000000</f>
        <v>19.455760000000001</v>
      </c>
      <c r="E55">
        <v>12</v>
      </c>
      <c r="F55">
        <f t="shared" si="0"/>
        <v>1363.8428927988418</v>
      </c>
      <c r="G55" s="4">
        <v>26534.6</v>
      </c>
      <c r="H55" s="4">
        <f>$D$11/D55</f>
        <v>3.3078403516490744</v>
      </c>
      <c r="I55" s="4">
        <f t="shared" si="1"/>
        <v>0.27565336263742285</v>
      </c>
    </row>
    <row r="56" spans="1:9" x14ac:dyDescent="0.3">
      <c r="A56">
        <v>23996408</v>
      </c>
      <c r="B56">
        <v>5000</v>
      </c>
      <c r="C56">
        <v>23996408</v>
      </c>
      <c r="D56">
        <f>datos[[#This Row],[Column1]]/1000000</f>
        <v>23.996407999999999</v>
      </c>
      <c r="E56">
        <v>12</v>
      </c>
      <c r="F56">
        <f t="shared" si="0"/>
        <v>1365.3335115822335</v>
      </c>
      <c r="G56" s="4">
        <v>32763.1</v>
      </c>
      <c r="H56" s="4">
        <f>$D$12/D56</f>
        <v>3.3193653816854591</v>
      </c>
      <c r="I56" s="4">
        <f t="shared" si="1"/>
        <v>0.27661378180712159</v>
      </c>
    </row>
    <row r="57" spans="1:9" x14ac:dyDescent="0.3">
      <c r="A57">
        <v>15850</v>
      </c>
      <c r="B57">
        <v>120</v>
      </c>
      <c r="C57">
        <v>15850</v>
      </c>
      <c r="D57">
        <f>datos[[#This Row],[Column1]]/1000000</f>
        <v>1.585E-2</v>
      </c>
      <c r="E57">
        <v>16</v>
      </c>
      <c r="F57">
        <f t="shared" si="0"/>
        <v>1132.9085173501578</v>
      </c>
      <c r="G57" s="4">
        <v>17.956600000000002</v>
      </c>
      <c r="H57" s="4">
        <f>$D$2/D57</f>
        <v>3.5177287066246059</v>
      </c>
      <c r="I57" s="4">
        <f t="shared" si="1"/>
        <v>0.21985804416403787</v>
      </c>
    </row>
    <row r="58" spans="1:9" x14ac:dyDescent="0.3">
      <c r="A58">
        <v>251566</v>
      </c>
      <c r="B58">
        <v>500</v>
      </c>
      <c r="C58">
        <v>251566</v>
      </c>
      <c r="D58">
        <f>datos[[#This Row],[Column1]]/1000000</f>
        <v>0.25156600000000001</v>
      </c>
      <c r="E58">
        <v>16</v>
      </c>
      <c r="F58">
        <f t="shared" si="0"/>
        <v>1288.1629472981244</v>
      </c>
      <c r="G58" s="5">
        <v>324.05799999999999</v>
      </c>
      <c r="H58" s="4">
        <f>$D$3/D58</f>
        <v>3.2984346056303315</v>
      </c>
      <c r="I58" s="4">
        <f t="shared" si="1"/>
        <v>0.20615216285189572</v>
      </c>
    </row>
    <row r="59" spans="1:9" x14ac:dyDescent="0.3">
      <c r="A59">
        <v>969498</v>
      </c>
      <c r="B59">
        <v>1000</v>
      </c>
      <c r="C59">
        <v>969498</v>
      </c>
      <c r="D59">
        <f>datos[[#This Row],[Column1]]/1000000</f>
        <v>0.96949799999999997</v>
      </c>
      <c r="E59">
        <v>16</v>
      </c>
      <c r="F59">
        <f t="shared" si="0"/>
        <v>1345.2013309981044</v>
      </c>
      <c r="G59" s="4">
        <v>1304.17</v>
      </c>
      <c r="H59" s="4">
        <f>$D$4/D59</f>
        <v>3.264617358674283</v>
      </c>
      <c r="I59" s="4">
        <f t="shared" si="1"/>
        <v>0.20403858491714269</v>
      </c>
    </row>
    <row r="60" spans="1:9" x14ac:dyDescent="0.3">
      <c r="A60">
        <v>2134743</v>
      </c>
      <c r="B60">
        <v>1500</v>
      </c>
      <c r="C60">
        <v>2134743</v>
      </c>
      <c r="D60">
        <f>datos[[#This Row],[Column1]]/1000000</f>
        <v>2.1347429999999998</v>
      </c>
      <c r="E60">
        <v>16</v>
      </c>
      <c r="F60">
        <f t="shared" si="0"/>
        <v>1377.3789163379386</v>
      </c>
      <c r="G60" s="4">
        <v>2940.35</v>
      </c>
      <c r="H60" s="4">
        <f>$D$5/D60</f>
        <v>3.3407323504515536</v>
      </c>
      <c r="I60" s="4">
        <f t="shared" si="1"/>
        <v>0.2087957719032221</v>
      </c>
    </row>
    <row r="61" spans="1:9" x14ac:dyDescent="0.3">
      <c r="A61">
        <v>3835228</v>
      </c>
      <c r="B61">
        <v>2000</v>
      </c>
      <c r="C61">
        <v>3835228</v>
      </c>
      <c r="D61">
        <f>datos[[#This Row],[Column1]]/1000000</f>
        <v>3.8352279999999999</v>
      </c>
      <c r="E61">
        <v>16</v>
      </c>
      <c r="F61">
        <f t="shared" si="0"/>
        <v>1364.3465264646586</v>
      </c>
      <c r="G61" s="4">
        <v>5232.58</v>
      </c>
      <c r="H61" s="4">
        <f>$D$6/D61</f>
        <v>3.3216168634563576</v>
      </c>
      <c r="I61" s="4">
        <f t="shared" si="1"/>
        <v>0.20760105396602235</v>
      </c>
    </row>
    <row r="62" spans="1:9" x14ac:dyDescent="0.3">
      <c r="A62">
        <v>6113507</v>
      </c>
      <c r="B62">
        <v>2500</v>
      </c>
      <c r="C62">
        <v>6113507</v>
      </c>
      <c r="D62">
        <f>datos[[#This Row],[Column1]]/1000000</f>
        <v>6.1135070000000002</v>
      </c>
      <c r="E62">
        <v>16</v>
      </c>
      <c r="F62">
        <f t="shared" si="0"/>
        <v>1338.1648209448358</v>
      </c>
      <c r="G62" s="4">
        <v>8180.88</v>
      </c>
      <c r="H62" s="4">
        <f>$D$7/D62</f>
        <v>3.2468051480107896</v>
      </c>
      <c r="I62" s="4">
        <f t="shared" si="1"/>
        <v>0.20292532175067435</v>
      </c>
    </row>
    <row r="63" spans="1:9" x14ac:dyDescent="0.3">
      <c r="A63">
        <v>8478688</v>
      </c>
      <c r="B63">
        <v>3000</v>
      </c>
      <c r="C63">
        <v>8478688</v>
      </c>
      <c r="D63">
        <f>datos[[#This Row],[Column1]]/1000000</f>
        <v>8.478688</v>
      </c>
      <c r="E63">
        <v>16</v>
      </c>
      <c r="F63">
        <f t="shared" si="0"/>
        <v>1389.9792043297266</v>
      </c>
      <c r="G63" s="4">
        <v>11785.2</v>
      </c>
      <c r="H63" s="4">
        <f>$D$8/D63</f>
        <v>3.3744876565808295</v>
      </c>
      <c r="I63" s="4">
        <f t="shared" si="1"/>
        <v>0.21090547853630184</v>
      </c>
    </row>
    <row r="64" spans="1:9" x14ac:dyDescent="0.3">
      <c r="A64">
        <v>12033380</v>
      </c>
      <c r="B64">
        <v>3500</v>
      </c>
      <c r="C64">
        <v>12033380</v>
      </c>
      <c r="D64">
        <f>datos[[#This Row],[Column1]]/1000000</f>
        <v>12.033379999999999</v>
      </c>
      <c r="E64">
        <v>16</v>
      </c>
      <c r="F64">
        <f t="shared" si="0"/>
        <v>1333.4241917067359</v>
      </c>
      <c r="G64" s="4">
        <v>16045.6</v>
      </c>
      <c r="H64" s="4">
        <f>$D$9/D64</f>
        <v>3.2351925227990805</v>
      </c>
      <c r="I64" s="4">
        <f t="shared" si="1"/>
        <v>0.20219953267494253</v>
      </c>
    </row>
    <row r="65" spans="1:9" x14ac:dyDescent="0.3">
      <c r="A65">
        <v>15441853</v>
      </c>
      <c r="B65">
        <v>4000</v>
      </c>
      <c r="C65">
        <v>15441853</v>
      </c>
      <c r="D65">
        <f>datos[[#This Row],[Column1]]/1000000</f>
        <v>15.441853</v>
      </c>
      <c r="E65">
        <v>16</v>
      </c>
      <c r="F65">
        <f t="shared" si="0"/>
        <v>1357.4860478208152</v>
      </c>
      <c r="G65" s="4">
        <v>20962.099999999999</v>
      </c>
      <c r="H65" s="4">
        <f>$D$10/D65</f>
        <v>3.3531879237550051</v>
      </c>
      <c r="I65" s="4">
        <f t="shared" si="1"/>
        <v>0.20957424523468782</v>
      </c>
    </row>
    <row r="66" spans="1:9" x14ac:dyDescent="0.3">
      <c r="A66">
        <v>19486735</v>
      </c>
      <c r="B66">
        <v>4500</v>
      </c>
      <c r="C66">
        <v>19486735</v>
      </c>
      <c r="D66">
        <f>datos[[#This Row],[Column1]]/1000000</f>
        <v>19.486734999999999</v>
      </c>
      <c r="E66">
        <v>16</v>
      </c>
      <c r="F66">
        <f t="shared" si="0"/>
        <v>1361.6750061003036</v>
      </c>
      <c r="G66" s="4">
        <v>26534.6</v>
      </c>
      <c r="H66" s="4">
        <f>$D$11/D66</f>
        <v>3.3025823977182429</v>
      </c>
      <c r="I66" s="4">
        <f t="shared" si="1"/>
        <v>0.20641139985739018</v>
      </c>
    </row>
    <row r="67" spans="1:9" x14ac:dyDescent="0.3">
      <c r="A67">
        <v>23347321</v>
      </c>
      <c r="B67">
        <v>5000</v>
      </c>
      <c r="C67">
        <v>23347321</v>
      </c>
      <c r="D67">
        <f>datos[[#This Row],[Column1]]/1000000</f>
        <v>23.347321000000001</v>
      </c>
      <c r="E67">
        <v>16</v>
      </c>
      <c r="F67">
        <f t="shared" ref="F67:F78" si="6">G67/(C67/1000000)</f>
        <v>1403.2916239083704</v>
      </c>
      <c r="G67" s="4">
        <v>32763.1</v>
      </c>
      <c r="H67" s="4">
        <f>$D$12/D67</f>
        <v>3.4116482143711475</v>
      </c>
      <c r="I67" s="4">
        <f t="shared" ref="I67:I78" si="7">H67/E67</f>
        <v>0.21322801339819672</v>
      </c>
    </row>
    <row r="68" spans="1:9" x14ac:dyDescent="0.3">
      <c r="A68">
        <v>14505</v>
      </c>
      <c r="B68">
        <v>120</v>
      </c>
      <c r="C68">
        <v>14505</v>
      </c>
      <c r="D68">
        <f>datos[[#This Row],[Column1]]/1000000</f>
        <v>1.4505000000000001E-2</v>
      </c>
      <c r="E68">
        <v>24</v>
      </c>
      <c r="F68">
        <f t="shared" si="6"/>
        <v>1237.9593243709066</v>
      </c>
      <c r="G68" s="4">
        <v>17.956600000000002</v>
      </c>
      <c r="H68" s="4">
        <f>$D$2/D68</f>
        <v>3.8439158910720441</v>
      </c>
      <c r="I68" s="4">
        <f t="shared" si="7"/>
        <v>0.16016316212800183</v>
      </c>
    </row>
    <row r="69" spans="1:9" x14ac:dyDescent="0.3">
      <c r="A69">
        <v>154565</v>
      </c>
      <c r="B69">
        <v>500</v>
      </c>
      <c r="C69">
        <v>154565</v>
      </c>
      <c r="D69">
        <f>datos[[#This Row],[Column1]]/1000000</f>
        <v>0.15456500000000001</v>
      </c>
      <c r="E69">
        <v>24</v>
      </c>
      <c r="F69">
        <f t="shared" si="6"/>
        <v>2096.5807265551707</v>
      </c>
      <c r="G69" s="5">
        <v>324.05799999999999</v>
      </c>
      <c r="H69" s="4">
        <f>$D$3/D69</f>
        <v>5.3684469317115777</v>
      </c>
      <c r="I69" s="4">
        <f t="shared" si="7"/>
        <v>0.22368528882131575</v>
      </c>
    </row>
    <row r="70" spans="1:9" x14ac:dyDescent="0.3">
      <c r="A70">
        <v>854202</v>
      </c>
      <c r="B70">
        <v>1000</v>
      </c>
      <c r="C70">
        <v>854202</v>
      </c>
      <c r="D70">
        <f>datos[[#This Row],[Column1]]/1000000</f>
        <v>0.85420200000000002</v>
      </c>
      <c r="E70">
        <v>24</v>
      </c>
      <c r="F70">
        <f t="shared" si="6"/>
        <v>1526.7700145867138</v>
      </c>
      <c r="G70" s="4">
        <v>1304.17</v>
      </c>
      <c r="H70" s="4">
        <f>$D$4/D70</f>
        <v>3.7052594117082376</v>
      </c>
      <c r="I70" s="4">
        <f t="shared" si="7"/>
        <v>0.15438580882117656</v>
      </c>
    </row>
    <row r="71" spans="1:9" x14ac:dyDescent="0.3">
      <c r="A71">
        <v>1015477</v>
      </c>
      <c r="B71">
        <v>1500</v>
      </c>
      <c r="C71">
        <v>1015477</v>
      </c>
      <c r="D71">
        <f>datos[[#This Row],[Column1]]/1000000</f>
        <v>1.015477</v>
      </c>
      <c r="E71">
        <v>24</v>
      </c>
      <c r="F71">
        <f t="shared" si="6"/>
        <v>2895.5357925388757</v>
      </c>
      <c r="G71" s="4">
        <v>2940.35</v>
      </c>
      <c r="H71" s="4">
        <f>$D$5/D71</f>
        <v>7.022911400258204</v>
      </c>
      <c r="I71" s="4">
        <f t="shared" si="7"/>
        <v>0.29262130834409183</v>
      </c>
    </row>
    <row r="72" spans="1:9" x14ac:dyDescent="0.3">
      <c r="A72">
        <v>2545655</v>
      </c>
      <c r="B72">
        <v>2000</v>
      </c>
      <c r="C72">
        <v>2545655</v>
      </c>
      <c r="D72">
        <f>datos[[#This Row],[Column1]]/1000000</f>
        <v>2.545655</v>
      </c>
      <c r="E72">
        <v>24</v>
      </c>
      <c r="F72">
        <f t="shared" si="6"/>
        <v>2055.4945583749563</v>
      </c>
      <c r="G72" s="4">
        <v>5232.58</v>
      </c>
      <c r="H72" s="4">
        <f>$D$6/D72</f>
        <v>5.0042751276194144</v>
      </c>
      <c r="I72" s="4">
        <f t="shared" si="7"/>
        <v>0.20851146365080894</v>
      </c>
    </row>
    <row r="73" spans="1:9" x14ac:dyDescent="0.3">
      <c r="A73">
        <v>5001544</v>
      </c>
      <c r="B73">
        <v>2500</v>
      </c>
      <c r="C73">
        <v>5001544</v>
      </c>
      <c r="D73">
        <f>datos[[#This Row],[Column1]]/1000000</f>
        <v>5.001544</v>
      </c>
      <c r="E73">
        <v>24</v>
      </c>
      <c r="F73">
        <f t="shared" si="6"/>
        <v>1635.6709048245903</v>
      </c>
      <c r="G73" s="4">
        <v>8180.88</v>
      </c>
      <c r="H73" s="4">
        <f>$D$7/D73</f>
        <v>3.9686476815959231</v>
      </c>
      <c r="I73" s="4">
        <f t="shared" si="7"/>
        <v>0.16536032006649679</v>
      </c>
    </row>
    <row r="74" spans="1:9" x14ac:dyDescent="0.3">
      <c r="A74">
        <v>7521001</v>
      </c>
      <c r="B74">
        <v>3000</v>
      </c>
      <c r="C74">
        <v>7521001</v>
      </c>
      <c r="D74">
        <f>datos[[#This Row],[Column1]]/1000000</f>
        <v>7.521001</v>
      </c>
      <c r="E74">
        <v>24</v>
      </c>
      <c r="F74">
        <f t="shared" si="6"/>
        <v>1566.972268717954</v>
      </c>
      <c r="G74" s="4">
        <v>11785.2</v>
      </c>
      <c r="H74" s="4">
        <f>$D$8/D74</f>
        <v>3.8041781938335069</v>
      </c>
      <c r="I74" s="4">
        <f t="shared" si="7"/>
        <v>0.15850742474306279</v>
      </c>
    </row>
    <row r="75" spans="1:9" x14ac:dyDescent="0.3">
      <c r="A75">
        <v>9255111</v>
      </c>
      <c r="B75">
        <v>3500</v>
      </c>
      <c r="C75">
        <v>9255111</v>
      </c>
      <c r="D75">
        <f>datos[[#This Row],[Column1]]/1000000</f>
        <v>9.2551109999999994</v>
      </c>
      <c r="E75">
        <v>24</v>
      </c>
      <c r="F75">
        <f t="shared" si="6"/>
        <v>1733.7015190849684</v>
      </c>
      <c r="G75" s="4">
        <v>16045.6</v>
      </c>
      <c r="H75" s="4">
        <f>$D$9/D75</f>
        <v>4.2063570064151588</v>
      </c>
      <c r="I75" s="4">
        <f t="shared" si="7"/>
        <v>0.17526487526729828</v>
      </c>
    </row>
    <row r="76" spans="1:9" x14ac:dyDescent="0.3">
      <c r="A76">
        <v>12544547</v>
      </c>
      <c r="B76">
        <v>4000</v>
      </c>
      <c r="C76">
        <v>12544547</v>
      </c>
      <c r="D76">
        <f>datos[[#This Row],[Column1]]/1000000</f>
        <v>12.544547</v>
      </c>
      <c r="E76">
        <v>24</v>
      </c>
      <c r="F76">
        <f t="shared" si="6"/>
        <v>1671.0129110281941</v>
      </c>
      <c r="G76" s="4">
        <v>20962.099999999999</v>
      </c>
      <c r="H76" s="4">
        <f>$D$10/D76</f>
        <v>4.1276448643382659</v>
      </c>
      <c r="I76" s="4">
        <f t="shared" si="7"/>
        <v>0.17198520268076109</v>
      </c>
    </row>
    <row r="77" spans="1:9" x14ac:dyDescent="0.3">
      <c r="A77">
        <v>17546540</v>
      </c>
      <c r="B77">
        <v>4500</v>
      </c>
      <c r="C77">
        <v>17546540</v>
      </c>
      <c r="D77">
        <f>datos[[#This Row],[Column1]]/1000000</f>
        <v>17.54654</v>
      </c>
      <c r="E77">
        <v>24</v>
      </c>
      <c r="F77">
        <f t="shared" si="6"/>
        <v>1512.2411597956063</v>
      </c>
      <c r="G77" s="4">
        <v>26534.6</v>
      </c>
      <c r="H77" s="4">
        <f>$D$11/D77</f>
        <v>3.667762875187929</v>
      </c>
      <c r="I77" s="4">
        <f t="shared" si="7"/>
        <v>0.15282345313283038</v>
      </c>
    </row>
    <row r="78" spans="1:9" x14ac:dyDescent="0.3">
      <c r="A78">
        <v>20156775</v>
      </c>
      <c r="B78">
        <v>5000</v>
      </c>
      <c r="C78">
        <v>20156775</v>
      </c>
      <c r="D78">
        <f>datos[[#This Row],[Column1]]/1000000</f>
        <v>20.156775</v>
      </c>
      <c r="E78">
        <v>24</v>
      </c>
      <c r="F78">
        <f t="shared" si="6"/>
        <v>1625.4137876718869</v>
      </c>
      <c r="G78" s="4">
        <v>32763.1</v>
      </c>
      <c r="H78" s="4">
        <f>$D$12/D78</f>
        <v>3.9516661767569463</v>
      </c>
      <c r="I78" s="4">
        <f t="shared" si="7"/>
        <v>0.16465275736487275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5361-A1CF-4869-9970-89EFDE008C1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G 5 C E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G 5 C E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Q h F A v U E 4 e 9 w A A A G 8 B A A A T A B w A R m 9 y b X V s Y X M v U 2 V j d G l v b j E u b S C i G A A o o B Q A A A A A A A A A A A A A A A A A A A A A A A A A A A B 1 j 0 1 L x D A Q h u + F / o c Q L y 2 E Q r v q w d K D t A o K u i t b T 8 Z D 2 o 4 1 2 G Z K M h W X Z f + 7 c Y u I o H O Z j 2 d 4 5 x 0 H L W k 0 b L v k N A + D M H C v y k L H O k X o W M E G o D B g P t Z W 9 2 D 8 p H T v S Y X t P I K h 6 F o P k J R o y D c u 4 u W F f H R g n b x F 2 4 O s w L 0 R T v K y l B s 7 Q 6 P c e g J z t 5 F H 9 Y Q + i M f i q Y J B j 5 r A F j z n g p U 4 z K N x x U q w K 9 N i p 0 1 f p N l Z J t j D j A R b 2 g 1 Q / J T J P R p 4 j s X i 8 o T X e k L W q r H R q k P u / d a q 8 V u 1 V c a 9 o B 0 X + X o 3 g Y u W n 8 R + z 5 d p 6 s / f G D o / T b 7 4 Q b B v k P 0 H V r / B I Q 4 D b f 6 2 k n 8 C U E s B A i 0 A F A A C A A g A G 5 C E U F M O 6 M a n A A A A + A A A A B I A A A A A A A A A A A A A A A A A A A A A A E N v b m Z p Z y 9 Q Y W N r Y W d l L n h t b F B L A Q I t A B Q A A g A I A B u Q h F A P y u m r p A A A A O k A A A A T A A A A A A A A A A A A A A A A A P M A A A B b Q 2 9 u d G V u d F 9 U e X B l c 1 0 u e G 1 s U E s B A i 0 A F A A C A A g A G 5 C E U C 9 Q T h 7 3 A A A A b w E A A B M A A A A A A A A A A A A A A A A A 5 A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g g A A A A A A A B 4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Y 6 M D A 6 N T Q u M T A 5 O T c w M V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M v V G l w b y B j Y W 1 i a W F k b y 5 7 Q 2 9 s d W 1 u M S w w f S Z x d W 9 0 O y w m c X V v d D t T Z W N 0 a W 9 u M S 9 k Y X R v c y 9 U a X B v I G N h b W J p Y W R v L n t D b 2 x 1 b W 4 y L D F 9 J n F 1 b 3 Q 7 L C Z x d W 9 0 O 1 N l Y 3 R p b 2 4 x L 2 R h d G 9 z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b 3 M v V G l w b y B j Y W 1 i a W F k b y 5 7 Q 2 9 s d W 1 u M S w w f S Z x d W 9 0 O y w m c X V v d D t T Z W N 0 a W 9 u M S 9 k Y X R v c y 9 U a X B v I G N h b W J p Y W R v L n t D b 2 x 1 b W 4 y L D F 9 J n F 1 b 3 Q 7 L C Z x d W 9 0 O 1 N l Y 3 R p b 2 4 x L 2 R h d G 9 z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x B 8 S J I j J T o t z S X J I v P 4 j A A A A A A I A A A A A A B B m A A A A A Q A A I A A A A M 4 X / Q O 6 B Z u M d z e j x p i K M 8 o T W P s 4 e F Y i K l Z Q v O + 5 l H Y t A A A A A A 6 A A A A A A g A A I A A A A A p m b N 3 q d h R o b 6 3 D A X R 8 E W / D z m i U 7 C w L n Z z 0 j Q W B y q 6 p U A A A A D w z 5 a F l v j O y p k V H a I t p l 6 9 S d u N I n L o C U I g L l 5 d l D D K 5 W z Z 4 0 l Y N + G + U 7 E 4 N M i v b / K W U n 9 N z 0 p U y b + X a I n g R Y B c e Q 5 r J p q R u B A Z q 1 C M Y + l Z h Q A A A A G H v 4 S o u Y 4 e F F 5 n K O 8 O K + 9 k P 8 T W Q k A r O q a L b B z f q M 0 V / d d b Z n A u W O i + k + e q J h F G 9 I B P B W 1 J S W c s V z y L / B q + B F D o = < / D a t a M a s h u p > 
</file>

<file path=customXml/itemProps1.xml><?xml version="1.0" encoding="utf-8"?>
<ds:datastoreItem xmlns:ds="http://schemas.openxmlformats.org/officeDocument/2006/customXml" ds:itemID="{2C070F9E-B1EF-4320-BB37-038515421A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2020-04-04T16:00:36Z</dcterms:created>
  <dcterms:modified xsi:type="dcterms:W3CDTF">2020-04-05T20:29:21Z</dcterms:modified>
</cp:coreProperties>
</file>