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wegner/Desktop/nba2/07_documents/"/>
    </mc:Choice>
  </mc:AlternateContent>
  <xr:revisionPtr revIDLastSave="0" documentId="13_ncr:1_{31A24DA5-97F2-4646-B72A-0C6BCDBE4179}" xr6:coauthVersionLast="47" xr6:coauthVersionMax="47" xr10:uidLastSave="{00000000-0000-0000-0000-000000000000}"/>
  <bookViews>
    <workbookView xWindow="-35380" yWindow="1240" windowWidth="24980" windowHeight="14520" xr2:uid="{DEEB7051-5BA9-3245-9906-EC424B1E6021}"/>
  </bookViews>
  <sheets>
    <sheet name="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K6" i="1"/>
  <c r="J6" i="1"/>
  <c r="G22" i="1"/>
  <c r="F22" i="1"/>
  <c r="E22" i="1"/>
  <c r="G19" i="1"/>
  <c r="F19" i="1"/>
  <c r="E19" i="1"/>
  <c r="E24" i="1"/>
  <c r="F24" i="1"/>
  <c r="G24" i="1"/>
  <c r="E25" i="1"/>
  <c r="F25" i="1"/>
  <c r="G25" i="1"/>
  <c r="G23" i="1"/>
  <c r="F23" i="1"/>
  <c r="E23" i="1"/>
  <c r="G21" i="1"/>
  <c r="F21" i="1"/>
  <c r="E21" i="1"/>
  <c r="G20" i="1"/>
  <c r="F20" i="1"/>
  <c r="E20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G12" i="1"/>
  <c r="G11" i="1"/>
  <c r="G10" i="1"/>
  <c r="G9" i="1"/>
  <c r="G8" i="1"/>
  <c r="G7" i="1"/>
  <c r="G6" i="1"/>
  <c r="F13" i="1"/>
  <c r="F12" i="1"/>
  <c r="F11" i="1"/>
  <c r="F10" i="1"/>
  <c r="F9" i="1"/>
  <c r="F8" i="1"/>
  <c r="F7" i="1"/>
  <c r="F6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<sst xmlns="http://schemas.openxmlformats.org/spreadsheetml/2006/main" count="71" uniqueCount="35">
  <si>
    <t xml:space="preserve">Modeling Results </t>
  </si>
  <si>
    <t>Baseline Linear Regression</t>
  </si>
  <si>
    <t>Elastic Net Regression</t>
  </si>
  <si>
    <t>LGBM</t>
  </si>
  <si>
    <t>PCR</t>
  </si>
  <si>
    <t>Train RMSE</t>
  </si>
  <si>
    <t>Test RMSE</t>
  </si>
  <si>
    <t>Test Drop</t>
  </si>
  <si>
    <t xml:space="preserve">Ensemble - All </t>
  </si>
  <si>
    <t>Ensemble - LinReg and PCR</t>
  </si>
  <si>
    <t>Ensemble - LinReg and EN</t>
  </si>
  <si>
    <t>Ensemble - LinReg and LGBM</t>
  </si>
  <si>
    <t>Train</t>
  </si>
  <si>
    <t>Test</t>
  </si>
  <si>
    <t>Gain vs Baseline</t>
  </si>
  <si>
    <t>Added last season playoff wins, conference rank, and an indicator for made the poffs</t>
  </si>
  <si>
    <t>With Scaling</t>
  </si>
  <si>
    <t>Final Candidate?</t>
  </si>
  <si>
    <t>No</t>
  </si>
  <si>
    <t>with LGBM 2</t>
  </si>
  <si>
    <t>With LGBM 1</t>
  </si>
  <si>
    <t>Yes</t>
  </si>
  <si>
    <t>Train: BC?</t>
  </si>
  <si>
    <t>Cutoff</t>
  </si>
  <si>
    <t>Test: BC?</t>
  </si>
  <si>
    <t>Linear Regression</t>
  </si>
  <si>
    <t>Next Stage</t>
  </si>
  <si>
    <t>Notes</t>
  </si>
  <si>
    <t>Need to reduce features somehow. More optimization is possible</t>
  </si>
  <si>
    <t>As a component of Ensemble</t>
  </si>
  <si>
    <t>ENS - LR, PCR, LGBM</t>
  </si>
  <si>
    <t>ENS - LR, PCR</t>
  </si>
  <si>
    <t>ENS - LR, LGBM</t>
  </si>
  <si>
    <t>Stage I</t>
  </si>
  <si>
    <t>Stage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</si>
</sst>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horizontal="right" indent="2"/>
    </xf>
    <xf numFmtId="9" fontId="0" fillId="0" borderId="1" xfId="1" applyFont="1" applyBorder="1" applyAlignment="1">
      <alignment horizontal="right" indent="3"/>
    </xf>
    <xf numFmtId="165" fontId="0" fillId="0" borderId="1" xfId="1" applyNumberFormat="1" applyFont="1" applyBorder="1" applyAlignment="1">
      <alignment horizontal="right" indent="1"/>
    </xf>
    <xf numFmtId="164" fontId="0" fillId="0" borderId="2" xfId="0" applyNumberFormat="1" applyBorder="1" applyAlignment="1">
      <alignment horizontal="right" indent="2"/>
    </xf>
    <xf numFmtId="9" fontId="0" fillId="0" borderId="2" xfId="1" applyFont="1" applyBorder="1" applyAlignment="1">
      <alignment horizontal="right" indent="3"/>
    </xf>
    <xf numFmtId="165" fontId="0" fillId="0" borderId="2" xfId="1" applyNumberFormat="1" applyFont="1" applyBorder="1" applyAlignment="1">
      <alignment horizontal="right" indent="1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3" xfId="0" applyNumberFormat="1" applyBorder="1" applyAlignment="1">
      <alignment horizontal="right" indent="2"/>
    </xf>
    <xf numFmtId="9" fontId="0" fillId="0" borderId="3" xfId="1" applyFont="1" applyBorder="1" applyAlignment="1">
      <alignment horizontal="right" indent="3"/>
    </xf>
    <xf numFmtId="165" fontId="0" fillId="0" borderId="3" xfId="1" applyNumberFormat="1" applyFont="1" applyBorder="1" applyAlignment="1">
      <alignment horizontal="right" indent="1"/>
    </xf>
    <xf numFmtId="0" fontId="0" fillId="3" borderId="1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4" borderId="1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165" fontId="4" fillId="0" borderId="1" xfId="1" applyNumberFormat="1" applyFont="1" applyBorder="1" applyAlignment="1">
      <alignment horizontal="right" indent="4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5" borderId="1" xfId="0" applyFill="1" applyBorder="1" applyAlignment="1">
      <alignment horizontal="left" indent="1"/>
    </xf>
    <xf numFmtId="0" fontId="0" fillId="2" borderId="7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" xfId="0" applyBorder="1"/>
    <xf numFmtId="0" fontId="5" fillId="0" borderId="0" xfId="0" applyFont="1"/>
  </cellXfs>
  <cellStyles count="3">
    <cellStyle name="Normal" xfId="0" builtinId="0"/>
    <cellStyle name="Normal 2" xfId="2" xr:uid="{B5F8CE8D-D526-43E0-B31D-295D9E2517C6}"/>
    <cellStyle name="Percent" xfId="1" builtinId="5"/>
  </cellStyles>
  <dxfs count="4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62A4-C9A3-7A48-90C7-8F60AA47FD84}">
  <dimension ref="A1:N28"/>
  <sheetViews>
    <sheetView showGridLines="0" tabSelected="1" topLeftCell="A2" workbookViewId="0">
      <selection activeCell="B29" sqref="B29"/>
    </sheetView>
  </sheetViews>
  <sheetFormatPr baseColWidth="10" defaultColWidth="10.6640625" defaultRowHeight="16" x14ac:dyDescent="0.2"/>
  <cols>
    <col min="2" max="2" width="31" customWidth="1"/>
    <col min="3" max="5" width="12.83203125" customWidth="1"/>
    <col min="8" max="8" width="14.6640625" bestFit="1" customWidth="1"/>
    <col min="9" max="9" width="12.1640625" bestFit="1" customWidth="1"/>
    <col min="13" max="13" width="18.5" bestFit="1" customWidth="1"/>
    <col min="14" max="14" width="56" bestFit="1" customWidth="1"/>
  </cols>
  <sheetData>
    <row r="1" spans="1:14" x14ac:dyDescent="0.2">
      <c r="J1" t="s">
        <v>12</v>
      </c>
      <c r="K1" t="s">
        <v>13</v>
      </c>
    </row>
    <row r="2" spans="1:14" ht="21" x14ac:dyDescent="0.25">
      <c r="B2" s="28" t="s">
        <v>33</v>
      </c>
    </row>
    <row r="4" spans="1:14" x14ac:dyDescent="0.2">
      <c r="F4" s="18" t="s">
        <v>14</v>
      </c>
      <c r="G4" s="18"/>
      <c r="I4" t="s">
        <v>23</v>
      </c>
      <c r="J4">
        <v>3.55</v>
      </c>
      <c r="K4">
        <v>3.45</v>
      </c>
    </row>
    <row r="5" spans="1:14" ht="19" x14ac:dyDescent="0.25">
      <c r="B5" s="8" t="s">
        <v>0</v>
      </c>
      <c r="C5" s="9" t="s">
        <v>5</v>
      </c>
      <c r="D5" s="9" t="s">
        <v>6</v>
      </c>
      <c r="E5" s="9" t="s">
        <v>7</v>
      </c>
      <c r="F5" s="9" t="s">
        <v>12</v>
      </c>
      <c r="G5" s="9" t="s">
        <v>13</v>
      </c>
      <c r="H5" s="9" t="s">
        <v>17</v>
      </c>
      <c r="J5" s="23" t="s">
        <v>22</v>
      </c>
      <c r="K5" s="23" t="s">
        <v>24</v>
      </c>
      <c r="M5" s="9" t="s">
        <v>26</v>
      </c>
      <c r="N5" s="9" t="s">
        <v>27</v>
      </c>
    </row>
    <row r="6" spans="1:14" x14ac:dyDescent="0.2">
      <c r="B6" s="15" t="s">
        <v>1</v>
      </c>
      <c r="C6" s="2">
        <v>3.65200045588655</v>
      </c>
      <c r="D6" s="2">
        <v>3.5018859134870599</v>
      </c>
      <c r="E6" s="3">
        <f>(D6-C6)/C6</f>
        <v>-4.1104743609088258E-2</v>
      </c>
      <c r="F6" s="4">
        <f>(C$6-C6)/C6</f>
        <v>0</v>
      </c>
      <c r="G6" s="4">
        <f>(D$6-D6)/D6</f>
        <v>0</v>
      </c>
      <c r="H6" s="17" t="s">
        <v>18</v>
      </c>
      <c r="J6" s="26" t="b">
        <f>C6&lt;$J$4</f>
        <v>0</v>
      </c>
      <c r="K6" s="26" t="b">
        <f>D6&lt;$K$4</f>
        <v>0</v>
      </c>
      <c r="M6" s="27" t="s">
        <v>25</v>
      </c>
      <c r="N6" s="27"/>
    </row>
    <row r="7" spans="1:14" x14ac:dyDescent="0.2">
      <c r="B7" s="15" t="s">
        <v>2</v>
      </c>
      <c r="C7" s="2">
        <v>3.6668997429448602</v>
      </c>
      <c r="D7" s="2">
        <v>3.5917639484991799</v>
      </c>
      <c r="E7" s="3">
        <f>(D7-C7)/C7</f>
        <v>-2.0490277813087765E-2</v>
      </c>
      <c r="F7" s="4">
        <f t="shared" ref="F7:G13" si="0">(C$6-C7)/C7</f>
        <v>-4.0631836436151704E-3</v>
      </c>
      <c r="G7" s="4">
        <f t="shared" si="0"/>
        <v>-2.502336910243658E-2</v>
      </c>
      <c r="H7" s="17" t="s">
        <v>18</v>
      </c>
      <c r="J7" s="26" t="b">
        <f t="shared" ref="J7:J25" si="1">C7&lt;$J$4</f>
        <v>0</v>
      </c>
      <c r="K7" s="26" t="b">
        <f t="shared" ref="K7:K25" si="2">D7&lt;$K$4</f>
        <v>0</v>
      </c>
      <c r="M7" s="27" t="s">
        <v>3</v>
      </c>
      <c r="N7" s="27" t="s">
        <v>28</v>
      </c>
    </row>
    <row r="8" spans="1:14" x14ac:dyDescent="0.2">
      <c r="B8" s="22" t="s">
        <v>3</v>
      </c>
      <c r="C8" s="2">
        <v>5.1956905219614402</v>
      </c>
      <c r="D8" s="2">
        <v>4.6619023298792204</v>
      </c>
      <c r="E8" s="3">
        <f>(D8-C8)/C8</f>
        <v>-0.10273671802159377</v>
      </c>
      <c r="F8" s="4">
        <f t="shared" si="0"/>
        <v>-0.29710970265644832</v>
      </c>
      <c r="G8" s="4">
        <f t="shared" si="0"/>
        <v>-0.24882898317224375</v>
      </c>
      <c r="H8" s="17" t="s">
        <v>18</v>
      </c>
      <c r="J8" s="26" t="b">
        <f t="shared" si="1"/>
        <v>0</v>
      </c>
      <c r="K8" s="26" t="b">
        <f t="shared" si="2"/>
        <v>0</v>
      </c>
      <c r="M8" s="27" t="s">
        <v>4</v>
      </c>
      <c r="N8" s="27" t="s">
        <v>29</v>
      </c>
    </row>
    <row r="9" spans="1:14" x14ac:dyDescent="0.2">
      <c r="B9" s="15" t="s">
        <v>4</v>
      </c>
      <c r="C9" s="2">
        <v>3.6939736427288801</v>
      </c>
      <c r="D9" s="2">
        <v>3.62571676752387</v>
      </c>
      <c r="E9" s="3">
        <f>(D9-C9)/C9</f>
        <v>-1.8477899900386442E-2</v>
      </c>
      <c r="F9" s="4">
        <f t="shared" si="0"/>
        <v>-1.1362611350773712E-2</v>
      </c>
      <c r="G9" s="4">
        <f t="shared" si="0"/>
        <v>-3.4153482463380201E-2</v>
      </c>
      <c r="H9" s="17" t="s">
        <v>18</v>
      </c>
      <c r="J9" s="26" t="b">
        <f t="shared" si="1"/>
        <v>0</v>
      </c>
      <c r="K9" s="26" t="b">
        <f t="shared" si="2"/>
        <v>0</v>
      </c>
      <c r="M9" s="27" t="s">
        <v>30</v>
      </c>
      <c r="N9" s="27"/>
    </row>
    <row r="10" spans="1:14" x14ac:dyDescent="0.2">
      <c r="B10" s="15" t="s">
        <v>8</v>
      </c>
      <c r="C10" s="2">
        <v>3.55770720394914</v>
      </c>
      <c r="D10" s="2">
        <v>3.5211100756339602</v>
      </c>
      <c r="E10" s="3">
        <f t="shared" ref="E10:E13" si="3">(D10-C10)/C10</f>
        <v>-1.028671732023257E-2</v>
      </c>
      <c r="F10" s="4">
        <f t="shared" si="0"/>
        <v>2.6503938219745077E-2</v>
      </c>
      <c r="G10" s="4">
        <f t="shared" si="0"/>
        <v>-5.4596879205598345E-3</v>
      </c>
      <c r="H10" s="17" t="s">
        <v>18</v>
      </c>
      <c r="J10" s="26" t="b">
        <f t="shared" si="1"/>
        <v>0</v>
      </c>
      <c r="K10" s="26" t="b">
        <f t="shared" si="2"/>
        <v>0</v>
      </c>
      <c r="M10" s="27" t="s">
        <v>31</v>
      </c>
      <c r="N10" s="27"/>
    </row>
    <row r="11" spans="1:14" x14ac:dyDescent="0.2">
      <c r="B11" s="15" t="s">
        <v>9</v>
      </c>
      <c r="C11" s="2">
        <v>3.6514813818485301</v>
      </c>
      <c r="D11" s="2">
        <v>3.5081757577497399</v>
      </c>
      <c r="E11" s="3">
        <f t="shared" si="3"/>
        <v>-3.9245886562960651E-2</v>
      </c>
      <c r="F11" s="4">
        <f t="shared" si="0"/>
        <v>1.421543707165492E-4</v>
      </c>
      <c r="G11" s="4">
        <f t="shared" si="0"/>
        <v>-1.792910246524961E-3</v>
      </c>
      <c r="H11" s="17" t="s">
        <v>18</v>
      </c>
      <c r="J11" s="26" t="b">
        <f t="shared" si="1"/>
        <v>0</v>
      </c>
      <c r="K11" s="26" t="b">
        <f t="shared" si="2"/>
        <v>0</v>
      </c>
      <c r="M11" s="27" t="s">
        <v>32</v>
      </c>
      <c r="N11" s="27"/>
    </row>
    <row r="12" spans="1:14" x14ac:dyDescent="0.2">
      <c r="B12" s="15" t="s">
        <v>10</v>
      </c>
      <c r="C12" s="5">
        <v>3.65200045588655</v>
      </c>
      <c r="D12" s="5">
        <v>3.5018859134870701</v>
      </c>
      <c r="E12" s="6">
        <f t="shared" si="3"/>
        <v>-4.1104743609085462E-2</v>
      </c>
      <c r="F12" s="7">
        <f t="shared" si="0"/>
        <v>0</v>
      </c>
      <c r="G12" s="7">
        <f t="shared" si="0"/>
        <v>-2.916728893769301E-15</v>
      </c>
      <c r="H12" s="17" t="s">
        <v>18</v>
      </c>
      <c r="J12" s="26" t="b">
        <f t="shared" si="1"/>
        <v>0</v>
      </c>
      <c r="K12" s="26" t="b">
        <f t="shared" si="2"/>
        <v>0</v>
      </c>
    </row>
    <row r="13" spans="1:14" x14ac:dyDescent="0.2">
      <c r="B13" s="15" t="s">
        <v>11</v>
      </c>
      <c r="C13" s="2">
        <v>3.5566426625019698</v>
      </c>
      <c r="D13" s="2">
        <v>3.5198011788479699</v>
      </c>
      <c r="E13" s="3">
        <f t="shared" si="3"/>
        <v>-1.0358500178391046E-2</v>
      </c>
      <c r="F13" s="4">
        <f t="shared" si="0"/>
        <v>2.6811181901951153E-2</v>
      </c>
      <c r="G13" s="4">
        <f t="shared" si="0"/>
        <v>-5.089851514503356E-3</v>
      </c>
      <c r="H13" s="17" t="s">
        <v>18</v>
      </c>
      <c r="J13" s="26" t="b">
        <f t="shared" si="1"/>
        <v>0</v>
      </c>
      <c r="K13" s="26" t="b">
        <f t="shared" si="2"/>
        <v>0</v>
      </c>
    </row>
    <row r="14" spans="1:14" x14ac:dyDescent="0.2">
      <c r="A14" s="19" t="s">
        <v>15</v>
      </c>
      <c r="B14" s="14" t="s">
        <v>1</v>
      </c>
      <c r="C14" s="10">
        <v>3.5924</v>
      </c>
      <c r="D14" s="10">
        <v>3.4134980000000001</v>
      </c>
      <c r="E14" s="11">
        <f>(D14-C14)/C14</f>
        <v>-4.9800133615410282E-2</v>
      </c>
      <c r="F14" s="12">
        <f>(C$6-C14)/C14</f>
        <v>1.6590707016632317E-2</v>
      </c>
      <c r="G14" s="12">
        <f>(D$6-D14)/D14</f>
        <v>2.5893647363220883E-2</v>
      </c>
      <c r="H14" s="17" t="s">
        <v>21</v>
      </c>
      <c r="J14" s="24" t="b">
        <f t="shared" si="1"/>
        <v>0</v>
      </c>
      <c r="K14" s="24" t="b">
        <f t="shared" si="2"/>
        <v>1</v>
      </c>
    </row>
    <row r="15" spans="1:14" x14ac:dyDescent="0.2">
      <c r="A15" s="20"/>
      <c r="B15" s="13" t="s">
        <v>2</v>
      </c>
      <c r="C15" s="2">
        <v>3.603634</v>
      </c>
      <c r="D15" s="2">
        <v>3.4792209999999999</v>
      </c>
      <c r="E15" s="3">
        <f>(D15-C15)/C15</f>
        <v>-3.4524316287392144E-2</v>
      </c>
      <c r="F15" s="4">
        <f t="shared" ref="F15:G23" si="4">(C$6-C15)/C15</f>
        <v>1.3421578297504679E-2</v>
      </c>
      <c r="G15" s="4">
        <f t="shared" si="4"/>
        <v>6.5143644186615376E-3</v>
      </c>
      <c r="H15" s="17" t="s">
        <v>18</v>
      </c>
      <c r="J15" s="26" t="b">
        <f t="shared" si="1"/>
        <v>0</v>
      </c>
      <c r="K15" s="26" t="b">
        <f t="shared" si="2"/>
        <v>0</v>
      </c>
    </row>
    <row r="16" spans="1:14" x14ac:dyDescent="0.2">
      <c r="A16" s="20"/>
      <c r="B16" s="22" t="s">
        <v>3</v>
      </c>
      <c r="C16" s="2">
        <v>5.1615500000000001</v>
      </c>
      <c r="D16" s="2">
        <v>4.9933290000000001</v>
      </c>
      <c r="E16" s="3">
        <f>(D16-C16)/C16</f>
        <v>-3.2591179006306238E-2</v>
      </c>
      <c r="F16" s="4">
        <f t="shared" si="4"/>
        <v>-0.29246050975258403</v>
      </c>
      <c r="G16" s="4">
        <f t="shared" si="4"/>
        <v>-0.29868712566565114</v>
      </c>
      <c r="H16" s="17" t="s">
        <v>18</v>
      </c>
      <c r="J16" s="26" t="b">
        <f t="shared" si="1"/>
        <v>0</v>
      </c>
      <c r="K16" s="26" t="b">
        <f t="shared" si="2"/>
        <v>0</v>
      </c>
    </row>
    <row r="17" spans="1:11" x14ac:dyDescent="0.2">
      <c r="A17" s="20"/>
      <c r="B17" s="13" t="s">
        <v>4</v>
      </c>
      <c r="C17" s="2">
        <v>3.6174759999999999</v>
      </c>
      <c r="D17" s="2">
        <v>3.4967890000000001</v>
      </c>
      <c r="E17" s="3">
        <f>(D17-C17)/C17</f>
        <v>-3.336221166360185E-2</v>
      </c>
      <c r="F17" s="4">
        <f t="shared" si="4"/>
        <v>9.5437968037797808E-3</v>
      </c>
      <c r="G17" s="4">
        <f t="shared" si="4"/>
        <v>1.4575982385725194E-3</v>
      </c>
      <c r="H17" s="17" t="s">
        <v>18</v>
      </c>
      <c r="J17" s="26" t="b">
        <f t="shared" si="1"/>
        <v>0</v>
      </c>
      <c r="K17" s="26" t="b">
        <f t="shared" si="2"/>
        <v>0</v>
      </c>
    </row>
    <row r="18" spans="1:11" x14ac:dyDescent="0.2">
      <c r="A18" s="20"/>
      <c r="B18" s="1" t="s">
        <v>8</v>
      </c>
      <c r="C18" s="2">
        <v>3.5473710000000001</v>
      </c>
      <c r="D18" s="2">
        <v>3.4695369999999999</v>
      </c>
      <c r="E18" s="3">
        <f t="shared" ref="E18:E23" si="5">(D18-C18)/C18</f>
        <v>-2.1941319360168469E-2</v>
      </c>
      <c r="F18" s="4">
        <f t="shared" si="4"/>
        <v>2.9494929029568635E-2</v>
      </c>
      <c r="G18" s="4">
        <f t="shared" si="4"/>
        <v>9.3236975098003102E-3</v>
      </c>
      <c r="H18" s="17" t="s">
        <v>21</v>
      </c>
      <c r="I18" t="s">
        <v>19</v>
      </c>
      <c r="J18" s="24" t="b">
        <f t="shared" si="1"/>
        <v>1</v>
      </c>
      <c r="K18" s="24" t="b">
        <f t="shared" si="2"/>
        <v>0</v>
      </c>
    </row>
    <row r="19" spans="1:11" x14ac:dyDescent="0.2">
      <c r="A19" s="20"/>
      <c r="B19" s="1" t="s">
        <v>8</v>
      </c>
      <c r="C19" s="2">
        <v>3.4985729999999999</v>
      </c>
      <c r="D19" s="2">
        <v>3.4403739999999998</v>
      </c>
      <c r="E19" s="3">
        <f t="shared" ref="E19" si="6">(D19-C19)/C19</f>
        <v>-1.6635068069181382E-2</v>
      </c>
      <c r="F19" s="4">
        <f t="shared" ref="F19" si="7">(C$6-C19)/C19</f>
        <v>4.3854295990551018E-2</v>
      </c>
      <c r="G19" s="4">
        <f t="shared" ref="G19" si="8">(D$6-D19)/D19</f>
        <v>1.7879426331863946E-2</v>
      </c>
      <c r="H19" s="17" t="s">
        <v>21</v>
      </c>
      <c r="I19" t="s">
        <v>20</v>
      </c>
      <c r="J19" s="25" t="b">
        <f t="shared" si="1"/>
        <v>1</v>
      </c>
      <c r="K19" s="25" t="b">
        <f t="shared" si="2"/>
        <v>1</v>
      </c>
    </row>
    <row r="20" spans="1:11" x14ac:dyDescent="0.2">
      <c r="A20" s="20"/>
      <c r="B20" s="13" t="s">
        <v>9</v>
      </c>
      <c r="C20" s="2">
        <v>3.5921829999999999</v>
      </c>
      <c r="D20" s="2">
        <v>3.4172709999999999</v>
      </c>
      <c r="E20" s="3">
        <f t="shared" si="5"/>
        <v>-4.8692396796042953E-2</v>
      </c>
      <c r="F20" s="4">
        <f t="shared" si="4"/>
        <v>1.6652118192906674E-2</v>
      </c>
      <c r="G20" s="4">
        <f t="shared" si="4"/>
        <v>2.4760960862354773E-2</v>
      </c>
      <c r="H20" s="17" t="s">
        <v>21</v>
      </c>
      <c r="J20" s="24" t="b">
        <f t="shared" si="1"/>
        <v>0</v>
      </c>
      <c r="K20" s="24" t="b">
        <f t="shared" si="2"/>
        <v>1</v>
      </c>
    </row>
    <row r="21" spans="1:11" x14ac:dyDescent="0.2">
      <c r="A21" s="20"/>
      <c r="B21" s="16" t="s">
        <v>10</v>
      </c>
      <c r="C21" s="5">
        <v>3.5924</v>
      </c>
      <c r="D21" s="5">
        <v>3.4134980000000001</v>
      </c>
      <c r="E21" s="6">
        <f t="shared" si="5"/>
        <v>-4.9800133615410282E-2</v>
      </c>
      <c r="F21" s="7">
        <f t="shared" si="4"/>
        <v>1.6590707016632317E-2</v>
      </c>
      <c r="G21" s="7">
        <f t="shared" si="4"/>
        <v>2.5893647363220883E-2</v>
      </c>
      <c r="H21" s="17" t="s">
        <v>18</v>
      </c>
      <c r="J21" s="24" t="b">
        <f t="shared" si="1"/>
        <v>0</v>
      </c>
      <c r="K21" s="24" t="b">
        <f t="shared" si="2"/>
        <v>1</v>
      </c>
    </row>
    <row r="22" spans="1:11" x14ac:dyDescent="0.2">
      <c r="A22" s="20"/>
      <c r="B22" s="1" t="s">
        <v>11</v>
      </c>
      <c r="C22" s="2">
        <v>3.5497519999999998</v>
      </c>
      <c r="D22" s="2">
        <v>3.4762960000000001</v>
      </c>
      <c r="E22" s="3">
        <f t="shared" ref="E22" si="9">(D22-C22)/C22</f>
        <v>-2.0693276600731472E-2</v>
      </c>
      <c r="F22" s="4">
        <f t="shared" ref="F22" si="10">(C$6-C22)/C22</f>
        <v>2.8804394190509699E-2</v>
      </c>
      <c r="G22" s="4">
        <f t="shared" ref="G22" si="11">(D$6-D22)/D22</f>
        <v>7.3612585024577471E-3</v>
      </c>
      <c r="H22" s="17" t="s">
        <v>21</v>
      </c>
      <c r="I22" t="s">
        <v>19</v>
      </c>
      <c r="J22" s="24" t="b">
        <f t="shared" si="1"/>
        <v>1</v>
      </c>
      <c r="K22" s="24" t="b">
        <f t="shared" si="2"/>
        <v>0</v>
      </c>
    </row>
    <row r="23" spans="1:11" x14ac:dyDescent="0.2">
      <c r="A23" s="21"/>
      <c r="B23" s="1" t="s">
        <v>11</v>
      </c>
      <c r="C23" s="2">
        <v>3.503352</v>
      </c>
      <c r="D23" s="2">
        <v>3.4479980000000001</v>
      </c>
      <c r="E23" s="3">
        <f t="shared" si="5"/>
        <v>-1.5800296401845975E-2</v>
      </c>
      <c r="F23" s="4">
        <f t="shared" si="4"/>
        <v>4.2430351242624197E-2</v>
      </c>
      <c r="G23" s="4">
        <f t="shared" si="4"/>
        <v>1.5628754276266921E-2</v>
      </c>
      <c r="H23" s="17" t="s">
        <v>21</v>
      </c>
      <c r="I23" t="s">
        <v>20</v>
      </c>
      <c r="J23" s="25" t="b">
        <f t="shared" si="1"/>
        <v>1</v>
      </c>
      <c r="K23" s="25" t="b">
        <f t="shared" si="2"/>
        <v>1</v>
      </c>
    </row>
    <row r="24" spans="1:11" x14ac:dyDescent="0.2">
      <c r="A24" s="19" t="s">
        <v>16</v>
      </c>
      <c r="B24" s="15" t="s">
        <v>2</v>
      </c>
      <c r="C24" s="2">
        <v>3.6432630000000001</v>
      </c>
      <c r="D24" s="2">
        <v>3.5646429999999998</v>
      </c>
      <c r="E24" s="3">
        <f t="shared" ref="E24:E25" si="12">(D24-C24)/C24</f>
        <v>-2.1579556567835029E-2</v>
      </c>
      <c r="F24" s="4">
        <f t="shared" ref="F24:F25" si="13">(C$6-C24)/C24</f>
        <v>2.3982501089133117E-3</v>
      </c>
      <c r="G24" s="4">
        <f t="shared" ref="G24:G25" si="14">(D$6-D24)/D24</f>
        <v>-1.760543384370886E-2</v>
      </c>
      <c r="H24" s="17" t="s">
        <v>18</v>
      </c>
      <c r="J24" s="26" t="b">
        <f t="shared" si="1"/>
        <v>0</v>
      </c>
      <c r="K24" s="26" t="b">
        <f t="shared" si="2"/>
        <v>0</v>
      </c>
    </row>
    <row r="25" spans="1:11" x14ac:dyDescent="0.2">
      <c r="A25" s="21"/>
      <c r="B25" s="15" t="s">
        <v>3</v>
      </c>
      <c r="C25" s="2">
        <v>5.4501379999999999</v>
      </c>
      <c r="D25" s="2">
        <v>5.151052</v>
      </c>
      <c r="E25" s="3">
        <f t="shared" si="12"/>
        <v>-5.4876775597241752E-2</v>
      </c>
      <c r="F25" s="4">
        <f t="shared" si="13"/>
        <v>-0.32992514026497127</v>
      </c>
      <c r="G25" s="4">
        <f t="shared" si="14"/>
        <v>-0.32016102468251922</v>
      </c>
      <c r="H25" s="17" t="s">
        <v>18</v>
      </c>
      <c r="J25" s="26" t="b">
        <f t="shared" si="1"/>
        <v>0</v>
      </c>
      <c r="K25" s="26" t="b">
        <f t="shared" si="2"/>
        <v>0</v>
      </c>
    </row>
    <row r="28" spans="1:11" ht="21" x14ac:dyDescent="0.25">
      <c r="B28" s="28" t="s">
        <v>34</v>
      </c>
    </row>
  </sheetData>
  <mergeCells count="3">
    <mergeCell ref="F4:G4"/>
    <mergeCell ref="A14:A23"/>
    <mergeCell ref="A24:A25"/>
  </mergeCells>
  <conditionalFormatting sqref="C6:C25">
    <cfRule type="top10" dxfId="3" priority="4" bottom="1" rank="1"/>
  </conditionalFormatting>
  <conditionalFormatting sqref="D6:D25">
    <cfRule type="top10" dxfId="2" priority="3" bottom="1" rank="1"/>
  </conditionalFormatting>
  <conditionalFormatting sqref="H6:H25">
    <cfRule type="containsText" dxfId="1" priority="1" operator="containsText" text="No">
      <formula>NOT(ISERROR(SEARCH("No",H6)))</formula>
    </cfRule>
    <cfRule type="containsText" dxfId="0" priority="2" operator="containsText" text="Yes">
      <formula>NOT(ISERROR(SEARCH("Yes",H6)))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2023-08-08T12:53:29Z</dcterms:created>
  <dcterms:modified xsi:type="dcterms:W3CDTF">2023-08-16T14:42:41Z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75050e-adcc-4201-b0cf-603eca05dc08_Enabled">
    <vt:lpwstr>true</vt:lpwstr>
  </property>
  <property fmtid="{D5CDD505-2E9C-101B-9397-08002B2CF9AE}" pid="3" name="MSIP_Label_0675050e-adcc-4201-b0cf-603eca05dc08_SetDate">
    <vt:lpwstr>2023-08-15T19:29:17Z</vt:lpwstr>
  </property>
  <property fmtid="{D5CDD505-2E9C-101B-9397-08002B2CF9AE}" pid="4" name="MSIP_Label_0675050e-adcc-4201-b0cf-603eca05dc08_Method">
    <vt:lpwstr>Standard</vt:lpwstr>
  </property>
  <property fmtid="{D5CDD505-2E9C-101B-9397-08002B2CF9AE}" pid="5" name="MSIP_Label_0675050e-adcc-4201-b0cf-603eca05dc08_Name">
    <vt:lpwstr>Confidential</vt:lpwstr>
  </property>
  <property fmtid="{D5CDD505-2E9C-101B-9397-08002B2CF9AE}" pid="6" name="MSIP_Label_0675050e-adcc-4201-b0cf-603eca05dc08_SiteId">
    <vt:lpwstr>e45cbcc1-1760-419a-a16b-35802285b3b3</vt:lpwstr>
  </property>
  <property fmtid="{D5CDD505-2E9C-101B-9397-08002B2CF9AE}" pid="7" name="MSIP_Label_0675050e-adcc-4201-b0cf-603eca05dc08_ActionId">
    <vt:lpwstr>c60f8827-76a1-45e2-96c7-c5d59ece15c9</vt:lpwstr>
  </property>
  <property fmtid="{D5CDD505-2E9C-101B-9397-08002B2CF9AE}" pid="8" name="MSIP_Label_0675050e-adcc-4201-b0cf-603eca05dc08_ContentBits">
    <vt:lpwstr>0</vt:lpwstr>
  </property>
</Properties>
</file>