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\Desktop\financial-analysis\"/>
    </mc:Choice>
  </mc:AlternateContent>
  <xr:revisionPtr revIDLastSave="0" documentId="13_ncr:1_{A18E3964-87C1-4A20-B0C8-F84A97F8B1EA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tatements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E36" i="1"/>
  <c r="E33" i="1"/>
  <c r="E37" i="1"/>
  <c r="D36" i="1"/>
  <c r="D33" i="1"/>
  <c r="D37" i="1"/>
  <c r="E28" i="1"/>
  <c r="E23" i="1"/>
  <c r="E29" i="1"/>
  <c r="D28" i="1"/>
  <c r="D23" i="1"/>
  <c r="D29" i="1"/>
  <c r="E9" i="1"/>
  <c r="E12" i="1"/>
  <c r="E14" i="1"/>
  <c r="D9" i="1"/>
  <c r="D12" i="1"/>
  <c r="D14" i="1"/>
</calcChain>
</file>

<file path=xl/sharedStrings.xml><?xml version="1.0" encoding="utf-8"?>
<sst xmlns="http://schemas.openxmlformats.org/spreadsheetml/2006/main" count="62" uniqueCount="61">
  <si>
    <t>Statement of Profit and Loss</t>
  </si>
  <si>
    <t>(millions, except per share data)</t>
  </si>
  <si>
    <t>Net Sales</t>
  </si>
  <si>
    <t>Selling, general and administrative expense</t>
  </si>
  <si>
    <t>Operating Profit</t>
  </si>
  <si>
    <t>Other income (expense), net</t>
  </si>
  <si>
    <t>Income before income taxes</t>
  </si>
  <si>
    <t>Income taxes</t>
  </si>
  <si>
    <t>Net Income</t>
  </si>
  <si>
    <t>Balance Sheet</t>
  </si>
  <si>
    <t>Cash and cash equivalents</t>
  </si>
  <si>
    <t>Cost of goods sold</t>
  </si>
  <si>
    <t>Interest expense</t>
  </si>
  <si>
    <t>Accounts receivable</t>
  </si>
  <si>
    <t>Inventories</t>
  </si>
  <si>
    <t>Other current assets</t>
  </si>
  <si>
    <t>Total Current Assets</t>
  </si>
  <si>
    <t>Property</t>
  </si>
  <si>
    <t>Goodwill</t>
  </si>
  <si>
    <t>Other Intangibles</t>
  </si>
  <si>
    <t>Other Assets</t>
  </si>
  <si>
    <t>Total Assets</t>
  </si>
  <si>
    <t>Total Non-Current Assets</t>
  </si>
  <si>
    <t>Current maturities of long-term debt</t>
  </si>
  <si>
    <t>Accounts payable</t>
  </si>
  <si>
    <t>Total Current Liabilities</t>
  </si>
  <si>
    <t>Long-term debt</t>
  </si>
  <si>
    <t>Other Liabilities</t>
  </si>
  <si>
    <t>Total Non-Current Liabilities</t>
  </si>
  <si>
    <t>Total Liabilities</t>
  </si>
  <si>
    <t>Total Equity</t>
  </si>
  <si>
    <t>Profitability Ratios</t>
  </si>
  <si>
    <t>Gross Margin</t>
  </si>
  <si>
    <t>Operating Margin</t>
  </si>
  <si>
    <t>Net Profit Margin</t>
  </si>
  <si>
    <t>ROE</t>
  </si>
  <si>
    <t>ROA</t>
  </si>
  <si>
    <t>Profitability Ratios 2</t>
  </si>
  <si>
    <t>EPS</t>
  </si>
  <si>
    <t>P/E</t>
  </si>
  <si>
    <t>P</t>
  </si>
  <si>
    <t>Other Information</t>
  </si>
  <si>
    <t>Average Basic Shares Outstanding</t>
  </si>
  <si>
    <t>Leverage Measures</t>
  </si>
  <si>
    <t>D/E</t>
  </si>
  <si>
    <t>D/A</t>
  </si>
  <si>
    <t>ICR</t>
  </si>
  <si>
    <t>Efficiency Measures</t>
  </si>
  <si>
    <t>Total Asset Turnover</t>
  </si>
  <si>
    <t>Receivables Turnover</t>
  </si>
  <si>
    <t>Average Collection Period</t>
  </si>
  <si>
    <t>Inventory Turnover</t>
  </si>
  <si>
    <t>Days in Inventory</t>
  </si>
  <si>
    <t>Liquidity Measures</t>
  </si>
  <si>
    <t>Current Ratio</t>
  </si>
  <si>
    <t>Quick Ratio</t>
  </si>
  <si>
    <t>Cash Ratio</t>
  </si>
  <si>
    <t>Share Price</t>
  </si>
  <si>
    <t>-</t>
  </si>
  <si>
    <t>Note: In 2013 Kellogg's Share price was $57.98</t>
  </si>
  <si>
    <r>
      <rPr>
        <sz val="14"/>
        <color theme="1"/>
        <rFont val="Calibri"/>
        <family val="2"/>
        <scheme val="minor"/>
      </rPr>
      <t>Unless otherwise indicated, this material is © The University of Melbourne. You may save, print or download this material solely for your own information, research or study.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</si>
</sst>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#,##0;\(#,###\)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aramond"/>
    </font>
    <font>
      <sz val="16"/>
      <color theme="1"/>
      <name val="Garamond"/>
    </font>
    <font>
      <b/>
      <sz val="12"/>
      <color theme="1"/>
      <name val="Garamond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Garamond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5" fillId="0" borderId="2" xfId="0" applyFont="1" applyBorder="1"/>
    <xf numFmtId="0" fontId="3" fillId="0" borderId="2" xfId="0" applyFont="1" applyBorder="1"/>
    <xf numFmtId="0" fontId="5" fillId="0" borderId="3" xfId="0" applyFont="1" applyBorder="1"/>
    <xf numFmtId="0" fontId="5" fillId="0" borderId="1" xfId="0" applyFont="1" applyBorder="1"/>
    <xf numFmtId="164" fontId="3" fillId="0" borderId="2" xfId="0" applyNumberFormat="1" applyFont="1" applyBorder="1"/>
    <xf numFmtId="165" fontId="3" fillId="0" borderId="0" xfId="0" applyNumberFormat="1" applyFont="1"/>
    <xf numFmtId="165" fontId="3" fillId="0" borderId="2" xfId="0" applyNumberFormat="1" applyFont="1" applyBorder="1"/>
    <xf numFmtId="165" fontId="3" fillId="0" borderId="3" xfId="0" applyNumberFormat="1" applyFont="1" applyBorder="1"/>
    <xf numFmtId="164" fontId="0" fillId="0" borderId="0" xfId="0" applyNumberFormat="1"/>
    <xf numFmtId="164" fontId="3" fillId="0" borderId="4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5" fillId="0" borderId="2" xfId="0" applyFont="1" applyBorder="1" applyAlignment="1">
      <alignment horizontal="left" indent="1"/>
    </xf>
    <xf numFmtId="0" fontId="5" fillId="0" borderId="5" xfId="0" applyFont="1" applyBorder="1" applyAlignment="1">
      <alignment horizontal="left"/>
    </xf>
    <xf numFmtId="165" fontId="3" fillId="0" borderId="5" xfId="0" applyNumberFormat="1" applyFont="1" applyBorder="1"/>
    <xf numFmtId="165" fontId="3" fillId="0" borderId="0" xfId="0" applyNumberFormat="1" applyFont="1" applyFill="1" applyBorder="1"/>
    <xf numFmtId="165" fontId="3" fillId="0" borderId="4" xfId="0" applyNumberFormat="1" applyFont="1" applyBorder="1"/>
    <xf numFmtId="165" fontId="3" fillId="0" borderId="0" xfId="0" applyNumberFormat="1" applyFont="1" applyBorder="1"/>
    <xf numFmtId="165" fontId="0" fillId="0" borderId="2" xfId="0" applyNumberFormat="1" applyBorder="1"/>
    <xf numFmtId="0" fontId="5" fillId="0" borderId="0" xfId="0" applyFont="1" applyBorder="1" applyAlignment="1">
      <alignment horizontal="left" indent="1"/>
    </xf>
    <xf numFmtId="164" fontId="3" fillId="0" borderId="5" xfId="0" applyNumberFormat="1" applyFont="1" applyBorder="1"/>
    <xf numFmtId="0" fontId="3" fillId="0" borderId="4" xfId="0" applyFont="1" applyBorder="1"/>
    <xf numFmtId="9" fontId="3" fillId="0" borderId="0" xfId="0" applyNumberFormat="1" applyFont="1"/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9" fillId="0" borderId="0" xfId="0" applyFont="1" applyAlignment="1">
      <alignment horizontal="left" indent="1"/>
    </xf>
    <xf numFmtId="0" fontId="0" fillId="2" borderId="0" xfId="0" applyFill="1"/>
    <xf numFmtId="0" fontId="3" fillId="2" borderId="0" xfId="0" applyFont="1" applyFill="1"/>
    <xf numFmtId="0" fontId="4" fillId="0" borderId="0" xfId="0" applyFont="1" applyAlignment="1">
      <alignment horizontal="lef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showGridLines="0" zoomScale="200" zoomScaleNormal="200" zoomScalePageLayoutView="200" workbookViewId="0">
      <selection activeCell="D31" sqref="D31"/>
    </sheetView>
  </sheetViews>
  <sheetFormatPr defaultColWidth="11.19921875" defaultRowHeight="15.6" x14ac:dyDescent="0.3"/>
  <cols>
    <col min="3" max="3" width="43.69921875" customWidth="1"/>
    <col min="7" max="7" width="21.796875" style="1" customWidth="1"/>
    <col min="8" max="9" width="10.796875" style="1"/>
    <col min="11" max="11" width="2.19921875" customWidth="1"/>
    <col min="13" max="13" width="2.69921875" customWidth="1"/>
  </cols>
  <sheetData>
    <row r="1" spans="3:13" x14ac:dyDescent="0.3">
      <c r="K1" s="31"/>
      <c r="M1" s="31"/>
    </row>
    <row r="2" spans="3:13" x14ac:dyDescent="0.3">
      <c r="K2" s="31"/>
      <c r="M2" s="31"/>
    </row>
    <row r="3" spans="3:13" ht="21" x14ac:dyDescent="0.4">
      <c r="C3" s="33" t="s">
        <v>0</v>
      </c>
      <c r="D3" s="33"/>
      <c r="E3" s="33"/>
      <c r="G3" s="1" t="s">
        <v>31</v>
      </c>
      <c r="K3" s="31"/>
      <c r="M3" s="31"/>
    </row>
    <row r="4" spans="3:13" ht="16.2" thickBot="1" x14ac:dyDescent="0.35">
      <c r="H4" s="3">
        <v>2012</v>
      </c>
      <c r="I4" s="3">
        <v>2013</v>
      </c>
      <c r="K4" s="31"/>
      <c r="M4" s="31"/>
    </row>
    <row r="5" spans="3:13" ht="16.95" customHeight="1" thickTop="1" x14ac:dyDescent="0.3">
      <c r="C5" s="4" t="s">
        <v>1</v>
      </c>
      <c r="D5" s="8">
        <v>2012</v>
      </c>
      <c r="E5" s="8">
        <v>2011</v>
      </c>
      <c r="G5" s="1" t="s">
        <v>32</v>
      </c>
      <c r="H5"/>
      <c r="I5" s="27">
        <v>0.41</v>
      </c>
      <c r="K5" s="31"/>
      <c r="M5" s="31"/>
    </row>
    <row r="6" spans="3:13" ht="16.95" customHeight="1" x14ac:dyDescent="0.3">
      <c r="C6" s="5" t="s">
        <v>2</v>
      </c>
      <c r="D6" s="9">
        <v>14197</v>
      </c>
      <c r="E6" s="9">
        <v>13198</v>
      </c>
      <c r="G6" s="1" t="s">
        <v>33</v>
      </c>
      <c r="H6"/>
      <c r="I6" s="27">
        <v>0.19</v>
      </c>
      <c r="K6" s="31"/>
      <c r="M6" s="31"/>
    </row>
    <row r="7" spans="3:13" ht="16.95" customHeight="1" x14ac:dyDescent="0.3">
      <c r="C7" s="1" t="s">
        <v>11</v>
      </c>
      <c r="D7" s="10">
        <v>8763</v>
      </c>
      <c r="E7" s="10">
        <v>8046</v>
      </c>
      <c r="G7" s="1" t="s">
        <v>34</v>
      </c>
      <c r="H7"/>
      <c r="I7" s="27">
        <f>1807/14792</f>
        <v>0.12216062736614386</v>
      </c>
      <c r="K7" s="31"/>
      <c r="M7" s="31"/>
    </row>
    <row r="8" spans="3:13" ht="16.95" customHeight="1" x14ac:dyDescent="0.3">
      <c r="C8" s="1" t="s">
        <v>3</v>
      </c>
      <c r="D8" s="10">
        <v>3872</v>
      </c>
      <c r="E8" s="10">
        <v>3725</v>
      </c>
      <c r="G8" s="1" t="s">
        <v>35</v>
      </c>
      <c r="H8"/>
      <c r="I8" s="27">
        <v>0.6</v>
      </c>
      <c r="K8" s="31"/>
      <c r="M8" s="31"/>
    </row>
    <row r="9" spans="3:13" ht="16.95" customHeight="1" x14ac:dyDescent="0.3">
      <c r="C9" s="5" t="s">
        <v>4</v>
      </c>
      <c r="D9" s="11">
        <f>D6-D7-D8</f>
        <v>1562</v>
      </c>
      <c r="E9" s="11">
        <f>E6-E7-E8</f>
        <v>1427</v>
      </c>
      <c r="G9" s="1" t="s">
        <v>36</v>
      </c>
      <c r="H9"/>
      <c r="I9" s="27">
        <v>0.11799999999999999</v>
      </c>
      <c r="K9" s="31"/>
      <c r="M9" s="31"/>
    </row>
    <row r="10" spans="3:13" ht="16.95" customHeight="1" x14ac:dyDescent="0.3">
      <c r="C10" s="1" t="s">
        <v>12</v>
      </c>
      <c r="D10" s="10">
        <v>261</v>
      </c>
      <c r="E10" s="10">
        <v>233</v>
      </c>
      <c r="K10" s="31"/>
      <c r="M10" s="31"/>
    </row>
    <row r="11" spans="3:13" ht="16.95" customHeight="1" x14ac:dyDescent="0.3">
      <c r="C11" s="1" t="s">
        <v>5</v>
      </c>
      <c r="D11" s="10">
        <v>24</v>
      </c>
      <c r="E11" s="10">
        <v>-10</v>
      </c>
      <c r="G11" s="1" t="s">
        <v>37</v>
      </c>
      <c r="K11" s="31"/>
      <c r="M11" s="31"/>
    </row>
    <row r="12" spans="3:13" ht="16.95" customHeight="1" x14ac:dyDescent="0.3">
      <c r="C12" s="5" t="s">
        <v>6</v>
      </c>
      <c r="D12" s="11">
        <f>D9-D10+D11</f>
        <v>1325</v>
      </c>
      <c r="E12" s="11">
        <f>E9-E10+E11</f>
        <v>1184</v>
      </c>
      <c r="H12" s="3">
        <v>2012</v>
      </c>
      <c r="I12" s="3">
        <v>2013</v>
      </c>
      <c r="K12" s="31"/>
      <c r="M12" s="31"/>
    </row>
    <row r="13" spans="3:13" ht="16.95" customHeight="1" x14ac:dyDescent="0.3">
      <c r="C13" s="1" t="s">
        <v>7</v>
      </c>
      <c r="D13" s="10">
        <v>364</v>
      </c>
      <c r="E13" s="10">
        <v>318</v>
      </c>
      <c r="G13" s="1" t="s">
        <v>38</v>
      </c>
      <c r="H13"/>
      <c r="I13" s="1">
        <v>4.9800000000000004</v>
      </c>
      <c r="K13" s="31"/>
      <c r="M13" s="31"/>
    </row>
    <row r="14" spans="3:13" ht="16.95" customHeight="1" thickBot="1" x14ac:dyDescent="0.35">
      <c r="C14" s="7" t="s">
        <v>8</v>
      </c>
      <c r="D14" s="12">
        <f>D12-D13</f>
        <v>961</v>
      </c>
      <c r="E14" s="12">
        <f>E12-E13</f>
        <v>866</v>
      </c>
      <c r="G14" s="1" t="s">
        <v>39</v>
      </c>
      <c r="H14"/>
      <c r="I14" s="1">
        <v>11.65</v>
      </c>
      <c r="K14" s="31"/>
      <c r="M14" s="31"/>
    </row>
    <row r="15" spans="3:13" ht="16.2" thickTop="1" x14ac:dyDescent="0.3">
      <c r="C15" s="2"/>
      <c r="G15" s="1" t="s">
        <v>40</v>
      </c>
      <c r="H15"/>
      <c r="I15" s="1">
        <v>57.98</v>
      </c>
      <c r="K15" s="31"/>
      <c r="M15" s="31"/>
    </row>
    <row r="16" spans="3:13" ht="21" x14ac:dyDescent="0.4">
      <c r="C16" s="33" t="s">
        <v>9</v>
      </c>
      <c r="D16" s="33"/>
      <c r="E16" s="33"/>
      <c r="K16" s="31"/>
      <c r="M16" s="31"/>
    </row>
    <row r="17" spans="3:13" ht="16.2" thickBot="1" x14ac:dyDescent="0.35">
      <c r="G17" s="1" t="s">
        <v>43</v>
      </c>
      <c r="K17" s="31"/>
      <c r="M17" s="31"/>
    </row>
    <row r="18" spans="3:13" ht="16.95" customHeight="1" thickTop="1" x14ac:dyDescent="0.3">
      <c r="C18" s="4" t="s">
        <v>1</v>
      </c>
      <c r="D18" s="8">
        <v>2012</v>
      </c>
      <c r="E18" s="8">
        <v>2011</v>
      </c>
      <c r="H18" s="3">
        <v>2012</v>
      </c>
      <c r="I18" s="3">
        <v>2013</v>
      </c>
      <c r="K18" s="31"/>
      <c r="M18" s="31"/>
    </row>
    <row r="19" spans="3:13" ht="16.95" customHeight="1" x14ac:dyDescent="0.3">
      <c r="C19" s="15" t="s">
        <v>10</v>
      </c>
      <c r="D19" s="16">
        <v>281</v>
      </c>
      <c r="E19" s="16">
        <v>460</v>
      </c>
      <c r="G19" s="1" t="s">
        <v>44</v>
      </c>
      <c r="H19"/>
      <c r="I19" s="1">
        <v>3.29</v>
      </c>
      <c r="K19" s="31"/>
      <c r="M19" s="31"/>
    </row>
    <row r="20" spans="3:13" ht="16.95" customHeight="1" x14ac:dyDescent="0.3">
      <c r="C20" s="1" t="s">
        <v>13</v>
      </c>
      <c r="D20" s="10">
        <v>1454</v>
      </c>
      <c r="E20" s="10">
        <v>1188</v>
      </c>
      <c r="G20" s="1" t="s">
        <v>45</v>
      </c>
      <c r="H20"/>
      <c r="I20" s="1">
        <v>0.77</v>
      </c>
      <c r="K20" s="31"/>
      <c r="M20" s="31"/>
    </row>
    <row r="21" spans="3:13" ht="16.95" customHeight="1" x14ac:dyDescent="0.3">
      <c r="C21" s="1" t="s">
        <v>14</v>
      </c>
      <c r="D21" s="10">
        <v>1365</v>
      </c>
      <c r="E21" s="10">
        <v>1174</v>
      </c>
      <c r="G21" s="1" t="s">
        <v>46</v>
      </c>
      <c r="H21"/>
      <c r="I21" s="1">
        <v>12.09</v>
      </c>
      <c r="K21" s="31"/>
      <c r="M21" s="31"/>
    </row>
    <row r="22" spans="3:13" ht="16.95" customHeight="1" x14ac:dyDescent="0.3">
      <c r="C22" s="1" t="s">
        <v>15</v>
      </c>
      <c r="D22" s="10">
        <v>280</v>
      </c>
      <c r="E22" s="10">
        <v>247</v>
      </c>
      <c r="K22" s="31"/>
      <c r="M22" s="31"/>
    </row>
    <row r="23" spans="3:13" ht="16.95" customHeight="1" x14ac:dyDescent="0.3">
      <c r="C23" s="17" t="s">
        <v>16</v>
      </c>
      <c r="D23" s="11">
        <f>SUM(D19:D22)</f>
        <v>3380</v>
      </c>
      <c r="E23" s="11">
        <f>SUM(E19:E22)</f>
        <v>3069</v>
      </c>
      <c r="G23" s="1" t="s">
        <v>47</v>
      </c>
      <c r="K23" s="31"/>
      <c r="M23" s="31"/>
    </row>
    <row r="24" spans="3:13" ht="16.95" customHeight="1" x14ac:dyDescent="0.3">
      <c r="C24" s="1" t="s">
        <v>17</v>
      </c>
      <c r="D24" s="10">
        <v>3782</v>
      </c>
      <c r="E24" s="10">
        <v>3281</v>
      </c>
      <c r="H24" s="3">
        <v>2012</v>
      </c>
      <c r="I24" s="3">
        <v>2013</v>
      </c>
      <c r="K24" s="31"/>
      <c r="M24" s="31"/>
    </row>
    <row r="25" spans="3:13" ht="16.95" customHeight="1" x14ac:dyDescent="0.3">
      <c r="C25" s="1" t="s">
        <v>18</v>
      </c>
      <c r="D25" s="10">
        <v>5053</v>
      </c>
      <c r="E25" s="10">
        <v>3623</v>
      </c>
      <c r="G25" s="1" t="s">
        <v>48</v>
      </c>
      <c r="H25"/>
      <c r="I25" s="1">
        <v>0.96</v>
      </c>
      <c r="K25" s="31"/>
      <c r="M25" s="31"/>
    </row>
    <row r="26" spans="3:13" ht="16.95" customHeight="1" x14ac:dyDescent="0.3">
      <c r="C26" s="1" t="s">
        <v>19</v>
      </c>
      <c r="D26" s="10">
        <v>2359</v>
      </c>
      <c r="E26" s="10">
        <v>1454</v>
      </c>
      <c r="G26" s="1" t="s">
        <v>49</v>
      </c>
      <c r="H26"/>
      <c r="I26" s="1">
        <v>10.28</v>
      </c>
      <c r="K26" s="31"/>
      <c r="M26" s="31"/>
    </row>
    <row r="27" spans="3:13" ht="16.95" customHeight="1" x14ac:dyDescent="0.3">
      <c r="C27" s="1" t="s">
        <v>20</v>
      </c>
      <c r="D27" s="10">
        <v>610</v>
      </c>
      <c r="E27" s="10">
        <v>516</v>
      </c>
      <c r="G27" s="1" t="s">
        <v>50</v>
      </c>
      <c r="H27"/>
      <c r="I27" s="1">
        <v>36</v>
      </c>
      <c r="K27" s="31"/>
      <c r="M27" s="31"/>
    </row>
    <row r="28" spans="3:13" ht="16.95" customHeight="1" x14ac:dyDescent="0.3">
      <c r="C28" s="17" t="s">
        <v>22</v>
      </c>
      <c r="D28" s="11">
        <f>SUM(D24:D27)</f>
        <v>11804</v>
      </c>
      <c r="E28" s="11">
        <f>SUM(E24:E27)</f>
        <v>8874</v>
      </c>
      <c r="G28" s="1" t="s">
        <v>51</v>
      </c>
      <c r="H28"/>
      <c r="I28" s="1">
        <v>6.65</v>
      </c>
      <c r="K28" s="31"/>
      <c r="M28" s="31"/>
    </row>
    <row r="29" spans="3:13" ht="16.95" customHeight="1" thickBot="1" x14ac:dyDescent="0.35">
      <c r="C29" s="18" t="s">
        <v>21</v>
      </c>
      <c r="D29" s="19">
        <f>SUM(D28+D23)</f>
        <v>15184</v>
      </c>
      <c r="E29" s="19">
        <f>SUM(E28+E23)</f>
        <v>11943</v>
      </c>
      <c r="G29" s="1" t="s">
        <v>52</v>
      </c>
      <c r="H29"/>
      <c r="I29" s="1">
        <v>55</v>
      </c>
      <c r="K29" s="31"/>
      <c r="M29" s="31"/>
    </row>
    <row r="30" spans="3:13" ht="9" customHeight="1" x14ac:dyDescent="0.3">
      <c r="C30" s="24"/>
      <c r="D30" s="22"/>
      <c r="E30" s="22"/>
      <c r="K30" s="31"/>
      <c r="M30" s="31"/>
    </row>
    <row r="31" spans="3:13" ht="16.95" customHeight="1" x14ac:dyDescent="0.3">
      <c r="C31" s="26" t="s">
        <v>23</v>
      </c>
      <c r="D31" s="14">
        <v>3121</v>
      </c>
      <c r="E31" s="14">
        <v>2124</v>
      </c>
      <c r="G31" s="1" t="s">
        <v>53</v>
      </c>
      <c r="K31" s="31"/>
      <c r="M31" s="31"/>
    </row>
    <row r="32" spans="3:13" ht="16.95" customHeight="1" x14ac:dyDescent="0.3">
      <c r="C32" s="1" t="s">
        <v>24</v>
      </c>
      <c r="D32" s="20">
        <v>1402</v>
      </c>
      <c r="E32" s="20">
        <v>1189</v>
      </c>
      <c r="H32" s="3">
        <v>2012</v>
      </c>
      <c r="I32" s="3">
        <v>2013</v>
      </c>
      <c r="K32" s="31"/>
      <c r="M32" s="31"/>
    </row>
    <row r="33" spans="1:13" ht="16.95" customHeight="1" x14ac:dyDescent="0.3">
      <c r="C33" s="17" t="s">
        <v>25</v>
      </c>
      <c r="D33" s="11">
        <f>SUM(D31:D32)</f>
        <v>4523</v>
      </c>
      <c r="E33" s="11">
        <f>SUM(E31:E32)</f>
        <v>3313</v>
      </c>
      <c r="G33" s="1" t="s">
        <v>54</v>
      </c>
      <c r="H33"/>
      <c r="I33" s="1">
        <v>0.85</v>
      </c>
      <c r="K33" s="31"/>
      <c r="M33" s="31"/>
    </row>
    <row r="34" spans="1:13" ht="16.95" customHeight="1" x14ac:dyDescent="0.3">
      <c r="C34" s="1" t="s">
        <v>26</v>
      </c>
      <c r="D34" s="21">
        <v>6082</v>
      </c>
      <c r="E34" s="21">
        <v>5037</v>
      </c>
      <c r="G34" s="1" t="s">
        <v>55</v>
      </c>
      <c r="H34"/>
      <c r="I34" s="1">
        <v>0.53</v>
      </c>
      <c r="K34" s="31"/>
      <c r="M34" s="31"/>
    </row>
    <row r="35" spans="1:13" ht="16.95" customHeight="1" x14ac:dyDescent="0.3">
      <c r="C35" s="1" t="s">
        <v>27</v>
      </c>
      <c r="D35" s="22">
        <v>2099</v>
      </c>
      <c r="E35" s="22">
        <v>1795</v>
      </c>
      <c r="G35" s="1" t="s">
        <v>56</v>
      </c>
      <c r="H35"/>
      <c r="I35" s="1">
        <v>7.0000000000000007E-2</v>
      </c>
      <c r="K35" s="31"/>
      <c r="M35" s="31"/>
    </row>
    <row r="36" spans="1:13" ht="16.95" customHeight="1" x14ac:dyDescent="0.3">
      <c r="C36" s="17" t="s">
        <v>28</v>
      </c>
      <c r="D36" s="23">
        <f>SUM(D34:D35)</f>
        <v>8181</v>
      </c>
      <c r="E36" s="23">
        <f>SUM(E34:E35)</f>
        <v>6832</v>
      </c>
      <c r="K36" s="31"/>
      <c r="M36" s="31"/>
    </row>
    <row r="37" spans="1:13" ht="16.95" customHeight="1" thickBot="1" x14ac:dyDescent="0.35">
      <c r="C37" s="18" t="s">
        <v>29</v>
      </c>
      <c r="D37" s="19">
        <f>SUM(D36+D33)</f>
        <v>12704</v>
      </c>
      <c r="E37" s="19">
        <f>SUM(E36+E33)</f>
        <v>10145</v>
      </c>
      <c r="K37" s="31"/>
      <c r="M37" s="31"/>
    </row>
    <row r="38" spans="1:13" ht="9" customHeight="1" x14ac:dyDescent="0.3">
      <c r="K38" s="31"/>
      <c r="M38" s="31"/>
    </row>
    <row r="39" spans="1:13" ht="16.95" customHeight="1" thickBot="1" x14ac:dyDescent="0.35">
      <c r="C39" s="18" t="s">
        <v>30</v>
      </c>
      <c r="D39" s="25">
        <v>2480</v>
      </c>
      <c r="E39" s="25">
        <v>1798</v>
      </c>
      <c r="K39" s="31"/>
      <c r="M39" s="31"/>
    </row>
    <row r="40" spans="1:13" x14ac:dyDescent="0.3">
      <c r="D40" s="13"/>
      <c r="E40" s="13"/>
      <c r="K40" s="31"/>
      <c r="M40" s="31"/>
    </row>
    <row r="41" spans="1:13" ht="21" x14ac:dyDescent="0.4">
      <c r="C41" s="33" t="s">
        <v>41</v>
      </c>
      <c r="D41" s="33"/>
      <c r="E41" s="33"/>
      <c r="K41" s="31"/>
      <c r="M41" s="31"/>
    </row>
    <row r="42" spans="1:13" x14ac:dyDescent="0.3">
      <c r="K42" s="31"/>
      <c r="M42" s="31"/>
    </row>
    <row r="43" spans="1:13" x14ac:dyDescent="0.3">
      <c r="C43" s="6" t="s">
        <v>42</v>
      </c>
      <c r="D43" s="11">
        <v>358</v>
      </c>
      <c r="E43" s="11">
        <v>362</v>
      </c>
      <c r="K43" s="31"/>
      <c r="M43" s="31"/>
    </row>
    <row r="44" spans="1:13" ht="16.2" thickBot="1" x14ac:dyDescent="0.35">
      <c r="C44" s="28" t="s">
        <v>57</v>
      </c>
      <c r="D44" s="28">
        <v>56.52</v>
      </c>
      <c r="E44" s="29" t="s">
        <v>58</v>
      </c>
      <c r="K44" s="31"/>
      <c r="M44" s="31"/>
    </row>
    <row r="45" spans="1:13" x14ac:dyDescent="0.3">
      <c r="C45" s="30" t="s">
        <v>59</v>
      </c>
      <c r="K45" s="31"/>
      <c r="M45" s="31"/>
    </row>
    <row r="46" spans="1:13" x14ac:dyDescent="0.3">
      <c r="K46" s="31"/>
      <c r="M46" s="31"/>
    </row>
    <row r="47" spans="1:13" x14ac:dyDescent="0.3">
      <c r="A47" s="31"/>
      <c r="B47" s="31"/>
      <c r="C47" s="31"/>
      <c r="D47" s="31"/>
      <c r="E47" s="31"/>
      <c r="F47" s="31"/>
      <c r="G47" s="32"/>
      <c r="H47" s="32"/>
      <c r="I47" s="32"/>
      <c r="J47" s="31"/>
      <c r="K47" s="31"/>
      <c r="M47" s="31"/>
    </row>
    <row r="48" spans="1:13" ht="34.049999999999997" customHeight="1" x14ac:dyDescent="0.35">
      <c r="A48" t="s">
        <v>60</v>
      </c>
      <c r="M48" s="31"/>
    </row>
    <row r="49" spans="1:13" x14ac:dyDescent="0.3">
      <c r="A49" s="31"/>
      <c r="B49" s="31"/>
      <c r="C49" s="31"/>
      <c r="D49" s="31"/>
      <c r="E49" s="31"/>
      <c r="F49" s="31"/>
      <c r="G49" s="32"/>
      <c r="H49" s="32"/>
      <c r="I49" s="32"/>
      <c r="J49" s="31"/>
      <c r="K49" s="31"/>
      <c r="L49" s="31"/>
      <c r="M49" s="31"/>
    </row>
  </sheetData>
  <mergeCells count="3">
    <mergeCell ref="C3:E3"/>
    <mergeCell ref="C16:E16"/>
    <mergeCell ref="C41:E41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2D9F-C53E-457A-ABAF-6E27349712B2}">
  <dimension ref="A1"/>
  <sheetViews>
    <sheetView tabSelected="1"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Szoka</dc:creator>
  <cp:lastModifiedBy>Jordan Bell</cp:lastModifiedBy>
  <dcterms:created xsi:type="dcterms:W3CDTF">2015-05-17T21:31:01Z</dcterms:created>
  <dcterms:modified xsi:type="dcterms:W3CDTF">2022-09-18T03:06:13Z</dcterms:modified>
</cp:coreProperties>
</file>