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esktop\Coding_Temple_Work\assignments\"/>
    </mc:Choice>
  </mc:AlternateContent>
  <xr:revisionPtr revIDLastSave="0" documentId="13_ncr:1_{141F4BB3-AB9F-43EF-B6C0-B0E79D7AA55A}" xr6:coauthVersionLast="47" xr6:coauthVersionMax="47" xr10:uidLastSave="{00000000-0000-0000-0000-000000000000}"/>
  <bookViews>
    <workbookView xWindow="-108" yWindow="-108" windowWidth="23256" windowHeight="12456" xr2:uid="{28FC36FD-BAF7-4635-8BC1-110EADE4F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" l="1"/>
  <c r="O37" i="1"/>
  <c r="O32" i="1"/>
  <c r="O30" i="1"/>
  <c r="O23" i="1"/>
  <c r="D41" i="1"/>
  <c r="D43" i="1" s="1"/>
  <c r="D44" i="1" s="1"/>
  <c r="E41" i="1"/>
  <c r="F41" i="1"/>
  <c r="G41" i="1"/>
  <c r="H41" i="1"/>
  <c r="H43" i="1" s="1"/>
  <c r="H44" i="1" s="1"/>
  <c r="I41" i="1"/>
  <c r="J41" i="1"/>
  <c r="K41" i="1"/>
  <c r="L41" i="1"/>
  <c r="M41" i="1"/>
  <c r="N41" i="1"/>
  <c r="C41" i="1"/>
  <c r="C43" i="1" s="1"/>
  <c r="D36" i="1"/>
  <c r="D38" i="1" s="1"/>
  <c r="E36" i="1"/>
  <c r="E38" i="1" s="1"/>
  <c r="F36" i="1"/>
  <c r="F38" i="1" s="1"/>
  <c r="G36" i="1"/>
  <c r="G38" i="1" s="1"/>
  <c r="H36" i="1"/>
  <c r="H38" i="1" s="1"/>
  <c r="I36" i="1"/>
  <c r="I38" i="1" s="1"/>
  <c r="J36" i="1"/>
  <c r="J38" i="1" s="1"/>
  <c r="K36" i="1"/>
  <c r="K38" i="1" s="1"/>
  <c r="L36" i="1"/>
  <c r="L38" i="1" s="1"/>
  <c r="M36" i="1"/>
  <c r="M38" i="1" s="1"/>
  <c r="N36" i="1"/>
  <c r="N38" i="1" s="1"/>
  <c r="C36" i="1"/>
  <c r="N15" i="1"/>
  <c r="D31" i="1"/>
  <c r="D33" i="1" s="1"/>
  <c r="E31" i="1"/>
  <c r="E33" i="1" s="1"/>
  <c r="F31" i="1"/>
  <c r="F33" i="1" s="1"/>
  <c r="G31" i="1"/>
  <c r="G33" i="1" s="1"/>
  <c r="H31" i="1"/>
  <c r="H33" i="1" s="1"/>
  <c r="I31" i="1"/>
  <c r="I33" i="1" s="1"/>
  <c r="J31" i="1"/>
  <c r="J33" i="1" s="1"/>
  <c r="K31" i="1"/>
  <c r="K33" i="1" s="1"/>
  <c r="L31" i="1"/>
  <c r="L33" i="1" s="1"/>
  <c r="M31" i="1"/>
  <c r="M33" i="1" s="1"/>
  <c r="N31" i="1"/>
  <c r="N33" i="1" s="1"/>
  <c r="C31" i="1"/>
  <c r="D26" i="1"/>
  <c r="E26" i="1"/>
  <c r="F26" i="1"/>
  <c r="G26" i="1"/>
  <c r="H26" i="1"/>
  <c r="I26" i="1"/>
  <c r="J26" i="1"/>
  <c r="K26" i="1"/>
  <c r="L26" i="1"/>
  <c r="M26" i="1"/>
  <c r="N26" i="1"/>
  <c r="C26" i="1"/>
  <c r="D25" i="1"/>
  <c r="E25" i="1"/>
  <c r="F25" i="1"/>
  <c r="G25" i="1"/>
  <c r="H25" i="1"/>
  <c r="I25" i="1"/>
  <c r="J25" i="1"/>
  <c r="K25" i="1"/>
  <c r="L25" i="1"/>
  <c r="M25" i="1"/>
  <c r="N25" i="1"/>
  <c r="C25" i="1"/>
  <c r="J49" i="1" s="1"/>
  <c r="D24" i="1"/>
  <c r="E24" i="1"/>
  <c r="E27" i="1" s="1"/>
  <c r="F24" i="1"/>
  <c r="F27" i="1" s="1"/>
  <c r="G24" i="1"/>
  <c r="G27" i="1" s="1"/>
  <c r="H24" i="1"/>
  <c r="I24" i="1"/>
  <c r="I27" i="1" s="1"/>
  <c r="J24" i="1"/>
  <c r="J27" i="1" s="1"/>
  <c r="K24" i="1"/>
  <c r="K27" i="1" s="1"/>
  <c r="L24" i="1"/>
  <c r="L27" i="1" s="1"/>
  <c r="M24" i="1"/>
  <c r="M27" i="1" s="1"/>
  <c r="N24" i="1"/>
  <c r="N27" i="1" s="1"/>
  <c r="C24" i="1"/>
  <c r="C27" i="1" s="1"/>
  <c r="N5" i="1"/>
  <c r="N6" i="1"/>
  <c r="N7" i="1"/>
  <c r="N9" i="1"/>
  <c r="N10" i="1"/>
  <c r="N11" i="1"/>
  <c r="N12" i="1"/>
  <c r="N13" i="1"/>
  <c r="N14" i="1"/>
  <c r="N4" i="1"/>
  <c r="C8" i="1"/>
  <c r="D8" i="1"/>
  <c r="E8" i="1"/>
  <c r="E18" i="1" s="1"/>
  <c r="F8" i="1"/>
  <c r="F18" i="1" s="1"/>
  <c r="G8" i="1"/>
  <c r="G18" i="1" s="1"/>
  <c r="H8" i="1"/>
  <c r="H18" i="1" s="1"/>
  <c r="H19" i="1" s="1"/>
  <c r="I8" i="1"/>
  <c r="J8" i="1"/>
  <c r="J18" i="1" s="1"/>
  <c r="K8" i="1"/>
  <c r="K18" i="1" s="1"/>
  <c r="L8" i="1"/>
  <c r="L18" i="1" s="1"/>
  <c r="M8" i="1"/>
  <c r="M18" i="1" s="1"/>
  <c r="M19" i="1" s="1"/>
  <c r="B8" i="1"/>
  <c r="B18" i="1" s="1"/>
  <c r="F49" i="1" l="1"/>
  <c r="J47" i="1"/>
  <c r="H27" i="1"/>
  <c r="O36" i="1"/>
  <c r="O25" i="1"/>
  <c r="O26" i="1"/>
  <c r="O31" i="1"/>
  <c r="B19" i="1"/>
  <c r="D19" i="1"/>
  <c r="C44" i="1"/>
  <c r="C38" i="1"/>
  <c r="O38" i="1" s="1"/>
  <c r="C48" i="1" s="1"/>
  <c r="O41" i="1"/>
  <c r="C33" i="1"/>
  <c r="O33" i="1" s="1"/>
  <c r="C47" i="1" s="1"/>
  <c r="N43" i="1"/>
  <c r="N44" i="1" s="1"/>
  <c r="M43" i="1"/>
  <c r="M44" i="1" s="1"/>
  <c r="L43" i="1"/>
  <c r="L44" i="1" s="1"/>
  <c r="D18" i="1"/>
  <c r="K43" i="1"/>
  <c r="K44" i="1" s="1"/>
  <c r="O24" i="1"/>
  <c r="C18" i="1"/>
  <c r="F47" i="1" s="1"/>
  <c r="J43" i="1"/>
  <c r="J44" i="1" s="1"/>
  <c r="I43" i="1"/>
  <c r="I44" i="1" s="1"/>
  <c r="E19" i="1"/>
  <c r="G43" i="1"/>
  <c r="G44" i="1" s="1"/>
  <c r="D27" i="1"/>
  <c r="G19" i="1"/>
  <c r="F43" i="1"/>
  <c r="F44" i="1" s="1"/>
  <c r="F19" i="1"/>
  <c r="E43" i="1"/>
  <c r="I18" i="1"/>
  <c r="I19" i="1" s="1"/>
  <c r="K19" i="1"/>
  <c r="L19" i="1"/>
  <c r="J19" i="1"/>
  <c r="N8" i="1"/>
  <c r="N18" i="1" s="1"/>
  <c r="N19" i="1" s="1"/>
  <c r="O27" i="1" l="1"/>
  <c r="C49" i="1" s="1"/>
  <c r="O43" i="1"/>
  <c r="E44" i="1"/>
  <c r="O44" i="1" s="1"/>
  <c r="C50" i="1" s="1"/>
  <c r="C19" i="1"/>
</calcChain>
</file>

<file path=xl/sharedStrings.xml><?xml version="1.0" encoding="utf-8"?>
<sst xmlns="http://schemas.openxmlformats.org/spreadsheetml/2006/main" count="122" uniqueCount="43">
  <si>
    <t>Personal Expense Tracker</t>
  </si>
  <si>
    <t>Rent</t>
  </si>
  <si>
    <t>Utilities</t>
  </si>
  <si>
    <t>Savings</t>
  </si>
  <si>
    <t>Mobile</t>
  </si>
  <si>
    <t>Internet</t>
  </si>
  <si>
    <t>Insurance</t>
  </si>
  <si>
    <t>Fuel</t>
  </si>
  <si>
    <t>Retail</t>
  </si>
  <si>
    <t>Relaxation</t>
  </si>
  <si>
    <t>All of the expenses listed here are random and fake</t>
  </si>
  <si>
    <t>Income</t>
  </si>
  <si>
    <t>Total</t>
  </si>
  <si>
    <t>Remainder</t>
  </si>
  <si>
    <t>Home</t>
  </si>
  <si>
    <t>Maintenance</t>
  </si>
  <si>
    <t>Misc</t>
  </si>
  <si>
    <t>Food</t>
  </si>
  <si>
    <t>Groceries</t>
  </si>
  <si>
    <t>Restaurants</t>
  </si>
  <si>
    <t>Recreation</t>
  </si>
  <si>
    <t>Yoga Membership</t>
  </si>
  <si>
    <t>Frisbee Golf</t>
  </si>
  <si>
    <t>Annual</t>
  </si>
  <si>
    <t>Annual Expenses</t>
  </si>
  <si>
    <t>Percentage of Income</t>
  </si>
  <si>
    <t>Car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</si>
  <si>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</si>
  <si>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</si>
  <si>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</si>
  <si>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</si>
  <si>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</si>
  <si>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</si>
  <si>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</si>
  <si>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</si>
  <si>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</si>
  <si>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</si>
  <si>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</si>
  <si>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</si>
  <si>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 month you spent the least:</t>
  </si>
  <si>
    <t>The month you spent the most:</t>
  </si>
  <si>
    <t>Month you spent the least on utilities:</t>
  </si>
  <si>
    <t>Month you spent the most on utilities: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</si>
</sst>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4C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</cellStyleXfs>
  <cellXfs count="29">
    <xf numFmtId="0" fontId="0" fillId="0" borderId="0" xfId="0"/>
    <xf numFmtId="0" fontId="2" fillId="2" borderId="0" xfId="3"/>
    <xf numFmtId="44" fontId="0" fillId="0" borderId="0" xfId="1" applyFont="1"/>
    <xf numFmtId="44" fontId="0" fillId="0" borderId="0" xfId="0" applyNumberFormat="1"/>
    <xf numFmtId="0" fontId="0" fillId="3" borderId="0" xfId="0" applyFill="1"/>
    <xf numFmtId="16" fontId="0" fillId="3" borderId="0" xfId="0" applyNumberFormat="1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1" applyFon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1" applyFont="1" applyFill="1"/>
    <xf numFmtId="4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  <xf numFmtId="44" fontId="0" fillId="6" borderId="0" xfId="1" applyFont="1" applyFill="1"/>
    <xf numFmtId="0" fontId="0" fillId="7" borderId="0" xfId="0" applyFill="1"/>
    <xf numFmtId="16" fontId="0" fillId="7" borderId="0" xfId="0" applyNumberFormat="1" applyFill="1"/>
    <xf numFmtId="44" fontId="0" fillId="7" borderId="0" xfId="1" applyFont="1" applyFill="1"/>
    <xf numFmtId="44" fontId="0" fillId="7" borderId="0" xfId="0" applyNumberFormat="1" applyFill="1"/>
    <xf numFmtId="9" fontId="0" fillId="0" borderId="0" xfId="2" applyFont="1"/>
    <xf numFmtId="16" fontId="0" fillId="0" borderId="0" xfId="0" applyNumberFormat="1"/>
    <xf numFmtId="0" fontId="3" fillId="8" borderId="0" xfId="4"/>
    <xf numFmtId="0" fontId="4" fillId="9" borderId="0" xfId="5"/>
    <xf numFmtId="14" fontId="3" fillId="8" borderId="0" xfId="4" applyNumberFormat="1"/>
  </cellXfs>
  <cellStyles count="6">
    <cellStyle name="Bad" xfId="3" builtinId="27"/>
    <cellStyle name="Currency" xfId="1" builtinId="4"/>
    <cellStyle name="Good" xfId="4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60-4561-9636-683E7AFDEB4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60-4561-9636-683E7AFDEB4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60-4561-9636-683E7AFDEB4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60-4561-9636-683E7AFDEB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Sheet1!$A$47:$B$50</c:f>
              <c:strCache>
                <c:ptCount val="4"/>
                <c:pt idx="0">
                  <c:v>Car</c:v>
                </c:pt>
                <c:pt idx="1">
                  <c:v>Food</c:v>
                </c:pt>
                <c:pt idx="2">
                  <c:v>Home</c:v>
                </c:pt>
                <c:pt idx="3">
                  <c:v>Recreation</c:v>
                </c:pt>
              </c:strCache>
            </c:strRef>
          </c:cat>
          <c:val>
            <c:numRef>
              <c:f>Sheet1!$C$47:$C$50</c:f>
              <c:numCache>
                <c:formatCode>_("$"* #,##0.00_);_("$"* \(#,##0.00\);_("$"* "-"??_);_(@_)</c:formatCode>
                <c:ptCount val="4"/>
                <c:pt idx="0">
                  <c:v>1664</c:v>
                </c:pt>
                <c:pt idx="1">
                  <c:v>4075</c:v>
                </c:pt>
                <c:pt idx="2">
                  <c:v>28895</c:v>
                </c:pt>
                <c:pt idx="3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561-9636-683E7AFDEB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73359580052493E-2"/>
          <c:y val="0.37541666666666668"/>
          <c:w val="0.18664391951006123"/>
          <c:h val="0.383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Sheet1!$B$18:$M$18</c:f>
              <c:numCache>
                <c:formatCode>_("$"* #,##0.00_);_("$"* \(#,##0.00\);_("$"* "-"??_);_(@_)</c:formatCode>
                <c:ptCount val="12"/>
                <c:pt idx="0">
                  <c:v>3555</c:v>
                </c:pt>
                <c:pt idx="1">
                  <c:v>3725</c:v>
                </c:pt>
                <c:pt idx="2">
                  <c:v>3484</c:v>
                </c:pt>
                <c:pt idx="3">
                  <c:v>3950</c:v>
                </c:pt>
                <c:pt idx="4">
                  <c:v>3325</c:v>
                </c:pt>
                <c:pt idx="5">
                  <c:v>3955</c:v>
                </c:pt>
                <c:pt idx="6">
                  <c:v>3749</c:v>
                </c:pt>
                <c:pt idx="7">
                  <c:v>3745</c:v>
                </c:pt>
                <c:pt idx="8">
                  <c:v>3485</c:v>
                </c:pt>
                <c:pt idx="9">
                  <c:v>3560</c:v>
                </c:pt>
                <c:pt idx="10">
                  <c:v>3758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D54-89FE-2791388A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1452688"/>
        <c:axId val="631454608"/>
      </c:lineChart>
      <c:catAx>
        <c:axId val="6314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4608"/>
        <c:crosses val="autoZero"/>
        <c:auto val="1"/>
        <c:lblAlgn val="ctr"/>
        <c:lblOffset val="100"/>
        <c:noMultiLvlLbl val="0"/>
      </c:catAx>
      <c:valAx>
        <c:axId val="63145460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2</xdr:row>
      <xdr:rowOff>121920</xdr:rowOff>
    </xdr:from>
    <xdr:to>
      <xdr:col>21</xdr:col>
      <xdr:colOff>228600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84442-C20A-7A8A-58DF-C0CBBB81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17</xdr:row>
      <xdr:rowOff>85725</xdr:rowOff>
    </xdr:from>
    <xdr:to>
      <xdr:col>23</xdr:col>
      <xdr:colOff>85725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B14ED-5623-60C6-9843-77BF27B5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3C02-241E-4707-85E0-3FD056C5EE77}">
  <dimension ref="A1:P50"/>
  <sheetViews>
    <sheetView tabSelected="1" zoomScale="80" zoomScaleNormal="80" workbookViewId="0">
      <selection activeCell="F1" sqref="F1"/>
    </sheetView>
  </sheetViews>
  <sheetFormatPr defaultRowHeight="14.4" x14ac:dyDescent="0.3"/>
  <cols>
    <col min="1" max="1" width="10.21875" customWidth="1"/>
    <col min="2" max="2" width="10.109375" bestFit="1" customWidth="1"/>
    <col min="3" max="3" width="11.109375" bestFit="1" customWidth="1"/>
    <col min="4" max="5" width="10.109375" bestFit="1" customWidth="1"/>
    <col min="6" max="6" width="10" customWidth="1"/>
    <col min="7" max="13" width="10.109375" bestFit="1" customWidth="1"/>
    <col min="14" max="14" width="11.109375" bestFit="1" customWidth="1"/>
    <col min="15" max="15" width="11.5546875" customWidth="1"/>
  </cols>
  <sheetData>
    <row r="1" spans="1:14" ht="20.399999999999999" customHeight="1" x14ac:dyDescent="0.3">
      <c r="F1" s="1" t="s">
        <v>10</v>
      </c>
    </row>
    <row r="2" spans="1:14" ht="27" customHeight="1" x14ac:dyDescent="0.3">
      <c r="A2" t="s">
        <v>0</v>
      </c>
      <c r="N2" t="s">
        <v>24</v>
      </c>
    </row>
    <row r="3" spans="1:14" x14ac:dyDescent="0.3">
      <c r="A3" s="4"/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  <c r="N3" s="4"/>
    </row>
    <row r="4" spans="1:14" x14ac:dyDescent="0.3">
      <c r="A4" s="4" t="s">
        <v>11</v>
      </c>
      <c r="B4" s="6">
        <v>4000</v>
      </c>
      <c r="C4" s="6">
        <v>4000</v>
      </c>
      <c r="D4" s="6">
        <v>4000</v>
      </c>
      <c r="E4" s="6">
        <v>4000</v>
      </c>
      <c r="F4" s="6">
        <v>4000</v>
      </c>
      <c r="G4" s="6">
        <v>4000</v>
      </c>
      <c r="H4" s="6">
        <v>4000</v>
      </c>
      <c r="I4" s="6">
        <v>4000</v>
      </c>
      <c r="J4" s="6">
        <v>4000</v>
      </c>
      <c r="K4" s="6">
        <v>4000</v>
      </c>
      <c r="L4" s="6">
        <v>4000</v>
      </c>
      <c r="M4" s="6">
        <v>4500</v>
      </c>
      <c r="N4" s="7">
        <f t="shared" ref="N4:N15" si="0">SUM(B4:M4)</f>
        <v>48500</v>
      </c>
    </row>
    <row r="5" spans="1:14" x14ac:dyDescent="0.3">
      <c r="A5" s="4" t="s">
        <v>1</v>
      </c>
      <c r="B5" s="6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7">
        <f t="shared" si="0"/>
        <v>24000</v>
      </c>
    </row>
    <row r="6" spans="1:14" x14ac:dyDescent="0.3">
      <c r="A6" s="4" t="s">
        <v>2</v>
      </c>
      <c r="B6" s="6">
        <v>350</v>
      </c>
      <c r="C6" s="6">
        <v>325</v>
      </c>
      <c r="D6" s="6">
        <v>340</v>
      </c>
      <c r="E6" s="6">
        <v>300</v>
      </c>
      <c r="F6" s="6">
        <v>245</v>
      </c>
      <c r="G6" s="6">
        <v>270</v>
      </c>
      <c r="H6" s="6">
        <v>300</v>
      </c>
      <c r="I6" s="6">
        <v>250</v>
      </c>
      <c r="J6" s="6">
        <v>275</v>
      </c>
      <c r="K6" s="6">
        <v>275</v>
      </c>
      <c r="L6" s="6">
        <v>300</v>
      </c>
      <c r="M6" s="6">
        <v>345</v>
      </c>
      <c r="N6" s="7">
        <f t="shared" si="0"/>
        <v>3575</v>
      </c>
    </row>
    <row r="7" spans="1:14" x14ac:dyDescent="0.3">
      <c r="A7" s="4" t="s">
        <v>18</v>
      </c>
      <c r="B7" s="6">
        <v>200</v>
      </c>
      <c r="C7" s="6">
        <v>190</v>
      </c>
      <c r="D7" s="6">
        <v>210</v>
      </c>
      <c r="E7" s="6">
        <v>175</v>
      </c>
      <c r="F7" s="6">
        <v>150</v>
      </c>
      <c r="G7" s="6">
        <v>200</v>
      </c>
      <c r="H7" s="6">
        <v>250</v>
      </c>
      <c r="I7" s="6">
        <v>200</v>
      </c>
      <c r="J7" s="6">
        <v>185</v>
      </c>
      <c r="K7" s="6">
        <v>130</v>
      </c>
      <c r="L7" s="6">
        <v>250</v>
      </c>
      <c r="M7" s="6">
        <v>200</v>
      </c>
      <c r="N7" s="7">
        <f t="shared" si="0"/>
        <v>2340</v>
      </c>
    </row>
    <row r="8" spans="1:14" x14ac:dyDescent="0.3">
      <c r="A8" s="4" t="s">
        <v>3</v>
      </c>
      <c r="B8" s="6">
        <f>0.1*B4</f>
        <v>400</v>
      </c>
      <c r="C8" s="6">
        <f t="shared" ref="C8:M8" si="1">0.1*C4</f>
        <v>400</v>
      </c>
      <c r="D8" s="6">
        <f t="shared" si="1"/>
        <v>400</v>
      </c>
      <c r="E8" s="6">
        <f t="shared" si="1"/>
        <v>400</v>
      </c>
      <c r="F8" s="6">
        <f t="shared" si="1"/>
        <v>400</v>
      </c>
      <c r="G8" s="6">
        <f t="shared" si="1"/>
        <v>400</v>
      </c>
      <c r="H8" s="6">
        <f t="shared" si="1"/>
        <v>400</v>
      </c>
      <c r="I8" s="6">
        <f t="shared" si="1"/>
        <v>400</v>
      </c>
      <c r="J8" s="6">
        <f t="shared" si="1"/>
        <v>400</v>
      </c>
      <c r="K8" s="6">
        <f t="shared" si="1"/>
        <v>400</v>
      </c>
      <c r="L8" s="6">
        <f t="shared" si="1"/>
        <v>400</v>
      </c>
      <c r="M8" s="6">
        <f t="shared" si="1"/>
        <v>450</v>
      </c>
      <c r="N8" s="7">
        <f t="shared" si="0"/>
        <v>4850</v>
      </c>
    </row>
    <row r="9" spans="1:14" x14ac:dyDescent="0.3">
      <c r="A9" s="4" t="s">
        <v>4</v>
      </c>
      <c r="B9" s="6">
        <v>120</v>
      </c>
      <c r="C9" s="6">
        <v>120</v>
      </c>
      <c r="D9" s="6">
        <v>120</v>
      </c>
      <c r="E9" s="6">
        <v>120</v>
      </c>
      <c r="F9" s="6">
        <v>120</v>
      </c>
      <c r="G9" s="6">
        <v>120</v>
      </c>
      <c r="H9" s="6">
        <v>120</v>
      </c>
      <c r="I9" s="6">
        <v>120</v>
      </c>
      <c r="J9" s="6">
        <v>120</v>
      </c>
      <c r="K9" s="6">
        <v>120</v>
      </c>
      <c r="L9" s="6">
        <v>120</v>
      </c>
      <c r="M9" s="6">
        <v>120</v>
      </c>
      <c r="N9" s="7">
        <f t="shared" si="0"/>
        <v>1440</v>
      </c>
    </row>
    <row r="10" spans="1:14" x14ac:dyDescent="0.3">
      <c r="A10" s="4" t="s">
        <v>5</v>
      </c>
      <c r="B10" s="6">
        <v>65</v>
      </c>
      <c r="C10" s="6">
        <v>65</v>
      </c>
      <c r="D10" s="6">
        <v>65</v>
      </c>
      <c r="E10" s="6">
        <v>65</v>
      </c>
      <c r="F10" s="6">
        <v>65</v>
      </c>
      <c r="G10" s="6">
        <v>65</v>
      </c>
      <c r="H10" s="6">
        <v>65</v>
      </c>
      <c r="I10" s="6">
        <v>65</v>
      </c>
      <c r="J10" s="6">
        <v>65</v>
      </c>
      <c r="K10" s="6">
        <v>65</v>
      </c>
      <c r="L10" s="6">
        <v>65</v>
      </c>
      <c r="M10" s="6">
        <v>65</v>
      </c>
      <c r="N10" s="7">
        <f t="shared" si="0"/>
        <v>780</v>
      </c>
    </row>
    <row r="11" spans="1:14" x14ac:dyDescent="0.3">
      <c r="A11" s="4" t="s">
        <v>6</v>
      </c>
      <c r="B11" s="6">
        <v>100</v>
      </c>
      <c r="C11" s="6">
        <v>100</v>
      </c>
      <c r="D11" s="6">
        <v>100</v>
      </c>
      <c r="E11" s="6">
        <v>100</v>
      </c>
      <c r="F11" s="6">
        <v>100</v>
      </c>
      <c r="G11" s="6">
        <v>150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150</v>
      </c>
      <c r="N11" s="7">
        <f t="shared" si="0"/>
        <v>1300</v>
      </c>
    </row>
    <row r="12" spans="1:14" x14ac:dyDescent="0.3">
      <c r="A12" s="4" t="s">
        <v>7</v>
      </c>
      <c r="B12" s="6">
        <v>50</v>
      </c>
      <c r="C12" s="6">
        <v>45</v>
      </c>
      <c r="D12" s="6">
        <v>34</v>
      </c>
      <c r="E12" s="6">
        <v>45</v>
      </c>
      <c r="F12" s="6">
        <v>40</v>
      </c>
      <c r="G12" s="6">
        <v>50</v>
      </c>
      <c r="H12" s="6">
        <v>32</v>
      </c>
      <c r="I12" s="6">
        <v>45</v>
      </c>
      <c r="J12" s="6">
        <v>50</v>
      </c>
      <c r="K12" s="6">
        <v>40</v>
      </c>
      <c r="L12" s="6">
        <v>33</v>
      </c>
      <c r="M12" s="6">
        <v>50</v>
      </c>
      <c r="N12" s="7">
        <f t="shared" si="0"/>
        <v>514</v>
      </c>
    </row>
    <row r="13" spans="1:14" x14ac:dyDescent="0.3">
      <c r="A13" s="4" t="s">
        <v>8</v>
      </c>
      <c r="B13" s="6">
        <v>20</v>
      </c>
      <c r="C13" s="6">
        <v>40</v>
      </c>
      <c r="D13" s="6">
        <v>60</v>
      </c>
      <c r="E13" s="6">
        <v>20</v>
      </c>
      <c r="F13" s="6">
        <v>40</v>
      </c>
      <c r="G13" s="6">
        <v>150</v>
      </c>
      <c r="H13" s="6">
        <v>32</v>
      </c>
      <c r="I13" s="6">
        <v>55</v>
      </c>
      <c r="J13" s="6">
        <v>40</v>
      </c>
      <c r="K13" s="6">
        <v>55</v>
      </c>
      <c r="L13" s="6">
        <v>210</v>
      </c>
      <c r="M13" s="6">
        <v>200</v>
      </c>
      <c r="N13" s="7">
        <f t="shared" si="0"/>
        <v>922</v>
      </c>
    </row>
    <row r="14" spans="1:14" x14ac:dyDescent="0.3">
      <c r="A14" s="4" t="s">
        <v>9</v>
      </c>
      <c r="B14" s="6">
        <v>50</v>
      </c>
      <c r="C14" s="6">
        <v>120</v>
      </c>
      <c r="D14" s="6">
        <v>100</v>
      </c>
      <c r="E14" s="6">
        <v>100</v>
      </c>
      <c r="F14" s="6">
        <v>100</v>
      </c>
      <c r="G14" s="6">
        <v>400</v>
      </c>
      <c r="H14" s="6">
        <v>100</v>
      </c>
      <c r="I14" s="6">
        <v>110</v>
      </c>
      <c r="J14" s="6">
        <v>50</v>
      </c>
      <c r="K14" s="6">
        <v>100</v>
      </c>
      <c r="L14" s="6">
        <v>30</v>
      </c>
      <c r="M14" s="6">
        <v>100</v>
      </c>
      <c r="N14" s="7">
        <f t="shared" si="0"/>
        <v>1360</v>
      </c>
    </row>
    <row r="15" spans="1:14" x14ac:dyDescent="0.3">
      <c r="A15" s="4" t="s">
        <v>16</v>
      </c>
      <c r="B15" s="6">
        <v>200</v>
      </c>
      <c r="C15" s="6">
        <v>320</v>
      </c>
      <c r="D15" s="6">
        <v>55</v>
      </c>
      <c r="E15" s="6">
        <v>625</v>
      </c>
      <c r="F15" s="6">
        <v>65</v>
      </c>
      <c r="G15" s="6">
        <v>150</v>
      </c>
      <c r="H15" s="6">
        <v>350</v>
      </c>
      <c r="I15" s="6">
        <v>400</v>
      </c>
      <c r="J15" s="6">
        <v>200</v>
      </c>
      <c r="K15" s="6">
        <v>275</v>
      </c>
      <c r="L15" s="6">
        <v>250</v>
      </c>
      <c r="M15" s="6">
        <v>220</v>
      </c>
      <c r="N15" s="7">
        <f t="shared" si="0"/>
        <v>3110</v>
      </c>
    </row>
    <row r="17" spans="1:16" x14ac:dyDescent="0.3">
      <c r="B17" s="25" t="s">
        <v>27</v>
      </c>
      <c r="C17" s="25" t="s">
        <v>28</v>
      </c>
      <c r="D17" s="25" t="s">
        <v>29</v>
      </c>
      <c r="E17" s="25" t="s">
        <v>30</v>
      </c>
      <c r="F17" s="25" t="s">
        <v>31</v>
      </c>
      <c r="G17" s="25" t="s">
        <v>32</v>
      </c>
      <c r="H17" s="25" t="s">
        <v>33</v>
      </c>
      <c r="I17" s="25" t="s">
        <v>34</v>
      </c>
      <c r="J17" s="25" t="s">
        <v>35</v>
      </c>
      <c r="K17" s="25" t="s">
        <v>36</v>
      </c>
      <c r="L17" s="25" t="s">
        <v>37</v>
      </c>
      <c r="M17" s="25" t="s">
        <v>38</v>
      </c>
    </row>
    <row r="18" spans="1:16" x14ac:dyDescent="0.3">
      <c r="A18" t="s">
        <v>12</v>
      </c>
      <c r="B18" s="2">
        <f>SUM(B$5:B15)</f>
        <v>3555</v>
      </c>
      <c r="C18" s="2">
        <f>SUM(C$5:C15)</f>
        <v>3725</v>
      </c>
      <c r="D18" s="2">
        <f>SUM(D$5:D15)</f>
        <v>3484</v>
      </c>
      <c r="E18" s="2">
        <f>SUM(E$5:E15)</f>
        <v>3950</v>
      </c>
      <c r="F18" s="2">
        <f>SUM(F$5:F15)</f>
        <v>3325</v>
      </c>
      <c r="G18" s="2">
        <f>SUM(G$5:G15)</f>
        <v>3955</v>
      </c>
      <c r="H18" s="2">
        <f>SUM(H$5:H15)</f>
        <v>3749</v>
      </c>
      <c r="I18" s="2">
        <f>SUM(I$5:I15)</f>
        <v>3745</v>
      </c>
      <c r="J18" s="2">
        <f>SUM(J$5:J15)</f>
        <v>3485</v>
      </c>
      <c r="K18" s="2">
        <f>SUM(K$5:K15)</f>
        <v>3560</v>
      </c>
      <c r="L18" s="2">
        <f>SUM(L$5:L15)</f>
        <v>3758</v>
      </c>
      <c r="M18" s="2">
        <f>SUM(M$5:M15)</f>
        <v>3900</v>
      </c>
      <c r="N18" s="2">
        <f>SUM(N$5:N15)</f>
        <v>44191</v>
      </c>
    </row>
    <row r="19" spans="1:16" x14ac:dyDescent="0.3">
      <c r="A19" t="s">
        <v>13</v>
      </c>
      <c r="B19" s="3">
        <f>B$4-B18</f>
        <v>445</v>
      </c>
      <c r="C19" s="3">
        <f>C$4-C18</f>
        <v>275</v>
      </c>
      <c r="D19" s="3">
        <f>D$4-D18</f>
        <v>516</v>
      </c>
      <c r="E19" s="3">
        <f>E$4-E18</f>
        <v>50</v>
      </c>
      <c r="F19" s="3">
        <f>F$4-F18</f>
        <v>675</v>
      </c>
      <c r="G19" s="3">
        <f>G$4-G18</f>
        <v>45</v>
      </c>
      <c r="H19" s="3">
        <f>H$4-H18</f>
        <v>251</v>
      </c>
      <c r="I19" s="3">
        <f>I$4-I18</f>
        <v>255</v>
      </c>
      <c r="J19" s="3">
        <f>J$4-J18</f>
        <v>515</v>
      </c>
      <c r="K19" s="3">
        <f>K$4-K18</f>
        <v>440</v>
      </c>
      <c r="L19" s="3">
        <f>L$4-L18</f>
        <v>242</v>
      </c>
      <c r="M19" s="3">
        <f>M$4-M18</f>
        <v>600</v>
      </c>
      <c r="N19" s="3">
        <f>N$4-N18</f>
        <v>4309</v>
      </c>
    </row>
    <row r="22" spans="1:16" x14ac:dyDescent="0.3">
      <c r="A22" s="8" t="s">
        <v>14</v>
      </c>
      <c r="B22" s="8"/>
      <c r="C22" s="9" t="s">
        <v>27</v>
      </c>
      <c r="D22" s="9" t="s">
        <v>28</v>
      </c>
      <c r="E22" s="9" t="s">
        <v>29</v>
      </c>
      <c r="F22" s="9" t="s">
        <v>30</v>
      </c>
      <c r="G22" s="9" t="s">
        <v>31</v>
      </c>
      <c r="H22" s="9" t="s">
        <v>32</v>
      </c>
      <c r="I22" s="9" t="s">
        <v>33</v>
      </c>
      <c r="J22" s="9" t="s">
        <v>34</v>
      </c>
      <c r="K22" s="9" t="s">
        <v>35</v>
      </c>
      <c r="L22" s="9" t="s">
        <v>36</v>
      </c>
      <c r="M22" s="9" t="s">
        <v>37</v>
      </c>
      <c r="N22" s="9" t="s">
        <v>38</v>
      </c>
      <c r="O22" s="8" t="s">
        <v>23</v>
      </c>
    </row>
    <row r="23" spans="1:16" x14ac:dyDescent="0.3">
      <c r="A23" s="8"/>
      <c r="B23" s="8" t="s">
        <v>6</v>
      </c>
      <c r="C23" s="10">
        <v>45</v>
      </c>
      <c r="D23" s="10">
        <v>45</v>
      </c>
      <c r="E23" s="10">
        <v>45</v>
      </c>
      <c r="F23" s="10">
        <v>45</v>
      </c>
      <c r="G23" s="10">
        <v>45</v>
      </c>
      <c r="H23" s="10">
        <v>45</v>
      </c>
      <c r="I23" s="10">
        <v>45</v>
      </c>
      <c r="J23" s="10">
        <v>45</v>
      </c>
      <c r="K23" s="10">
        <v>45</v>
      </c>
      <c r="L23" s="10">
        <v>45</v>
      </c>
      <c r="M23" s="10">
        <v>45</v>
      </c>
      <c r="N23" s="10">
        <v>45</v>
      </c>
      <c r="O23" s="11">
        <f>SUM(C23:N23)</f>
        <v>540</v>
      </c>
      <c r="P23" s="24"/>
    </row>
    <row r="24" spans="1:16" x14ac:dyDescent="0.3">
      <c r="A24" s="8"/>
      <c r="B24" s="8" t="s">
        <v>1</v>
      </c>
      <c r="C24" s="10">
        <f>B$5</f>
        <v>2000</v>
      </c>
      <c r="D24" s="10">
        <f>C$5</f>
        <v>2000</v>
      </c>
      <c r="E24" s="10">
        <f>D$5</f>
        <v>2000</v>
      </c>
      <c r="F24" s="10">
        <f>E$5</f>
        <v>2000</v>
      </c>
      <c r="G24" s="10">
        <f>F$5</f>
        <v>2000</v>
      </c>
      <c r="H24" s="10">
        <f>G$5</f>
        <v>2000</v>
      </c>
      <c r="I24" s="10">
        <f>H$5</f>
        <v>2000</v>
      </c>
      <c r="J24" s="10">
        <f>I$5</f>
        <v>2000</v>
      </c>
      <c r="K24" s="10">
        <f>J$5</f>
        <v>2000</v>
      </c>
      <c r="L24" s="10">
        <f>K$5</f>
        <v>2000</v>
      </c>
      <c r="M24" s="10">
        <f>L$5</f>
        <v>2000</v>
      </c>
      <c r="N24" s="10">
        <f>M$5</f>
        <v>2000</v>
      </c>
      <c r="O24" s="11">
        <f t="shared" ref="O24:O27" si="2">SUM(C24:N24)</f>
        <v>24000</v>
      </c>
    </row>
    <row r="25" spans="1:16" x14ac:dyDescent="0.3">
      <c r="A25" s="8"/>
      <c r="B25" s="8" t="s">
        <v>2</v>
      </c>
      <c r="C25" s="10">
        <f>B$6</f>
        <v>350</v>
      </c>
      <c r="D25" s="10">
        <f>C$6</f>
        <v>325</v>
      </c>
      <c r="E25" s="10">
        <f>D$6</f>
        <v>340</v>
      </c>
      <c r="F25" s="10">
        <f>E$6</f>
        <v>300</v>
      </c>
      <c r="G25" s="10">
        <f>F$6</f>
        <v>245</v>
      </c>
      <c r="H25" s="10">
        <f>G$6</f>
        <v>270</v>
      </c>
      <c r="I25" s="10">
        <f>H$6</f>
        <v>300</v>
      </c>
      <c r="J25" s="10">
        <f>I$6</f>
        <v>250</v>
      </c>
      <c r="K25" s="10">
        <f>J$6</f>
        <v>275</v>
      </c>
      <c r="L25" s="10">
        <f>K$6</f>
        <v>275</v>
      </c>
      <c r="M25" s="10">
        <f>L$6</f>
        <v>300</v>
      </c>
      <c r="N25" s="10">
        <f>M$6</f>
        <v>345</v>
      </c>
      <c r="O25" s="11">
        <f t="shared" si="2"/>
        <v>3575</v>
      </c>
    </row>
    <row r="26" spans="1:16" x14ac:dyDescent="0.3">
      <c r="A26" s="8"/>
      <c r="B26" s="8" t="s">
        <v>5</v>
      </c>
      <c r="C26" s="10">
        <f>B$10</f>
        <v>65</v>
      </c>
      <c r="D26" s="10">
        <f>C$10</f>
        <v>65</v>
      </c>
      <c r="E26" s="10">
        <f>D$10</f>
        <v>65</v>
      </c>
      <c r="F26" s="10">
        <f>E$10</f>
        <v>65</v>
      </c>
      <c r="G26" s="10">
        <f>F$10</f>
        <v>65</v>
      </c>
      <c r="H26" s="10">
        <f>G$10</f>
        <v>65</v>
      </c>
      <c r="I26" s="10">
        <f>H$10</f>
        <v>65</v>
      </c>
      <c r="J26" s="10">
        <f>I$10</f>
        <v>65</v>
      </c>
      <c r="K26" s="10">
        <f>J$10</f>
        <v>65</v>
      </c>
      <c r="L26" s="10">
        <f>K$10</f>
        <v>65</v>
      </c>
      <c r="M26" s="10">
        <f>L$10</f>
        <v>65</v>
      </c>
      <c r="N26" s="10">
        <f>M$10</f>
        <v>65</v>
      </c>
      <c r="O26" s="11">
        <f t="shared" si="2"/>
        <v>780</v>
      </c>
    </row>
    <row r="27" spans="1:16" x14ac:dyDescent="0.3">
      <c r="A27" s="8" t="s">
        <v>12</v>
      </c>
      <c r="B27" s="8"/>
      <c r="C27" s="11">
        <f>SUM(C23:C26)</f>
        <v>2460</v>
      </c>
      <c r="D27" s="11">
        <f t="shared" ref="D27:N27" si="3">SUM(D23:D26)</f>
        <v>2435</v>
      </c>
      <c r="E27" s="11">
        <f t="shared" si="3"/>
        <v>2450</v>
      </c>
      <c r="F27" s="11">
        <f t="shared" si="3"/>
        <v>2410</v>
      </c>
      <c r="G27" s="11">
        <f t="shared" si="3"/>
        <v>2355</v>
      </c>
      <c r="H27" s="11">
        <f t="shared" si="3"/>
        <v>2380</v>
      </c>
      <c r="I27" s="11">
        <f t="shared" si="3"/>
        <v>2410</v>
      </c>
      <c r="J27" s="11">
        <f t="shared" si="3"/>
        <v>2360</v>
      </c>
      <c r="K27" s="11">
        <f t="shared" si="3"/>
        <v>2385</v>
      </c>
      <c r="L27" s="11">
        <f t="shared" si="3"/>
        <v>2385</v>
      </c>
      <c r="M27" s="11">
        <f t="shared" si="3"/>
        <v>2410</v>
      </c>
      <c r="N27" s="11">
        <f t="shared" si="3"/>
        <v>2455</v>
      </c>
      <c r="O27" s="11">
        <f t="shared" si="2"/>
        <v>28895</v>
      </c>
    </row>
    <row r="29" spans="1:16" x14ac:dyDescent="0.3">
      <c r="A29" s="12" t="s">
        <v>26</v>
      </c>
      <c r="B29" s="12"/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  <c r="H29" s="13" t="s">
        <v>32</v>
      </c>
      <c r="I29" s="13" t="s">
        <v>33</v>
      </c>
      <c r="J29" s="13" t="s">
        <v>34</v>
      </c>
      <c r="K29" s="13" t="s">
        <v>35</v>
      </c>
      <c r="L29" s="13" t="s">
        <v>36</v>
      </c>
      <c r="M29" s="13" t="s">
        <v>37</v>
      </c>
      <c r="N29" s="13" t="s">
        <v>38</v>
      </c>
      <c r="O29" s="12" t="s">
        <v>23</v>
      </c>
    </row>
    <row r="30" spans="1:16" x14ac:dyDescent="0.3">
      <c r="A30" s="12"/>
      <c r="B30" s="12" t="s">
        <v>6</v>
      </c>
      <c r="C30" s="14">
        <v>55</v>
      </c>
      <c r="D30" s="14">
        <v>55</v>
      </c>
      <c r="E30" s="14">
        <v>55</v>
      </c>
      <c r="F30" s="14">
        <v>55</v>
      </c>
      <c r="G30" s="14">
        <v>55</v>
      </c>
      <c r="H30" s="14">
        <v>55</v>
      </c>
      <c r="I30" s="14">
        <v>55</v>
      </c>
      <c r="J30" s="14">
        <v>55</v>
      </c>
      <c r="K30" s="14">
        <v>55</v>
      </c>
      <c r="L30" s="14">
        <v>55</v>
      </c>
      <c r="M30" s="14">
        <v>55</v>
      </c>
      <c r="N30" s="14">
        <v>55</v>
      </c>
      <c r="O30" s="15">
        <f>SUM(C30:N30)</f>
        <v>660</v>
      </c>
    </row>
    <row r="31" spans="1:16" x14ac:dyDescent="0.3">
      <c r="A31" s="12"/>
      <c r="B31" s="12" t="s">
        <v>7</v>
      </c>
      <c r="C31" s="15">
        <f>B$12</f>
        <v>50</v>
      </c>
      <c r="D31" s="15">
        <f>C$12</f>
        <v>45</v>
      </c>
      <c r="E31" s="15">
        <f>D$12</f>
        <v>34</v>
      </c>
      <c r="F31" s="15">
        <f>E$12</f>
        <v>45</v>
      </c>
      <c r="G31" s="15">
        <f>F$12</f>
        <v>40</v>
      </c>
      <c r="H31" s="15">
        <f>G$12</f>
        <v>50</v>
      </c>
      <c r="I31" s="15">
        <f>H$12</f>
        <v>32</v>
      </c>
      <c r="J31" s="15">
        <f>I$12</f>
        <v>45</v>
      </c>
      <c r="K31" s="15">
        <f>J$12</f>
        <v>50</v>
      </c>
      <c r="L31" s="15">
        <f>K$12</f>
        <v>40</v>
      </c>
      <c r="M31" s="15">
        <f>L$12</f>
        <v>33</v>
      </c>
      <c r="N31" s="15">
        <f>M$12</f>
        <v>50</v>
      </c>
      <c r="O31" s="15">
        <f t="shared" ref="O31:O33" si="4">SUM(C31:N31)</f>
        <v>514</v>
      </c>
    </row>
    <row r="32" spans="1:16" x14ac:dyDescent="0.3">
      <c r="A32" s="12"/>
      <c r="B32" s="12" t="s">
        <v>15</v>
      </c>
      <c r="C32" s="15">
        <v>0</v>
      </c>
      <c r="D32" s="15">
        <v>0</v>
      </c>
      <c r="E32" s="15">
        <v>0</v>
      </c>
      <c r="F32" s="15">
        <v>425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65</v>
      </c>
      <c r="M32" s="15">
        <v>0</v>
      </c>
      <c r="N32" s="15">
        <v>0</v>
      </c>
      <c r="O32" s="15">
        <f t="shared" si="4"/>
        <v>490</v>
      </c>
    </row>
    <row r="33" spans="1:15" x14ac:dyDescent="0.3">
      <c r="A33" s="12" t="s">
        <v>12</v>
      </c>
      <c r="B33" s="12"/>
      <c r="C33" s="15">
        <f>SUM(C30:C32)</f>
        <v>105</v>
      </c>
      <c r="D33" s="15">
        <f t="shared" ref="D33:N33" si="5">SUM(D30:D32)</f>
        <v>100</v>
      </c>
      <c r="E33" s="15">
        <f t="shared" si="5"/>
        <v>89</v>
      </c>
      <c r="F33" s="15">
        <f t="shared" si="5"/>
        <v>525</v>
      </c>
      <c r="G33" s="15">
        <f t="shared" si="5"/>
        <v>95</v>
      </c>
      <c r="H33" s="15">
        <f t="shared" si="5"/>
        <v>105</v>
      </c>
      <c r="I33" s="15">
        <f t="shared" si="5"/>
        <v>87</v>
      </c>
      <c r="J33" s="15">
        <f t="shared" si="5"/>
        <v>100</v>
      </c>
      <c r="K33" s="15">
        <f t="shared" si="5"/>
        <v>105</v>
      </c>
      <c r="L33" s="15">
        <f t="shared" si="5"/>
        <v>160</v>
      </c>
      <c r="M33" s="15">
        <f t="shared" si="5"/>
        <v>88</v>
      </c>
      <c r="N33" s="15">
        <f t="shared" si="5"/>
        <v>105</v>
      </c>
      <c r="O33" s="15">
        <f t="shared" si="4"/>
        <v>1664</v>
      </c>
    </row>
    <row r="35" spans="1:15" x14ac:dyDescent="0.3">
      <c r="A35" s="16" t="s">
        <v>17</v>
      </c>
      <c r="B35" s="16"/>
      <c r="C35" s="17" t="s">
        <v>27</v>
      </c>
      <c r="D35" s="17" t="s">
        <v>28</v>
      </c>
      <c r="E35" s="17" t="s">
        <v>29</v>
      </c>
      <c r="F35" s="17" t="s">
        <v>30</v>
      </c>
      <c r="G35" s="17" t="s">
        <v>31</v>
      </c>
      <c r="H35" s="17" t="s">
        <v>32</v>
      </c>
      <c r="I35" s="17" t="s">
        <v>33</v>
      </c>
      <c r="J35" s="17" t="s">
        <v>34</v>
      </c>
      <c r="K35" s="17" t="s">
        <v>35</v>
      </c>
      <c r="L35" s="17" t="s">
        <v>36</v>
      </c>
      <c r="M35" s="17" t="s">
        <v>37</v>
      </c>
      <c r="N35" s="17" t="s">
        <v>38</v>
      </c>
      <c r="O35" s="16" t="s">
        <v>23</v>
      </c>
    </row>
    <row r="36" spans="1:15" x14ac:dyDescent="0.3">
      <c r="A36" s="16"/>
      <c r="B36" s="16" t="s">
        <v>18</v>
      </c>
      <c r="C36" s="18">
        <f>B$7</f>
        <v>200</v>
      </c>
      <c r="D36" s="18">
        <f>C$7</f>
        <v>190</v>
      </c>
      <c r="E36" s="18">
        <f>D$7</f>
        <v>210</v>
      </c>
      <c r="F36" s="18">
        <f>E$7</f>
        <v>175</v>
      </c>
      <c r="G36" s="18">
        <f>F$7</f>
        <v>150</v>
      </c>
      <c r="H36" s="18">
        <f>G$7</f>
        <v>200</v>
      </c>
      <c r="I36" s="18">
        <f>H$7</f>
        <v>250</v>
      </c>
      <c r="J36" s="18">
        <f>I$7</f>
        <v>200</v>
      </c>
      <c r="K36" s="18">
        <f>J$7</f>
        <v>185</v>
      </c>
      <c r="L36" s="18">
        <f>K$7</f>
        <v>130</v>
      </c>
      <c r="M36" s="18">
        <f>L$7</f>
        <v>250</v>
      </c>
      <c r="N36" s="18">
        <f>M$7</f>
        <v>200</v>
      </c>
      <c r="O36" s="18">
        <f>SUM(C36:N36)</f>
        <v>2340</v>
      </c>
    </row>
    <row r="37" spans="1:15" x14ac:dyDescent="0.3">
      <c r="A37" s="16"/>
      <c r="B37" s="16" t="s">
        <v>19</v>
      </c>
      <c r="C37" s="19">
        <v>150</v>
      </c>
      <c r="D37" s="19">
        <v>290</v>
      </c>
      <c r="E37" s="19">
        <v>55</v>
      </c>
      <c r="F37" s="19">
        <v>200</v>
      </c>
      <c r="G37" s="19">
        <v>50</v>
      </c>
      <c r="H37" s="19">
        <v>100</v>
      </c>
      <c r="I37" s="19">
        <v>150</v>
      </c>
      <c r="J37" s="19">
        <v>175</v>
      </c>
      <c r="K37" s="19">
        <v>110</v>
      </c>
      <c r="L37" s="19">
        <v>200</v>
      </c>
      <c r="M37" s="19">
        <v>110</v>
      </c>
      <c r="N37" s="19">
        <v>145</v>
      </c>
      <c r="O37" s="18">
        <f t="shared" ref="O37:O38" si="6">SUM(C37:N37)</f>
        <v>1735</v>
      </c>
    </row>
    <row r="38" spans="1:15" x14ac:dyDescent="0.3">
      <c r="A38" s="16" t="s">
        <v>12</v>
      </c>
      <c r="B38" s="16"/>
      <c r="C38" s="18">
        <f>SUM(C36:C37)</f>
        <v>350</v>
      </c>
      <c r="D38" s="18">
        <f t="shared" ref="D38:N38" si="7">SUM(D36:D37)</f>
        <v>480</v>
      </c>
      <c r="E38" s="18">
        <f t="shared" si="7"/>
        <v>265</v>
      </c>
      <c r="F38" s="18">
        <f t="shared" si="7"/>
        <v>375</v>
      </c>
      <c r="G38" s="18">
        <f t="shared" si="7"/>
        <v>200</v>
      </c>
      <c r="H38" s="18">
        <f t="shared" si="7"/>
        <v>300</v>
      </c>
      <c r="I38" s="18">
        <f t="shared" si="7"/>
        <v>400</v>
      </c>
      <c r="J38" s="18">
        <f t="shared" si="7"/>
        <v>375</v>
      </c>
      <c r="K38" s="18">
        <f t="shared" si="7"/>
        <v>295</v>
      </c>
      <c r="L38" s="18">
        <f t="shared" si="7"/>
        <v>330</v>
      </c>
      <c r="M38" s="18">
        <f t="shared" si="7"/>
        <v>360</v>
      </c>
      <c r="N38" s="18">
        <f t="shared" si="7"/>
        <v>345</v>
      </c>
      <c r="O38" s="18">
        <f t="shared" si="6"/>
        <v>4075</v>
      </c>
    </row>
    <row r="40" spans="1:15" x14ac:dyDescent="0.3">
      <c r="A40" s="20" t="s">
        <v>20</v>
      </c>
      <c r="B40" s="20"/>
      <c r="C40" s="21" t="s">
        <v>27</v>
      </c>
      <c r="D40" s="21" t="s">
        <v>28</v>
      </c>
      <c r="E40" s="21" t="s">
        <v>29</v>
      </c>
      <c r="F40" s="21" t="s">
        <v>30</v>
      </c>
      <c r="G40" s="21" t="s">
        <v>31</v>
      </c>
      <c r="H40" s="21" t="s">
        <v>32</v>
      </c>
      <c r="I40" s="21" t="s">
        <v>33</v>
      </c>
      <c r="J40" s="21" t="s">
        <v>34</v>
      </c>
      <c r="K40" s="21" t="s">
        <v>35</v>
      </c>
      <c r="L40" s="21" t="s">
        <v>36</v>
      </c>
      <c r="M40" s="21" t="s">
        <v>37</v>
      </c>
      <c r="N40" s="21" t="s">
        <v>38</v>
      </c>
      <c r="O40" s="20" t="s">
        <v>23</v>
      </c>
    </row>
    <row r="41" spans="1:15" x14ac:dyDescent="0.3">
      <c r="A41" s="20"/>
      <c r="B41" s="20" t="s">
        <v>21</v>
      </c>
      <c r="C41" s="22">
        <f>IF(B$14&gt;=100,100,0)</f>
        <v>0</v>
      </c>
      <c r="D41" s="22">
        <f>IF(C$14&gt;=100,100,0)</f>
        <v>100</v>
      </c>
      <c r="E41" s="22">
        <f>IF(D$14&gt;=100,100,0)</f>
        <v>100</v>
      </c>
      <c r="F41" s="22">
        <f>IF(E$14&gt;=100,100,0)</f>
        <v>100</v>
      </c>
      <c r="G41" s="22">
        <f>IF(F$14&gt;=100,100,0)</f>
        <v>100</v>
      </c>
      <c r="H41" s="22">
        <f>IF(G$14&gt;=100,100,0)</f>
        <v>100</v>
      </c>
      <c r="I41" s="22">
        <f>IF(H$14&gt;=100,100,0)</f>
        <v>100</v>
      </c>
      <c r="J41" s="22">
        <f>IF(I$14&gt;=100,100,0)</f>
        <v>100</v>
      </c>
      <c r="K41" s="22">
        <f>IF(J$14&gt;=100,100,0)</f>
        <v>0</v>
      </c>
      <c r="L41" s="22">
        <f>IF(K$14&gt;=100,100,0)</f>
        <v>100</v>
      </c>
      <c r="M41" s="22">
        <f>IF(L$14&gt;=100,100,0)</f>
        <v>0</v>
      </c>
      <c r="N41" s="22">
        <f>IF(M$14&gt;=100,100,0)</f>
        <v>100</v>
      </c>
      <c r="O41" s="23">
        <f>SUM(C41:N41)</f>
        <v>900</v>
      </c>
    </row>
    <row r="42" spans="1:15" x14ac:dyDescent="0.3">
      <c r="A42" s="20"/>
      <c r="B42" s="20" t="s">
        <v>22</v>
      </c>
      <c r="C42" s="22">
        <v>25</v>
      </c>
      <c r="D42" s="22">
        <v>0</v>
      </c>
      <c r="E42" s="22">
        <v>0</v>
      </c>
      <c r="F42" s="22">
        <v>0</v>
      </c>
      <c r="G42" s="22">
        <v>0</v>
      </c>
      <c r="H42" s="22">
        <v>25</v>
      </c>
      <c r="I42" s="22">
        <v>0</v>
      </c>
      <c r="J42" s="22">
        <v>0</v>
      </c>
      <c r="K42" s="22">
        <v>50</v>
      </c>
      <c r="L42" s="22">
        <v>0</v>
      </c>
      <c r="M42" s="22">
        <v>0</v>
      </c>
      <c r="N42" s="22">
        <v>0</v>
      </c>
      <c r="O42" s="23">
        <f t="shared" ref="O42:O44" si="8">SUM(C42:N42)</f>
        <v>100</v>
      </c>
    </row>
    <row r="43" spans="1:15" x14ac:dyDescent="0.3">
      <c r="A43" s="20"/>
      <c r="B43" s="20" t="s">
        <v>16</v>
      </c>
      <c r="C43" s="23">
        <f>B$14-SUM(C$41:C$42)</f>
        <v>25</v>
      </c>
      <c r="D43" s="23">
        <f>C$14-SUM(D$41:D$42)</f>
        <v>20</v>
      </c>
      <c r="E43" s="23">
        <f>D$14-SUM(E$41:E$42)</f>
        <v>0</v>
      </c>
      <c r="F43" s="23">
        <f>E$14-SUM(F$41:F$42)</f>
        <v>0</v>
      </c>
      <c r="G43" s="23">
        <f>F$14-SUM(G$41:G$42)</f>
        <v>0</v>
      </c>
      <c r="H43" s="23">
        <f>G$14-SUM(H$41:H$42)</f>
        <v>275</v>
      </c>
      <c r="I43" s="23">
        <f>H$14-SUM(I$41:I$42)</f>
        <v>0</v>
      </c>
      <c r="J43" s="23">
        <f>I$14-SUM(J$41:J$42)</f>
        <v>10</v>
      </c>
      <c r="K43" s="23">
        <f>J$14-SUM(K$41:K$42)</f>
        <v>0</v>
      </c>
      <c r="L43" s="23">
        <f>K$14-SUM(L$41:L$42)</f>
        <v>0</v>
      </c>
      <c r="M43" s="23">
        <f>L$14-SUM(M$41:M$42)</f>
        <v>30</v>
      </c>
      <c r="N43" s="23">
        <f>M$14-SUM(N$41:N$42)</f>
        <v>0</v>
      </c>
      <c r="O43" s="23">
        <f t="shared" si="8"/>
        <v>360</v>
      </c>
    </row>
    <row r="44" spans="1:15" x14ac:dyDescent="0.3">
      <c r="A44" s="20" t="s">
        <v>12</v>
      </c>
      <c r="B44" s="20"/>
      <c r="C44" s="23">
        <f>SUM(C41:C43)</f>
        <v>50</v>
      </c>
      <c r="D44" s="23">
        <f t="shared" ref="D44:N44" si="9">SUM(D41:D43)</f>
        <v>120</v>
      </c>
      <c r="E44" s="23">
        <f t="shared" si="9"/>
        <v>100</v>
      </c>
      <c r="F44" s="23">
        <f t="shared" si="9"/>
        <v>100</v>
      </c>
      <c r="G44" s="23">
        <f t="shared" si="9"/>
        <v>100</v>
      </c>
      <c r="H44" s="23">
        <f t="shared" si="9"/>
        <v>400</v>
      </c>
      <c r="I44" s="23">
        <f t="shared" si="9"/>
        <v>100</v>
      </c>
      <c r="J44" s="23">
        <f t="shared" si="9"/>
        <v>110</v>
      </c>
      <c r="K44" s="23">
        <f t="shared" si="9"/>
        <v>50</v>
      </c>
      <c r="L44" s="23">
        <f t="shared" si="9"/>
        <v>100</v>
      </c>
      <c r="M44" s="23">
        <f t="shared" si="9"/>
        <v>30</v>
      </c>
      <c r="N44" s="23">
        <f t="shared" si="9"/>
        <v>100</v>
      </c>
      <c r="O44" s="23">
        <f t="shared" si="8"/>
        <v>1360</v>
      </c>
    </row>
    <row r="46" spans="1:15" x14ac:dyDescent="0.3">
      <c r="A46" t="s">
        <v>25</v>
      </c>
      <c r="E46" s="26" t="s">
        <v>39</v>
      </c>
      <c r="F46" s="26"/>
      <c r="G46" s="26"/>
      <c r="I46" s="26" t="s">
        <v>41</v>
      </c>
      <c r="J46" s="26"/>
      <c r="K46" s="26"/>
    </row>
    <row r="47" spans="1:15" x14ac:dyDescent="0.3">
      <c r="B47" t="s">
        <v>26</v>
      </c>
      <c r="C47" s="3">
        <f>O33</f>
        <v>1664</v>
      </c>
      <c r="D47" s="24"/>
      <c r="E47" s="26"/>
      <c r="F47" s="28" t="str">
        <f>_xlfn.XLOOKUP(MIN(B18:M18),B18:M18,B17:M17)</f>
        <v>May</v>
      </c>
      <c r="G47" s="26"/>
      <c r="I47" s="26"/>
      <c r="J47" s="26" t="str">
        <f>_xlfn.XLOOKUP(MIN(C25:N25),C25:N25,C22:N22)</f>
        <v>May</v>
      </c>
      <c r="K47" s="26"/>
    </row>
    <row r="48" spans="1:15" x14ac:dyDescent="0.3">
      <c r="B48" t="s">
        <v>17</v>
      </c>
      <c r="C48" s="3">
        <f>O38</f>
        <v>4075</v>
      </c>
      <c r="D48" s="24"/>
      <c r="E48" s="27" t="s">
        <v>40</v>
      </c>
      <c r="F48" s="27"/>
      <c r="G48" s="27"/>
      <c r="I48" s="27" t="s">
        <v>42</v>
      </c>
      <c r="J48" s="27"/>
      <c r="K48" s="27"/>
    </row>
    <row r="49" spans="2:11" x14ac:dyDescent="0.3">
      <c r="B49" t="s">
        <v>14</v>
      </c>
      <c r="C49" s="3">
        <f>O27</f>
        <v>28895</v>
      </c>
      <c r="D49" s="24"/>
      <c r="E49" s="27"/>
      <c r="F49" s="27" t="str">
        <f>_xlfn.XLOOKUP(MAX(B18:M18),B18:M18,B17:M17)</f>
        <v>Jun</v>
      </c>
      <c r="G49" s="27"/>
      <c r="I49" s="27"/>
      <c r="J49" s="27" t="str">
        <f>_xlfn.XLOOKUP(MAX(C25:N25),C25:N25,C22:N22)</f>
        <v>Jan</v>
      </c>
      <c r="K49" s="27"/>
    </row>
    <row r="50" spans="2:11" x14ac:dyDescent="0.3">
      <c r="B50" t="s">
        <v>20</v>
      </c>
      <c r="C50" s="3">
        <f>O44</f>
        <v>1360</v>
      </c>
      <c r="D50" s="24"/>
    </row>
  </sheetData>
  <sortState xmlns:xlrd2="http://schemas.microsoft.com/office/spreadsheetml/2017/richdata2" ref="B47:B50">
    <sortCondition ref="B47:B50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</dc:creator>
  <cp:lastModifiedBy>jorda</cp:lastModifiedBy>
  <dcterms:created xsi:type="dcterms:W3CDTF">2022-12-15T02:31:03Z</dcterms:created>
  <dcterms:modified xsi:type="dcterms:W3CDTF">2022-12-24T00:48:13Z</dcterms:modified>
</cp:coreProperties>
</file>