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n/Desktop/REASON/acfrs_data/analysis/"/>
    </mc:Choice>
  </mc:AlternateContent>
  <xr:revisionPtr revIDLastSave="0" documentId="13_ncr:1_{BB183865-2EDD-EE4D-BC15-415026822C9E}" xr6:coauthVersionLast="47" xr6:coauthVersionMax="47" xr10:uidLastSave="{00000000-0000-0000-0000-000000000000}"/>
  <bookViews>
    <workbookView xWindow="9780" yWindow="540" windowWidth="25540" windowHeight="22980" xr2:uid="{B51F2319-3484-7B4C-853A-FD166713B4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L36" i="1"/>
  <c r="J36" i="1"/>
  <c r="I36" i="1"/>
  <c r="M29" i="1"/>
  <c r="M30" i="1"/>
  <c r="M31" i="1"/>
  <c r="M32" i="1"/>
  <c r="M33" i="1"/>
  <c r="M34" i="1"/>
  <c r="M35" i="1"/>
  <c r="J29" i="1"/>
  <c r="J30" i="1"/>
  <c r="J31" i="1"/>
  <c r="J32" i="1"/>
  <c r="J33" i="1"/>
  <c r="J34" i="1"/>
  <c r="J35" i="1"/>
  <c r="L29" i="1"/>
  <c r="L30" i="1"/>
  <c r="L31" i="1"/>
  <c r="L32" i="1"/>
  <c r="L33" i="1"/>
  <c r="L34" i="1"/>
  <c r="L35" i="1"/>
  <c r="I29" i="1"/>
  <c r="I30" i="1"/>
  <c r="I31" i="1"/>
  <c r="I32" i="1"/>
  <c r="I33" i="1"/>
  <c r="I34" i="1"/>
  <c r="I35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K28" i="1"/>
  <c r="M28" i="1" s="1"/>
  <c r="K20" i="1"/>
  <c r="M20" i="1" s="1"/>
  <c r="K12" i="1"/>
  <c r="M12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5" i="1"/>
  <c r="K22" i="1"/>
  <c r="M22" i="1" s="1"/>
  <c r="K14" i="1"/>
  <c r="M14" i="1" s="1"/>
  <c r="K6" i="1"/>
  <c r="M6" i="1" s="1"/>
  <c r="M5" i="1"/>
  <c r="M7" i="1"/>
  <c r="M8" i="1"/>
  <c r="M9" i="1"/>
  <c r="M10" i="1"/>
  <c r="M11" i="1"/>
  <c r="M13" i="1"/>
  <c r="M15" i="1"/>
  <c r="M16" i="1"/>
  <c r="M17" i="1"/>
  <c r="M18" i="1"/>
  <c r="M19" i="1"/>
  <c r="M21" i="1"/>
  <c r="M23" i="1"/>
  <c r="M24" i="1"/>
  <c r="M25" i="1"/>
  <c r="M26" i="1"/>
  <c r="M27" i="1"/>
  <c r="L28" i="1" l="1"/>
  <c r="L6" i="1"/>
</calcChain>
</file>

<file path=xl/sharedStrings.xml><?xml version="1.0" encoding="utf-8"?>
<sst xmlns="http://schemas.openxmlformats.org/spreadsheetml/2006/main" count="42" uniqueCount="18">
  <si>
    <t>state</t>
  </si>
  <si>
    <t>county</t>
  </si>
  <si>
    <t>municipalities_all_place_division</t>
  </si>
  <si>
    <t>municipalities_incorporated</t>
  </si>
  <si>
    <t>municipalities_incorporated_others</t>
  </si>
  <si>
    <t>municipalities_others</t>
  </si>
  <si>
    <t>pct_population_collected</t>
  </si>
  <si>
    <t>pct_count_collected</t>
  </si>
  <si>
    <t>Collected_Population</t>
  </si>
  <si>
    <t>Remaining_Population</t>
  </si>
  <si>
    <t>Year</t>
  </si>
  <si>
    <t>Row</t>
  </si>
  <si>
    <t>Collected_Count</t>
  </si>
  <si>
    <t>Remaining_Count</t>
  </si>
  <si>
    <t>city</t>
  </si>
  <si>
    <t>school</t>
  </si>
  <si>
    <t>Universal_Count</t>
  </si>
  <si>
    <t>Universal_Population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</si>
</sst>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5"/>
      <name val="Monaco"/>
      <family val="3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38DF-288A-B045-B1EA-9416E18CEA9B}">
  <dimension ref="D4:M36"/>
  <sheetViews>
    <sheetView tabSelected="1" topLeftCell="E2" zoomScale="130" zoomScaleNormal="130" workbookViewId="0">
      <selection activeCell="N36" sqref="N36"/>
    </sheetView>
  </sheetViews>
  <sheetFormatPr baseColWidth="10" defaultRowHeight="16" x14ac:dyDescent="0.2"/>
  <cols>
    <col min="5" max="5" width="30.33203125" customWidth="1"/>
    <col min="6" max="6" width="11.6640625" customWidth="1"/>
    <col min="7" max="7" width="18.5" customWidth="1"/>
    <col min="8" max="10" width="15.6640625" customWidth="1"/>
    <col min="11" max="12" width="18.6640625" customWidth="1"/>
    <col min="13" max="13" width="20.83203125" customWidth="1"/>
  </cols>
  <sheetData>
    <row r="4" spans="4:13" x14ac:dyDescent="0.2">
      <c r="D4" t="s">
        <v>10</v>
      </c>
      <c r="E4" t="s">
        <v>11</v>
      </c>
      <c r="F4" t="s">
        <v>16</v>
      </c>
      <c r="G4" t="s">
        <v>17</v>
      </c>
      <c r="H4" t="s">
        <v>12</v>
      </c>
      <c r="I4" t="s">
        <v>13</v>
      </c>
      <c r="J4" t="s">
        <v>7</v>
      </c>
      <c r="K4" t="s">
        <v>8</v>
      </c>
      <c r="L4" t="s">
        <v>9</v>
      </c>
      <c r="M4" t="s">
        <v>6</v>
      </c>
    </row>
    <row r="5" spans="4:13" x14ac:dyDescent="0.2">
      <c r="D5">
        <v>2020</v>
      </c>
      <c r="E5" t="s">
        <v>0</v>
      </c>
      <c r="F5">
        <v>51</v>
      </c>
      <c r="G5">
        <v>331449520</v>
      </c>
      <c r="H5">
        <v>51</v>
      </c>
      <c r="I5">
        <f>F5-H5</f>
        <v>0</v>
      </c>
      <c r="J5">
        <f>H5/F5</f>
        <v>1</v>
      </c>
      <c r="K5">
        <v>331449520</v>
      </c>
      <c r="L5">
        <f>G5-K5</f>
        <v>0</v>
      </c>
      <c r="M5">
        <f t="shared" ref="M5:M36" si="0">K5/G5</f>
        <v>1</v>
      </c>
    </row>
    <row r="6" spans="4:13" x14ac:dyDescent="0.2">
      <c r="D6">
        <v>2020</v>
      </c>
      <c r="E6" t="s">
        <v>1</v>
      </c>
      <c r="F6">
        <v>3144</v>
      </c>
      <c r="G6">
        <v>331449520</v>
      </c>
      <c r="H6">
        <v>2723</v>
      </c>
      <c r="I6">
        <f t="shared" ref="I6:I36" si="1">F6-H6</f>
        <v>421</v>
      </c>
      <c r="J6">
        <f t="shared" ref="J6:J36" si="2">H6/F6</f>
        <v>0.8660941475826972</v>
      </c>
      <c r="K6">
        <f>293413274 + 2870404</f>
        <v>296283678</v>
      </c>
      <c r="L6">
        <f t="shared" ref="L6:L36" si="3">G6-K6</f>
        <v>35165842</v>
      </c>
      <c r="M6">
        <f t="shared" si="0"/>
        <v>0.89390287244947586</v>
      </c>
    </row>
    <row r="7" spans="4:13" x14ac:dyDescent="0.2">
      <c r="D7">
        <v>2020</v>
      </c>
      <c r="E7" t="s">
        <v>2</v>
      </c>
      <c r="F7">
        <v>35819</v>
      </c>
      <c r="G7">
        <v>270150520</v>
      </c>
      <c r="I7">
        <f t="shared" si="1"/>
        <v>35819</v>
      </c>
      <c r="J7">
        <f t="shared" si="2"/>
        <v>0</v>
      </c>
      <c r="L7">
        <f t="shared" si="3"/>
        <v>270150520</v>
      </c>
      <c r="M7">
        <f t="shared" si="0"/>
        <v>0</v>
      </c>
    </row>
    <row r="8" spans="4:13" x14ac:dyDescent="0.2">
      <c r="D8">
        <v>2020</v>
      </c>
      <c r="E8" t="s">
        <v>3</v>
      </c>
      <c r="F8">
        <v>19479</v>
      </c>
      <c r="G8">
        <v>205204602</v>
      </c>
      <c r="I8">
        <f t="shared" si="1"/>
        <v>19479</v>
      </c>
      <c r="J8">
        <f t="shared" si="2"/>
        <v>0</v>
      </c>
      <c r="L8">
        <f t="shared" si="3"/>
        <v>205204602</v>
      </c>
      <c r="M8">
        <f t="shared" si="0"/>
        <v>0</v>
      </c>
    </row>
    <row r="9" spans="4:13" s="3" customFormat="1" x14ac:dyDescent="0.2">
      <c r="D9" s="3">
        <v>2020</v>
      </c>
      <c r="E9" s="3" t="s">
        <v>14</v>
      </c>
      <c r="F9" s="3">
        <v>10187</v>
      </c>
      <c r="G9" s="3">
        <v>181888101</v>
      </c>
      <c r="H9" s="3">
        <v>4350</v>
      </c>
      <c r="I9">
        <f t="shared" si="1"/>
        <v>5837</v>
      </c>
      <c r="J9" s="3">
        <f t="shared" si="2"/>
        <v>0.42701482281338959</v>
      </c>
      <c r="K9" s="3">
        <v>164859267</v>
      </c>
      <c r="L9">
        <f t="shared" si="3"/>
        <v>17028834</v>
      </c>
      <c r="M9" s="3">
        <f t="shared" si="0"/>
        <v>0.90637741607957079</v>
      </c>
    </row>
    <row r="10" spans="4:13" x14ac:dyDescent="0.2">
      <c r="D10">
        <v>2020</v>
      </c>
      <c r="E10" t="s">
        <v>4</v>
      </c>
      <c r="F10">
        <v>9292</v>
      </c>
      <c r="G10">
        <v>23316501</v>
      </c>
      <c r="I10">
        <f t="shared" si="1"/>
        <v>9292</v>
      </c>
      <c r="J10">
        <f t="shared" si="2"/>
        <v>0</v>
      </c>
      <c r="L10">
        <f t="shared" si="3"/>
        <v>23316501</v>
      </c>
      <c r="M10">
        <f t="shared" si="0"/>
        <v>0</v>
      </c>
    </row>
    <row r="11" spans="4:13" x14ac:dyDescent="0.2">
      <c r="D11">
        <v>2020</v>
      </c>
      <c r="E11" t="s">
        <v>5</v>
      </c>
      <c r="F11">
        <v>16340</v>
      </c>
      <c r="G11">
        <v>64945918</v>
      </c>
      <c r="I11">
        <f t="shared" si="1"/>
        <v>16340</v>
      </c>
      <c r="J11">
        <f t="shared" si="2"/>
        <v>0</v>
      </c>
      <c r="L11">
        <f t="shared" si="3"/>
        <v>64945918</v>
      </c>
      <c r="M11">
        <f t="shared" si="0"/>
        <v>0</v>
      </c>
    </row>
    <row r="12" spans="4:13" s="1" customFormat="1" ht="20" x14ac:dyDescent="0.25">
      <c r="D12" s="1">
        <v>2020</v>
      </c>
      <c r="E12" s="1" t="s">
        <v>15</v>
      </c>
      <c r="F12" s="1">
        <v>14290</v>
      </c>
      <c r="G12" s="1">
        <v>48203463</v>
      </c>
      <c r="H12" s="1">
        <v>9617</v>
      </c>
      <c r="I12">
        <f t="shared" si="1"/>
        <v>4673</v>
      </c>
      <c r="J12" s="1">
        <f t="shared" si="2"/>
        <v>0.67298810356892935</v>
      </c>
      <c r="K12" s="2">
        <f>37149557 + 1029532 + 956634</f>
        <v>39135723</v>
      </c>
      <c r="L12">
        <f t="shared" si="3"/>
        <v>9067740</v>
      </c>
      <c r="M12" s="1">
        <f t="shared" si="0"/>
        <v>0.81188612942601235</v>
      </c>
    </row>
    <row r="13" spans="4:13" x14ac:dyDescent="0.2">
      <c r="D13">
        <v>2021</v>
      </c>
      <c r="E13" t="s">
        <v>0</v>
      </c>
      <c r="F13">
        <v>51</v>
      </c>
      <c r="G13">
        <v>331449520</v>
      </c>
      <c r="H13">
        <v>51</v>
      </c>
      <c r="I13">
        <f t="shared" si="1"/>
        <v>0</v>
      </c>
      <c r="J13">
        <f t="shared" si="2"/>
        <v>1</v>
      </c>
      <c r="K13">
        <v>331449520</v>
      </c>
      <c r="L13">
        <f t="shared" si="3"/>
        <v>0</v>
      </c>
      <c r="M13">
        <f t="shared" si="0"/>
        <v>1</v>
      </c>
    </row>
    <row r="14" spans="4:13" x14ac:dyDescent="0.2">
      <c r="D14">
        <v>2021</v>
      </c>
      <c r="E14" t="s">
        <v>1</v>
      </c>
      <c r="F14">
        <v>3144</v>
      </c>
      <c r="G14">
        <v>331449520</v>
      </c>
      <c r="H14">
        <v>2669</v>
      </c>
      <c r="I14">
        <f t="shared" si="1"/>
        <v>475</v>
      </c>
      <c r="J14">
        <f t="shared" si="2"/>
        <v>0.84891857506361323</v>
      </c>
      <c r="K14">
        <f>291921053 + 2870404</f>
        <v>294791457</v>
      </c>
      <c r="L14">
        <f t="shared" si="3"/>
        <v>36658063</v>
      </c>
      <c r="M14">
        <f t="shared" si="0"/>
        <v>0.88940076606537244</v>
      </c>
    </row>
    <row r="15" spans="4:13" x14ac:dyDescent="0.2">
      <c r="D15">
        <v>2021</v>
      </c>
      <c r="E15" t="s">
        <v>2</v>
      </c>
      <c r="F15">
        <v>35819</v>
      </c>
      <c r="G15">
        <v>270150520</v>
      </c>
      <c r="I15">
        <f t="shared" si="1"/>
        <v>35819</v>
      </c>
      <c r="J15">
        <f t="shared" si="2"/>
        <v>0</v>
      </c>
      <c r="L15">
        <f t="shared" si="3"/>
        <v>270150520</v>
      </c>
      <c r="M15">
        <f t="shared" si="0"/>
        <v>0</v>
      </c>
    </row>
    <row r="16" spans="4:13" x14ac:dyDescent="0.2">
      <c r="D16">
        <v>2021</v>
      </c>
      <c r="E16" t="s">
        <v>3</v>
      </c>
      <c r="F16">
        <v>19479</v>
      </c>
      <c r="G16">
        <v>205204602</v>
      </c>
      <c r="I16">
        <f t="shared" si="1"/>
        <v>19479</v>
      </c>
      <c r="J16">
        <f t="shared" si="2"/>
        <v>0</v>
      </c>
      <c r="L16">
        <f t="shared" si="3"/>
        <v>205204602</v>
      </c>
      <c r="M16">
        <f t="shared" si="0"/>
        <v>0</v>
      </c>
    </row>
    <row r="17" spans="4:13" x14ac:dyDescent="0.2">
      <c r="D17">
        <v>2021</v>
      </c>
      <c r="E17" t="s">
        <v>14</v>
      </c>
      <c r="F17">
        <v>10187</v>
      </c>
      <c r="G17">
        <v>181888101</v>
      </c>
      <c r="H17">
        <v>4851</v>
      </c>
      <c r="I17">
        <f t="shared" si="1"/>
        <v>5336</v>
      </c>
      <c r="J17">
        <f t="shared" si="2"/>
        <v>0.47619515068224205</v>
      </c>
      <c r="K17">
        <v>166182228</v>
      </c>
      <c r="L17">
        <f t="shared" si="3"/>
        <v>15705873</v>
      </c>
      <c r="M17">
        <f t="shared" si="0"/>
        <v>0.91365090451958697</v>
      </c>
    </row>
    <row r="18" spans="4:13" x14ac:dyDescent="0.2">
      <c r="D18">
        <v>2021</v>
      </c>
      <c r="E18" t="s">
        <v>4</v>
      </c>
      <c r="F18">
        <v>9292</v>
      </c>
      <c r="G18">
        <v>23316501</v>
      </c>
      <c r="I18">
        <f t="shared" si="1"/>
        <v>9292</v>
      </c>
      <c r="J18">
        <f t="shared" si="2"/>
        <v>0</v>
      </c>
      <c r="L18">
        <f t="shared" si="3"/>
        <v>23316501</v>
      </c>
      <c r="M18">
        <f t="shared" si="0"/>
        <v>0</v>
      </c>
    </row>
    <row r="19" spans="4:13" x14ac:dyDescent="0.2">
      <c r="D19">
        <v>2021</v>
      </c>
      <c r="E19" t="s">
        <v>5</v>
      </c>
      <c r="F19">
        <v>16340</v>
      </c>
      <c r="G19">
        <v>64945918</v>
      </c>
      <c r="I19">
        <f t="shared" si="1"/>
        <v>16340</v>
      </c>
      <c r="J19">
        <f t="shared" si="2"/>
        <v>0</v>
      </c>
      <c r="L19">
        <f t="shared" si="3"/>
        <v>64945918</v>
      </c>
      <c r="M19">
        <f t="shared" si="0"/>
        <v>0</v>
      </c>
    </row>
    <row r="20" spans="4:13" s="1" customFormat="1" ht="20" x14ac:dyDescent="0.25">
      <c r="D20" s="1">
        <v>2021</v>
      </c>
      <c r="E20" s="1" t="s">
        <v>15</v>
      </c>
      <c r="F20" s="1">
        <v>14290</v>
      </c>
      <c r="G20" s="1">
        <v>46602246</v>
      </c>
      <c r="H20" s="1">
        <v>10565</v>
      </c>
      <c r="I20">
        <f t="shared" si="1"/>
        <v>3725</v>
      </c>
      <c r="J20" s="1">
        <f t="shared" si="2"/>
        <v>0.73932820153953815</v>
      </c>
      <c r="K20" s="2">
        <f>36188267 + 1029532 + 956634</f>
        <v>38174433</v>
      </c>
      <c r="L20">
        <f t="shared" si="3"/>
        <v>8427813</v>
      </c>
      <c r="M20" s="1">
        <f t="shared" si="0"/>
        <v>0.81915436007097164</v>
      </c>
    </row>
    <row r="21" spans="4:13" x14ac:dyDescent="0.2">
      <c r="D21">
        <v>2022</v>
      </c>
      <c r="E21" t="s">
        <v>0</v>
      </c>
      <c r="F21">
        <v>51</v>
      </c>
      <c r="G21">
        <v>331449520</v>
      </c>
      <c r="H21">
        <v>51</v>
      </c>
      <c r="I21">
        <f t="shared" si="1"/>
        <v>0</v>
      </c>
      <c r="J21">
        <f t="shared" si="2"/>
        <v>1</v>
      </c>
      <c r="K21">
        <v>331449520</v>
      </c>
      <c r="L21">
        <f t="shared" si="3"/>
        <v>0</v>
      </c>
      <c r="M21">
        <f t="shared" si="0"/>
        <v>1</v>
      </c>
    </row>
    <row r="22" spans="4:13" x14ac:dyDescent="0.2">
      <c r="D22">
        <v>2022</v>
      </c>
      <c r="E22" t="s">
        <v>1</v>
      </c>
      <c r="F22">
        <v>3144</v>
      </c>
      <c r="G22">
        <v>331449520</v>
      </c>
      <c r="H22">
        <v>2351</v>
      </c>
      <c r="I22">
        <f t="shared" si="1"/>
        <v>793</v>
      </c>
      <c r="J22">
        <f t="shared" si="2"/>
        <v>0.74777353689567427</v>
      </c>
      <c r="K22">
        <f>280638943+2870404</f>
        <v>283509347</v>
      </c>
      <c r="L22">
        <f t="shared" si="3"/>
        <v>47940173</v>
      </c>
      <c r="M22">
        <f t="shared" si="0"/>
        <v>0.85536206840788309</v>
      </c>
    </row>
    <row r="23" spans="4:13" x14ac:dyDescent="0.2">
      <c r="D23">
        <v>2022</v>
      </c>
      <c r="E23" t="s">
        <v>2</v>
      </c>
      <c r="F23">
        <v>35819</v>
      </c>
      <c r="G23">
        <v>270150520</v>
      </c>
      <c r="I23">
        <f t="shared" si="1"/>
        <v>35819</v>
      </c>
      <c r="J23">
        <f t="shared" si="2"/>
        <v>0</v>
      </c>
      <c r="L23">
        <f t="shared" si="3"/>
        <v>270150520</v>
      </c>
      <c r="M23">
        <f t="shared" si="0"/>
        <v>0</v>
      </c>
    </row>
    <row r="24" spans="4:13" x14ac:dyDescent="0.2">
      <c r="D24">
        <v>2022</v>
      </c>
      <c r="E24" t="s">
        <v>3</v>
      </c>
      <c r="F24">
        <v>19479</v>
      </c>
      <c r="G24">
        <v>205204602</v>
      </c>
      <c r="I24">
        <f t="shared" si="1"/>
        <v>19479</v>
      </c>
      <c r="J24">
        <f t="shared" si="2"/>
        <v>0</v>
      </c>
      <c r="L24">
        <f t="shared" si="3"/>
        <v>205204602</v>
      </c>
      <c r="M24">
        <f t="shared" si="0"/>
        <v>0</v>
      </c>
    </row>
    <row r="25" spans="4:13" x14ac:dyDescent="0.2">
      <c r="D25">
        <v>2022</v>
      </c>
      <c r="E25" t="s">
        <v>14</v>
      </c>
      <c r="F25">
        <v>10187</v>
      </c>
      <c r="G25">
        <v>181888101</v>
      </c>
      <c r="H25">
        <v>4210</v>
      </c>
      <c r="I25">
        <f t="shared" si="1"/>
        <v>5977</v>
      </c>
      <c r="J25">
        <f t="shared" si="2"/>
        <v>0.4132718170216943</v>
      </c>
      <c r="K25">
        <v>159120681</v>
      </c>
      <c r="L25">
        <f t="shared" si="3"/>
        <v>22767420</v>
      </c>
      <c r="M25">
        <f t="shared" si="0"/>
        <v>0.87482732584029788</v>
      </c>
    </row>
    <row r="26" spans="4:13" x14ac:dyDescent="0.2">
      <c r="D26">
        <v>2022</v>
      </c>
      <c r="E26" t="s">
        <v>4</v>
      </c>
      <c r="F26">
        <v>9292</v>
      </c>
      <c r="G26">
        <v>23316501</v>
      </c>
      <c r="I26">
        <f t="shared" si="1"/>
        <v>9292</v>
      </c>
      <c r="J26">
        <f t="shared" si="2"/>
        <v>0</v>
      </c>
      <c r="L26">
        <f t="shared" si="3"/>
        <v>23316501</v>
      </c>
      <c r="M26">
        <f t="shared" si="0"/>
        <v>0</v>
      </c>
    </row>
    <row r="27" spans="4:13" x14ac:dyDescent="0.2">
      <c r="D27">
        <v>2022</v>
      </c>
      <c r="E27" t="s">
        <v>5</v>
      </c>
      <c r="F27">
        <v>16340</v>
      </c>
      <c r="G27">
        <v>64945918</v>
      </c>
      <c r="I27">
        <f t="shared" si="1"/>
        <v>16340</v>
      </c>
      <c r="J27">
        <f t="shared" si="2"/>
        <v>0</v>
      </c>
      <c r="L27">
        <f t="shared" si="3"/>
        <v>64945918</v>
      </c>
      <c r="M27">
        <f t="shared" si="0"/>
        <v>0</v>
      </c>
    </row>
    <row r="28" spans="4:13" s="1" customFormat="1" ht="20" x14ac:dyDescent="0.25">
      <c r="D28" s="1">
        <v>2022</v>
      </c>
      <c r="E28" s="1" t="s">
        <v>15</v>
      </c>
      <c r="F28" s="1">
        <v>14290</v>
      </c>
      <c r="G28" s="1">
        <v>46628237</v>
      </c>
      <c r="H28" s="1">
        <v>10422</v>
      </c>
      <c r="I28">
        <f t="shared" si="1"/>
        <v>3868</v>
      </c>
      <c r="J28" s="1">
        <f t="shared" si="2"/>
        <v>0.72932120363890829</v>
      </c>
      <c r="K28" s="2">
        <f xml:space="preserve"> 35294593 + 1029532 + 956634</f>
        <v>37280759</v>
      </c>
      <c r="L28">
        <f t="shared" si="3"/>
        <v>9347478</v>
      </c>
      <c r="M28" s="1">
        <f t="shared" si="0"/>
        <v>0.79953181588229472</v>
      </c>
    </row>
    <row r="29" spans="4:13" ht="20" x14ac:dyDescent="0.25">
      <c r="D29">
        <v>2023</v>
      </c>
      <c r="E29" t="s">
        <v>0</v>
      </c>
      <c r="F29">
        <v>51</v>
      </c>
      <c r="G29">
        <v>331449520</v>
      </c>
      <c r="H29">
        <v>30</v>
      </c>
      <c r="I29">
        <f t="shared" si="1"/>
        <v>21</v>
      </c>
      <c r="J29" s="5">
        <f t="shared" si="2"/>
        <v>0.58823529411764708</v>
      </c>
      <c r="K29" s="4">
        <v>183284405</v>
      </c>
      <c r="L29">
        <f t="shared" si="3"/>
        <v>148165115</v>
      </c>
      <c r="M29" s="6">
        <f t="shared" si="0"/>
        <v>0.55297833890361348</v>
      </c>
    </row>
    <row r="30" spans="4:13" ht="20" x14ac:dyDescent="0.25">
      <c r="D30">
        <v>2023</v>
      </c>
      <c r="E30" t="s">
        <v>1</v>
      </c>
      <c r="F30">
        <v>3144</v>
      </c>
      <c r="G30">
        <v>331449520</v>
      </c>
      <c r="H30">
        <v>733</v>
      </c>
      <c r="I30">
        <f t="shared" si="1"/>
        <v>2411</v>
      </c>
      <c r="J30" s="5">
        <f t="shared" si="2"/>
        <v>0.23314249363867684</v>
      </c>
      <c r="K30" s="4">
        <v>123967711</v>
      </c>
      <c r="L30">
        <f t="shared" si="3"/>
        <v>207481809</v>
      </c>
      <c r="M30" s="6">
        <f t="shared" si="0"/>
        <v>0.37401686688217256</v>
      </c>
    </row>
    <row r="31" spans="4:13" x14ac:dyDescent="0.2">
      <c r="D31">
        <v>2023</v>
      </c>
      <c r="E31" t="s">
        <v>2</v>
      </c>
      <c r="F31">
        <v>35819</v>
      </c>
      <c r="G31">
        <v>270150520</v>
      </c>
      <c r="I31">
        <f t="shared" si="1"/>
        <v>35819</v>
      </c>
      <c r="J31" s="5">
        <f t="shared" si="2"/>
        <v>0</v>
      </c>
      <c r="L31">
        <f t="shared" si="3"/>
        <v>270150520</v>
      </c>
      <c r="M31" s="6">
        <f t="shared" si="0"/>
        <v>0</v>
      </c>
    </row>
    <row r="32" spans="4:13" x14ac:dyDescent="0.2">
      <c r="D32">
        <v>2023</v>
      </c>
      <c r="E32" t="s">
        <v>3</v>
      </c>
      <c r="F32">
        <v>19479</v>
      </c>
      <c r="G32">
        <v>205204602</v>
      </c>
      <c r="I32">
        <f t="shared" si="1"/>
        <v>19479</v>
      </c>
      <c r="J32" s="5">
        <f t="shared" si="2"/>
        <v>0</v>
      </c>
      <c r="L32">
        <f t="shared" si="3"/>
        <v>205204602</v>
      </c>
      <c r="M32" s="6">
        <f t="shared" si="0"/>
        <v>0</v>
      </c>
    </row>
    <row r="33" spans="4:13" ht="20" x14ac:dyDescent="0.25">
      <c r="D33">
        <v>2023</v>
      </c>
      <c r="E33" t="s">
        <v>14</v>
      </c>
      <c r="F33">
        <v>10187</v>
      </c>
      <c r="G33">
        <v>181888101</v>
      </c>
      <c r="H33">
        <v>6595</v>
      </c>
      <c r="I33">
        <f t="shared" si="1"/>
        <v>3592</v>
      </c>
      <c r="J33" s="5">
        <f t="shared" si="2"/>
        <v>0.64739373711593207</v>
      </c>
      <c r="K33" s="4">
        <v>173013714</v>
      </c>
      <c r="L33">
        <f t="shared" si="3"/>
        <v>8874387</v>
      </c>
      <c r="M33" s="6">
        <f t="shared" si="0"/>
        <v>0.95120963410355253</v>
      </c>
    </row>
    <row r="34" spans="4:13" x14ac:dyDescent="0.2">
      <c r="D34">
        <v>2023</v>
      </c>
      <c r="E34" t="s">
        <v>4</v>
      </c>
      <c r="F34">
        <v>9292</v>
      </c>
      <c r="G34">
        <v>23316501</v>
      </c>
      <c r="I34">
        <f t="shared" si="1"/>
        <v>9292</v>
      </c>
      <c r="J34" s="5">
        <f t="shared" si="2"/>
        <v>0</v>
      </c>
      <c r="L34">
        <f t="shared" si="3"/>
        <v>23316501</v>
      </c>
      <c r="M34" s="6">
        <f t="shared" si="0"/>
        <v>0</v>
      </c>
    </row>
    <row r="35" spans="4:13" x14ac:dyDescent="0.2">
      <c r="D35">
        <v>2023</v>
      </c>
      <c r="E35" t="s">
        <v>5</v>
      </c>
      <c r="F35">
        <v>16340</v>
      </c>
      <c r="G35">
        <v>64945918</v>
      </c>
      <c r="I35">
        <f t="shared" si="1"/>
        <v>16340</v>
      </c>
      <c r="J35" s="5">
        <f t="shared" si="2"/>
        <v>0</v>
      </c>
      <c r="L35">
        <f t="shared" si="3"/>
        <v>64945918</v>
      </c>
      <c r="M35" s="6">
        <f t="shared" si="0"/>
        <v>0</v>
      </c>
    </row>
    <row r="36" spans="4:13" ht="20" x14ac:dyDescent="0.25">
      <c r="D36">
        <v>2023</v>
      </c>
      <c r="E36" s="1" t="s">
        <v>15</v>
      </c>
      <c r="F36">
        <v>14290</v>
      </c>
      <c r="G36" s="1">
        <v>46628237</v>
      </c>
      <c r="H36">
        <v>8708</v>
      </c>
      <c r="I36">
        <f t="shared" si="1"/>
        <v>5582</v>
      </c>
      <c r="J36" s="5">
        <f t="shared" si="2"/>
        <v>0.60937718684394682</v>
      </c>
      <c r="K36" s="4">
        <v>40026461</v>
      </c>
      <c r="L36">
        <f t="shared" si="3"/>
        <v>6601776</v>
      </c>
      <c r="M36" s="6">
        <f t="shared" si="0"/>
        <v>0.85841677865710431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Nguyen</dc:creator>
  <cp:lastModifiedBy>Thuy Nguyen</cp:lastModifiedBy>
  <dcterms:created xsi:type="dcterms:W3CDTF">2024-06-24T13:45:37Z</dcterms:created>
  <dcterms:modified xsi:type="dcterms:W3CDTF">2024-07-17T17:43:49Z</dcterms:modified>
</cp:coreProperties>
</file>