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03426a47caebe/3YP - Disincorporations/Disincorporations Repository/"/>
    </mc:Choice>
  </mc:AlternateContent>
  <xr:revisionPtr revIDLastSave="1348" documentId="8_{84200984-B881-4A4A-BFD4-77E09D0A6A57}" xr6:coauthVersionLast="47" xr6:coauthVersionMax="47" xr10:uidLastSave="{89F315A1-B56B-4E1F-88FD-224D1CF28E48}"/>
  <bookViews>
    <workbookView xWindow="22932" yWindow="-48" windowWidth="23256" windowHeight="12456" xr2:uid="{00000000-000D-0000-FFFF-FFFF00000000}"/>
  </bookViews>
  <sheets>
    <sheet name="disincs2010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1" i="1" l="1"/>
  <c r="I81" i="1"/>
  <c r="M81" i="1" s="1"/>
  <c r="J81" i="1"/>
  <c r="Q81" i="1"/>
  <c r="P54" i="1"/>
  <c r="I54" i="1"/>
  <c r="M54" i="1" s="1"/>
  <c r="J54" i="1"/>
  <c r="Q54" i="1"/>
  <c r="Q90" i="1"/>
  <c r="P90" i="1"/>
  <c r="I90" i="1"/>
  <c r="M90" i="1" s="1"/>
  <c r="J90" i="1"/>
  <c r="Q33" i="1"/>
  <c r="P33" i="1"/>
  <c r="I33" i="1"/>
  <c r="M33" i="1" s="1"/>
  <c r="J33" i="1"/>
  <c r="Q69" i="1"/>
  <c r="P69" i="1"/>
  <c r="M69" i="1"/>
  <c r="I69" i="1"/>
  <c r="L69" i="1" s="1"/>
  <c r="J69" i="1"/>
  <c r="P82" i="1"/>
  <c r="I82" i="1"/>
  <c r="L82" i="1" s="1"/>
  <c r="J82" i="1"/>
  <c r="Q82" i="1"/>
  <c r="Q51" i="1"/>
  <c r="P51" i="1"/>
  <c r="M51" i="1"/>
  <c r="I51" i="1"/>
  <c r="L51" i="1" s="1"/>
  <c r="J51" i="1"/>
  <c r="Q41" i="1"/>
  <c r="I41" i="1"/>
  <c r="L41" i="1" s="1"/>
  <c r="J41" i="1"/>
  <c r="P40" i="1"/>
  <c r="P41" i="1"/>
  <c r="Q40" i="1"/>
  <c r="M40" i="1"/>
  <c r="I40" i="1"/>
  <c r="L40" i="1" s="1"/>
  <c r="J40" i="1"/>
  <c r="P35" i="1"/>
  <c r="P36" i="1"/>
  <c r="Q36" i="1"/>
  <c r="Q35" i="1"/>
  <c r="J36" i="1"/>
  <c r="I36" i="1"/>
  <c r="M36" i="1" s="1"/>
  <c r="I35" i="1"/>
  <c r="L35" i="1" s="1"/>
  <c r="J35" i="1"/>
  <c r="Q37" i="1"/>
  <c r="P37" i="1"/>
  <c r="I37" i="1"/>
  <c r="L37" i="1" s="1"/>
  <c r="J37" i="1"/>
  <c r="Q49" i="1"/>
  <c r="P49" i="1"/>
  <c r="I49" i="1"/>
  <c r="M49" i="1" s="1"/>
  <c r="J49" i="1"/>
  <c r="Q43" i="1"/>
  <c r="P43" i="1"/>
  <c r="I43" i="1"/>
  <c r="L43" i="1" s="1"/>
  <c r="J43" i="1"/>
  <c r="Q104" i="1"/>
  <c r="P104" i="1"/>
  <c r="I104" i="1"/>
  <c r="M104" i="1" s="1"/>
  <c r="J104" i="1"/>
  <c r="Q87" i="1"/>
  <c r="P87" i="1"/>
  <c r="I87" i="1"/>
  <c r="L87" i="1" s="1"/>
  <c r="J87" i="1"/>
  <c r="P66" i="1"/>
  <c r="Q77" i="1"/>
  <c r="Q66" i="1"/>
  <c r="P77" i="1"/>
  <c r="I66" i="1"/>
  <c r="M66" i="1" s="1"/>
  <c r="J66" i="1"/>
  <c r="L77" i="1"/>
  <c r="I77" i="1"/>
  <c r="M77" i="1" s="1"/>
  <c r="J77" i="1"/>
  <c r="Q105" i="1"/>
  <c r="P105" i="1"/>
  <c r="M105" i="1"/>
  <c r="I105" i="1"/>
  <c r="L105" i="1" s="1"/>
  <c r="J105" i="1"/>
  <c r="Q63" i="1"/>
  <c r="P63" i="1"/>
  <c r="I63" i="1"/>
  <c r="M63" i="1" s="1"/>
  <c r="J63" i="1"/>
  <c r="Q73" i="1"/>
  <c r="P73" i="1"/>
  <c r="I73" i="1"/>
  <c r="L73" i="1" s="1"/>
  <c r="J73" i="1"/>
  <c r="Q68" i="1"/>
  <c r="P68" i="1"/>
  <c r="I68" i="1"/>
  <c r="M68" i="1" s="1"/>
  <c r="J68" i="1"/>
  <c r="Q38" i="1"/>
  <c r="P38" i="1"/>
  <c r="I38" i="1"/>
  <c r="L38" i="1" s="1"/>
  <c r="J38" i="1"/>
  <c r="Q56" i="1"/>
  <c r="P56" i="1"/>
  <c r="I56" i="1"/>
  <c r="L56" i="1" s="1"/>
  <c r="J56" i="1"/>
  <c r="P45" i="1"/>
  <c r="Q45" i="1"/>
  <c r="I45" i="1"/>
  <c r="L45" i="1" s="1"/>
  <c r="J45" i="1"/>
  <c r="Q57" i="1"/>
  <c r="P57" i="1"/>
  <c r="L57" i="1"/>
  <c r="M57" i="1"/>
  <c r="I57" i="1"/>
  <c r="J57" i="1"/>
  <c r="P97" i="1"/>
  <c r="Q97" i="1"/>
  <c r="I97" i="1"/>
  <c r="L97" i="1" s="1"/>
  <c r="J97" i="1"/>
  <c r="Q84" i="1"/>
  <c r="P84" i="1"/>
  <c r="M84" i="1"/>
  <c r="I84" i="1"/>
  <c r="L84" i="1" s="1"/>
  <c r="J84" i="1"/>
  <c r="Q100" i="1"/>
  <c r="P100" i="1"/>
  <c r="I100" i="1"/>
  <c r="L100" i="1" s="1"/>
  <c r="J100" i="1"/>
  <c r="P39" i="1"/>
  <c r="Q39" i="1"/>
  <c r="M39" i="1"/>
  <c r="I39" i="1"/>
  <c r="L39" i="1" s="1"/>
  <c r="J39" i="1"/>
  <c r="P107" i="1"/>
  <c r="Q107" i="1"/>
  <c r="I107" i="1"/>
  <c r="L107" i="1" s="1"/>
  <c r="J107" i="1"/>
  <c r="Q111" i="1"/>
  <c r="P111" i="1"/>
  <c r="M111" i="1"/>
  <c r="I111" i="1"/>
  <c r="L111" i="1" s="1"/>
  <c r="J111" i="1"/>
  <c r="P110" i="1"/>
  <c r="P88" i="1"/>
  <c r="Q110" i="1"/>
  <c r="I110" i="1"/>
  <c r="L110" i="1" s="1"/>
  <c r="J110" i="1"/>
  <c r="Q88" i="1"/>
  <c r="I88" i="1"/>
  <c r="L88" i="1" s="1"/>
  <c r="J88" i="1"/>
  <c r="P48" i="1"/>
  <c r="P83" i="1"/>
  <c r="P79" i="1"/>
  <c r="Q48" i="1"/>
  <c r="I48" i="1"/>
  <c r="L48" i="1" s="1"/>
  <c r="J48" i="1"/>
  <c r="Q83" i="1"/>
  <c r="I83" i="1"/>
  <c r="M83" i="1" s="1"/>
  <c r="J83" i="1"/>
  <c r="Q79" i="1"/>
  <c r="L79" i="1"/>
  <c r="I79" i="1"/>
  <c r="M79" i="1" s="1"/>
  <c r="J79" i="1"/>
  <c r="P67" i="1"/>
  <c r="Q67" i="1"/>
  <c r="M67" i="1"/>
  <c r="I67" i="1"/>
  <c r="L67" i="1" s="1"/>
  <c r="J67" i="1"/>
  <c r="Q89" i="1"/>
  <c r="P89" i="1"/>
  <c r="I89" i="1"/>
  <c r="M89" i="1" s="1"/>
  <c r="J89" i="1"/>
  <c r="P76" i="1"/>
  <c r="Q76" i="1"/>
  <c r="M76" i="1"/>
  <c r="I76" i="1"/>
  <c r="L76" i="1" s="1"/>
  <c r="J76" i="1"/>
  <c r="P64" i="1"/>
  <c r="Q64" i="1"/>
  <c r="I64" i="1"/>
  <c r="M64" i="1" s="1"/>
  <c r="J64" i="1"/>
  <c r="P103" i="1"/>
  <c r="Q103" i="1"/>
  <c r="I103" i="1"/>
  <c r="L103" i="1" s="1"/>
  <c r="J103" i="1"/>
  <c r="P99" i="1"/>
  <c r="Q99" i="1"/>
  <c r="I99" i="1"/>
  <c r="L99" i="1" s="1"/>
  <c r="J99" i="1"/>
  <c r="P44" i="1"/>
  <c r="P122" i="1"/>
  <c r="Q44" i="1"/>
  <c r="I44" i="1"/>
  <c r="L44" i="1" s="1"/>
  <c r="J44" i="1"/>
  <c r="Q85" i="1"/>
  <c r="P85" i="1"/>
  <c r="I85" i="1"/>
  <c r="L85" i="1" s="1"/>
  <c r="J85" i="1"/>
  <c r="P96" i="1"/>
  <c r="Q96" i="1"/>
  <c r="I96" i="1"/>
  <c r="L96" i="1" s="1"/>
  <c r="J96" i="1"/>
  <c r="Q91" i="1"/>
  <c r="P91" i="1"/>
  <c r="J91" i="1"/>
  <c r="I91" i="1"/>
  <c r="M91" i="1" s="1"/>
  <c r="Q114" i="1"/>
  <c r="P114" i="1"/>
  <c r="J114" i="1"/>
  <c r="I114" i="1"/>
  <c r="L114" i="1" s="1"/>
  <c r="Q101" i="1"/>
  <c r="P101" i="1"/>
  <c r="J101" i="1"/>
  <c r="I101" i="1"/>
  <c r="M101" i="1" s="1"/>
  <c r="Q93" i="1"/>
  <c r="P93" i="1"/>
  <c r="J93" i="1"/>
  <c r="I93" i="1"/>
  <c r="L93" i="1" s="1"/>
  <c r="Q106" i="1"/>
  <c r="P106" i="1"/>
  <c r="J106" i="1"/>
  <c r="I106" i="1"/>
  <c r="M106" i="1" s="1"/>
  <c r="Q71" i="1"/>
  <c r="P71" i="1"/>
  <c r="J71" i="1"/>
  <c r="I71" i="1"/>
  <c r="M71" i="1" s="1"/>
  <c r="Q60" i="1"/>
  <c r="P60" i="1"/>
  <c r="J60" i="1"/>
  <c r="I60" i="1"/>
  <c r="M60" i="1" s="1"/>
  <c r="Q61" i="1"/>
  <c r="P61" i="1"/>
  <c r="J61" i="1"/>
  <c r="I61" i="1"/>
  <c r="M61" i="1" s="1"/>
  <c r="M11" i="1"/>
  <c r="M6" i="1"/>
  <c r="M7" i="1"/>
  <c r="M13" i="1"/>
  <c r="M14" i="1"/>
  <c r="M15" i="1"/>
  <c r="M16" i="1"/>
  <c r="M18" i="1"/>
  <c r="M19" i="1"/>
  <c r="M22" i="1"/>
  <c r="M23" i="1"/>
  <c r="M26" i="1"/>
  <c r="M27" i="1"/>
  <c r="M28" i="1"/>
  <c r="M29" i="1"/>
  <c r="M118" i="1"/>
  <c r="M123" i="1"/>
  <c r="M125" i="1"/>
  <c r="M124" i="1"/>
  <c r="M2" i="1"/>
  <c r="M3" i="1"/>
  <c r="I25" i="1"/>
  <c r="L25" i="1" s="1"/>
  <c r="J25" i="1"/>
  <c r="P25" i="1"/>
  <c r="Q25" i="1"/>
  <c r="Q11" i="1"/>
  <c r="Q5" i="1"/>
  <c r="Q6" i="1"/>
  <c r="Q7" i="1"/>
  <c r="Q8" i="1"/>
  <c r="Q12" i="1"/>
  <c r="Q13" i="1"/>
  <c r="Q14" i="1"/>
  <c r="Q15" i="1"/>
  <c r="Q16" i="1"/>
  <c r="Q17" i="1"/>
  <c r="Q18" i="1"/>
  <c r="Q19" i="1"/>
  <c r="Q21" i="1"/>
  <c r="Q20" i="1"/>
  <c r="Q22" i="1"/>
  <c r="Q23" i="1"/>
  <c r="Q24" i="1"/>
  <c r="Q26" i="1"/>
  <c r="Q27" i="1"/>
  <c r="Q30" i="1"/>
  <c r="Q31" i="1"/>
  <c r="Q32" i="1"/>
  <c r="Q34" i="1"/>
  <c r="Q42" i="1"/>
  <c r="Q46" i="1"/>
  <c r="Q47" i="1"/>
  <c r="Q50" i="1"/>
  <c r="Q52" i="1"/>
  <c r="Q53" i="1"/>
  <c r="Q55" i="1"/>
  <c r="Q58" i="1"/>
  <c r="Q59" i="1"/>
  <c r="Q62" i="1"/>
  <c r="Q65" i="1"/>
  <c r="Q70" i="1"/>
  <c r="Q72" i="1"/>
  <c r="Q74" i="1"/>
  <c r="Q75" i="1"/>
  <c r="Q78" i="1"/>
  <c r="Q80" i="1"/>
  <c r="Q86" i="1"/>
  <c r="Q28" i="1"/>
  <c r="Q29" i="1"/>
  <c r="Q92" i="1"/>
  <c r="Q94" i="1"/>
  <c r="Q95" i="1"/>
  <c r="Q98" i="1"/>
  <c r="Q102" i="1"/>
  <c r="Q108" i="1"/>
  <c r="Q113" i="1"/>
  <c r="Q109" i="1"/>
  <c r="Q112" i="1"/>
  <c r="Q115" i="1"/>
  <c r="Q116" i="1"/>
  <c r="Q117" i="1"/>
  <c r="Q118" i="1"/>
  <c r="Q119" i="1"/>
  <c r="Q120" i="1"/>
  <c r="Q121" i="1"/>
  <c r="Q123" i="1"/>
  <c r="Q125" i="1"/>
  <c r="Q124" i="1"/>
  <c r="Q126" i="1"/>
  <c r="Q122" i="1"/>
  <c r="Q2" i="1"/>
  <c r="Q3" i="1"/>
  <c r="Q4" i="1"/>
  <c r="Q9" i="1"/>
  <c r="Q10" i="1"/>
  <c r="P2" i="1"/>
  <c r="P3" i="1"/>
  <c r="P4" i="1"/>
  <c r="P9" i="1"/>
  <c r="P10" i="1"/>
  <c r="P11" i="1"/>
  <c r="P5" i="1"/>
  <c r="P6" i="1"/>
  <c r="P7" i="1"/>
  <c r="P8" i="1"/>
  <c r="P12" i="1"/>
  <c r="P13" i="1"/>
  <c r="P14" i="1"/>
  <c r="P15" i="1"/>
  <c r="P16" i="1"/>
  <c r="P17" i="1"/>
  <c r="P18" i="1"/>
  <c r="P19" i="1"/>
  <c r="P21" i="1"/>
  <c r="P20" i="1"/>
  <c r="P22" i="1"/>
  <c r="P23" i="1"/>
  <c r="P24" i="1"/>
  <c r="P26" i="1"/>
  <c r="P27" i="1"/>
  <c r="P30" i="1"/>
  <c r="P31" i="1"/>
  <c r="P32" i="1"/>
  <c r="P34" i="1"/>
  <c r="P42" i="1"/>
  <c r="P46" i="1"/>
  <c r="P47" i="1"/>
  <c r="P50" i="1"/>
  <c r="P52" i="1"/>
  <c r="P53" i="1"/>
  <c r="P55" i="1"/>
  <c r="P58" i="1"/>
  <c r="P59" i="1"/>
  <c r="P62" i="1"/>
  <c r="P65" i="1"/>
  <c r="P70" i="1"/>
  <c r="P72" i="1"/>
  <c r="P74" i="1"/>
  <c r="P75" i="1"/>
  <c r="P78" i="1"/>
  <c r="P80" i="1"/>
  <c r="P86" i="1"/>
  <c r="P28" i="1"/>
  <c r="P29" i="1"/>
  <c r="P92" i="1"/>
  <c r="P94" i="1"/>
  <c r="P95" i="1"/>
  <c r="P98" i="1"/>
  <c r="P102" i="1"/>
  <c r="P108" i="1"/>
  <c r="P113" i="1"/>
  <c r="P109" i="1"/>
  <c r="P112" i="1"/>
  <c r="P115" i="1"/>
  <c r="P116" i="1"/>
  <c r="P117" i="1"/>
  <c r="P118" i="1"/>
  <c r="P119" i="1"/>
  <c r="P120" i="1"/>
  <c r="P121" i="1"/>
  <c r="P123" i="1"/>
  <c r="P125" i="1"/>
  <c r="P124" i="1"/>
  <c r="P126" i="1"/>
  <c r="I20" i="1"/>
  <c r="L20" i="1" s="1"/>
  <c r="J20" i="1"/>
  <c r="J3" i="1"/>
  <c r="J4" i="1"/>
  <c r="J9" i="1"/>
  <c r="J10" i="1"/>
  <c r="J11" i="1"/>
  <c r="J5" i="1"/>
  <c r="J6" i="1"/>
  <c r="J7" i="1"/>
  <c r="J8" i="1"/>
  <c r="J12" i="1"/>
  <c r="J13" i="1"/>
  <c r="J14" i="1"/>
  <c r="J15" i="1"/>
  <c r="J16" i="1"/>
  <c r="J17" i="1"/>
  <c r="J18" i="1"/>
  <c r="J19" i="1"/>
  <c r="J21" i="1"/>
  <c r="J22" i="1"/>
  <c r="J23" i="1"/>
  <c r="J24" i="1"/>
  <c r="J26" i="1"/>
  <c r="J27" i="1"/>
  <c r="J30" i="1"/>
  <c r="J31" i="1"/>
  <c r="J32" i="1"/>
  <c r="J34" i="1"/>
  <c r="J42" i="1"/>
  <c r="J46" i="1"/>
  <c r="J47" i="1"/>
  <c r="J50" i="1"/>
  <c r="J52" i="1"/>
  <c r="J53" i="1"/>
  <c r="J55" i="1"/>
  <c r="J58" i="1"/>
  <c r="J59" i="1"/>
  <c r="J62" i="1"/>
  <c r="J65" i="1"/>
  <c r="J70" i="1"/>
  <c r="J72" i="1"/>
  <c r="J74" i="1"/>
  <c r="J75" i="1"/>
  <c r="J78" i="1"/>
  <c r="J80" i="1"/>
  <c r="J86" i="1"/>
  <c r="J28" i="1"/>
  <c r="J29" i="1"/>
  <c r="J92" i="1"/>
  <c r="J94" i="1"/>
  <c r="J95" i="1"/>
  <c r="J98" i="1"/>
  <c r="J102" i="1"/>
  <c r="J108" i="1"/>
  <c r="J113" i="1"/>
  <c r="J109" i="1"/>
  <c r="J112" i="1"/>
  <c r="J115" i="1"/>
  <c r="J116" i="1"/>
  <c r="J117" i="1"/>
  <c r="J118" i="1"/>
  <c r="J119" i="1"/>
  <c r="J120" i="1"/>
  <c r="J121" i="1"/>
  <c r="J123" i="1"/>
  <c r="J125" i="1"/>
  <c r="J124" i="1"/>
  <c r="J126" i="1"/>
  <c r="J122" i="1"/>
  <c r="I3" i="1"/>
  <c r="L3" i="1" s="1"/>
  <c r="I4" i="1"/>
  <c r="L4" i="1" s="1"/>
  <c r="I9" i="1"/>
  <c r="L9" i="1" s="1"/>
  <c r="I10" i="1"/>
  <c r="L10" i="1" s="1"/>
  <c r="I11" i="1"/>
  <c r="L11" i="1" s="1"/>
  <c r="I5" i="1"/>
  <c r="L5" i="1" s="1"/>
  <c r="I6" i="1"/>
  <c r="L6" i="1" s="1"/>
  <c r="I7" i="1"/>
  <c r="L7" i="1" s="1"/>
  <c r="I8" i="1"/>
  <c r="L8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1" i="1"/>
  <c r="L21" i="1" s="1"/>
  <c r="I22" i="1"/>
  <c r="L22" i="1" s="1"/>
  <c r="I23" i="1"/>
  <c r="L23" i="1" s="1"/>
  <c r="I24" i="1"/>
  <c r="L24" i="1" s="1"/>
  <c r="I26" i="1"/>
  <c r="L26" i="1" s="1"/>
  <c r="I27" i="1"/>
  <c r="L27" i="1" s="1"/>
  <c r="I30" i="1"/>
  <c r="L30" i="1" s="1"/>
  <c r="I31" i="1"/>
  <c r="L31" i="1" s="1"/>
  <c r="I32" i="1"/>
  <c r="L32" i="1" s="1"/>
  <c r="I34" i="1"/>
  <c r="L34" i="1" s="1"/>
  <c r="I42" i="1"/>
  <c r="L42" i="1" s="1"/>
  <c r="I46" i="1"/>
  <c r="L46" i="1" s="1"/>
  <c r="I47" i="1"/>
  <c r="L47" i="1" s="1"/>
  <c r="I50" i="1"/>
  <c r="L50" i="1" s="1"/>
  <c r="I52" i="1"/>
  <c r="M52" i="1" s="1"/>
  <c r="I53" i="1"/>
  <c r="L53" i="1" s="1"/>
  <c r="I55" i="1"/>
  <c r="L55" i="1" s="1"/>
  <c r="I58" i="1"/>
  <c r="L58" i="1" s="1"/>
  <c r="I59" i="1"/>
  <c r="L59" i="1" s="1"/>
  <c r="I62" i="1"/>
  <c r="L62" i="1" s="1"/>
  <c r="I65" i="1"/>
  <c r="L65" i="1" s="1"/>
  <c r="I70" i="1"/>
  <c r="L70" i="1" s="1"/>
  <c r="I72" i="1"/>
  <c r="L72" i="1" s="1"/>
  <c r="I74" i="1"/>
  <c r="L74" i="1" s="1"/>
  <c r="I75" i="1"/>
  <c r="L75" i="1" s="1"/>
  <c r="I78" i="1"/>
  <c r="L78" i="1" s="1"/>
  <c r="I80" i="1"/>
  <c r="L80" i="1" s="1"/>
  <c r="I86" i="1"/>
  <c r="L86" i="1" s="1"/>
  <c r="I28" i="1"/>
  <c r="L28" i="1" s="1"/>
  <c r="I29" i="1"/>
  <c r="L29" i="1" s="1"/>
  <c r="I92" i="1"/>
  <c r="L92" i="1" s="1"/>
  <c r="I94" i="1"/>
  <c r="L94" i="1" s="1"/>
  <c r="I95" i="1"/>
  <c r="L95" i="1" s="1"/>
  <c r="I98" i="1"/>
  <c r="L98" i="1" s="1"/>
  <c r="I102" i="1"/>
  <c r="L102" i="1" s="1"/>
  <c r="I108" i="1"/>
  <c r="L108" i="1" s="1"/>
  <c r="I113" i="1"/>
  <c r="L113" i="1" s="1"/>
  <c r="I109" i="1"/>
  <c r="L109" i="1" s="1"/>
  <c r="I112" i="1"/>
  <c r="L112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3" i="1"/>
  <c r="L123" i="1" s="1"/>
  <c r="I125" i="1"/>
  <c r="L125" i="1" s="1"/>
  <c r="I124" i="1"/>
  <c r="L124" i="1" s="1"/>
  <c r="I126" i="1"/>
  <c r="L126" i="1" s="1"/>
  <c r="I122" i="1"/>
  <c r="L122" i="1" s="1"/>
  <c r="J2" i="1"/>
  <c r="I2" i="1"/>
  <c r="L2" i="1" s="1"/>
  <c r="L64" i="1" l="1"/>
  <c r="M85" i="1"/>
  <c r="L63" i="1"/>
  <c r="L54" i="1"/>
  <c r="L66" i="1"/>
  <c r="M103" i="1"/>
  <c r="L68" i="1"/>
  <c r="M44" i="1"/>
  <c r="M56" i="1"/>
  <c r="L81" i="1"/>
  <c r="L89" i="1"/>
  <c r="L83" i="1"/>
  <c r="M88" i="1"/>
  <c r="L104" i="1"/>
  <c r="L49" i="1"/>
  <c r="M35" i="1"/>
  <c r="L36" i="1"/>
  <c r="M48" i="1"/>
  <c r="M107" i="1"/>
  <c r="M100" i="1"/>
  <c r="M97" i="1"/>
  <c r="M45" i="1"/>
  <c r="M38" i="1"/>
  <c r="L33" i="1"/>
  <c r="M87" i="1"/>
  <c r="M43" i="1"/>
  <c r="M37" i="1"/>
  <c r="M41" i="1"/>
  <c r="M82" i="1"/>
  <c r="L90" i="1"/>
  <c r="L91" i="1"/>
  <c r="M96" i="1"/>
  <c r="M110" i="1"/>
  <c r="M73" i="1"/>
  <c r="M99" i="1"/>
  <c r="M122" i="1"/>
  <c r="M126" i="1"/>
  <c r="M121" i="1"/>
  <c r="M120" i="1"/>
  <c r="M119" i="1"/>
  <c r="M117" i="1"/>
  <c r="M116" i="1"/>
  <c r="M115" i="1"/>
  <c r="M114" i="1"/>
  <c r="M112" i="1"/>
  <c r="M109" i="1"/>
  <c r="M113" i="1"/>
  <c r="M108" i="1"/>
  <c r="L101" i="1"/>
  <c r="M102" i="1"/>
  <c r="M98" i="1"/>
  <c r="M95" i="1"/>
  <c r="M93" i="1"/>
  <c r="L106" i="1"/>
  <c r="M94" i="1"/>
  <c r="M92" i="1"/>
  <c r="M86" i="1"/>
  <c r="M80" i="1"/>
  <c r="M78" i="1"/>
  <c r="M74" i="1"/>
  <c r="L71" i="1"/>
  <c r="M72" i="1"/>
  <c r="M70" i="1"/>
  <c r="M65" i="1"/>
  <c r="L60" i="1"/>
  <c r="M31" i="1"/>
  <c r="M21" i="1"/>
  <c r="M9" i="1"/>
  <c r="M25" i="1"/>
  <c r="M20" i="1"/>
  <c r="M12" i="1"/>
  <c r="M32" i="1"/>
  <c r="M10" i="1"/>
  <c r="M30" i="1"/>
  <c r="M8" i="1"/>
  <c r="L61" i="1"/>
  <c r="M17" i="1"/>
  <c r="M4" i="1"/>
  <c r="M24" i="1"/>
  <c r="M5" i="1"/>
  <c r="M34" i="1"/>
  <c r="M62" i="1"/>
  <c r="M59" i="1"/>
  <c r="M58" i="1"/>
  <c r="M55" i="1"/>
  <c r="M53" i="1"/>
  <c r="L52" i="1"/>
  <c r="M50" i="1"/>
  <c r="M47" i="1"/>
  <c r="M75" i="1"/>
  <c r="M46" i="1"/>
  <c r="M42" i="1"/>
</calcChain>
</file>

<file path=xl/sharedStrings.xml><?xml version="1.0" encoding="utf-8"?>
<sst xmlns="http://schemas.openxmlformats.org/spreadsheetml/2006/main" count="568" uniqueCount="165">
  <si>
    <t>USPS</t>
  </si>
  <si>
    <t>GEOID</t>
  </si>
  <si>
    <t>NAME</t>
  </si>
  <si>
    <t>AK</t>
  </si>
  <si>
    <t>Petersburg CDP</t>
  </si>
  <si>
    <t>AR</t>
  </si>
  <si>
    <t>Magnet Cove CDP</t>
  </si>
  <si>
    <t>FL</t>
  </si>
  <si>
    <t>Hastings CDP</t>
  </si>
  <si>
    <t>IL</t>
  </si>
  <si>
    <t>Garden Prairie CDP</t>
  </si>
  <si>
    <t>Whiteash CDP</t>
  </si>
  <si>
    <t>IN</t>
  </si>
  <si>
    <t>Fredericksburg CDP</t>
  </si>
  <si>
    <t>IA</t>
  </si>
  <si>
    <t>Center Junction CDP</t>
  </si>
  <si>
    <t>Delphos CDP</t>
  </si>
  <si>
    <t>Mount Sterling CDP</t>
  </si>
  <si>
    <t>Mount Union CDP</t>
  </si>
  <si>
    <t>KS</t>
  </si>
  <si>
    <t>Mildred CDP</t>
  </si>
  <si>
    <t>KY</t>
  </si>
  <si>
    <t>Allensville CDP</t>
  </si>
  <si>
    <t>Wallins Creek CDP</t>
  </si>
  <si>
    <t>Water Valley CDP</t>
  </si>
  <si>
    <t>MO</t>
  </si>
  <si>
    <t>Burgess CDP</t>
  </si>
  <si>
    <t>Climax Springs CDP</t>
  </si>
  <si>
    <t>Dutchtown CDP</t>
  </si>
  <si>
    <t>Lithium CDP</t>
  </si>
  <si>
    <t>Macks Creek CDP</t>
  </si>
  <si>
    <t>Quitman CDP</t>
  </si>
  <si>
    <t>Rayville CDP</t>
  </si>
  <si>
    <t>St. George CDP</t>
  </si>
  <si>
    <t>Zalma CDP</t>
  </si>
  <si>
    <t>MT</t>
  </si>
  <si>
    <t>Brockton CDP</t>
  </si>
  <si>
    <t>NE</t>
  </si>
  <si>
    <t>Seneca CDP</t>
  </si>
  <si>
    <t>NY</t>
  </si>
  <si>
    <t>Altmar CDP</t>
  </si>
  <si>
    <t>Barneveld CDP</t>
  </si>
  <si>
    <t>Bridgewater CDP</t>
  </si>
  <si>
    <t>Cherry Creek CDP</t>
  </si>
  <si>
    <t>East Randolph CDP</t>
  </si>
  <si>
    <t>Edwards CDP</t>
  </si>
  <si>
    <t>Forestville CDP</t>
  </si>
  <si>
    <t>Hermon CDP</t>
  </si>
  <si>
    <t>Herrings CDP</t>
  </si>
  <si>
    <t>Keeseville CDP</t>
  </si>
  <si>
    <t>Limestone CDP</t>
  </si>
  <si>
    <t>Lyons CDP</t>
  </si>
  <si>
    <t>Macedon CDP</t>
  </si>
  <si>
    <t>Mastic Beach CDP</t>
  </si>
  <si>
    <t>Perrysburg CDP</t>
  </si>
  <si>
    <t>Port Henry CDP</t>
  </si>
  <si>
    <t>Prospect CDP</t>
  </si>
  <si>
    <t>Randolph CDP</t>
  </si>
  <si>
    <t>Salem CDP</t>
  </si>
  <si>
    <t>Seneca Falls CDP</t>
  </si>
  <si>
    <t>Van Etten CDP</t>
  </si>
  <si>
    <t>NC</t>
  </si>
  <si>
    <t>Centerville CDP</t>
  </si>
  <si>
    <t>ND</t>
  </si>
  <si>
    <t>Bantry CDP</t>
  </si>
  <si>
    <t>OH</t>
  </si>
  <si>
    <t>Amelia CDP</t>
  </si>
  <si>
    <t>Brady Lake CDP</t>
  </si>
  <si>
    <t>Cherry Fork CDP</t>
  </si>
  <si>
    <t>Fort Shawnee CDP</t>
  </si>
  <si>
    <t>Limaville CDP</t>
  </si>
  <si>
    <t>Orient CDP</t>
  </si>
  <si>
    <t>St. Martin CDP</t>
  </si>
  <si>
    <t>Salesville CDP</t>
  </si>
  <si>
    <t>Somerville CDP</t>
  </si>
  <si>
    <t>Uniopolis CDP</t>
  </si>
  <si>
    <t>OR</t>
  </si>
  <si>
    <t>Damascus CDP</t>
  </si>
  <si>
    <t>PA</t>
  </si>
  <si>
    <t>Strausstown CDP</t>
  </si>
  <si>
    <t>SD</t>
  </si>
  <si>
    <t>Roswell CDP</t>
  </si>
  <si>
    <t>TN</t>
  </si>
  <si>
    <t>Iron City CDP</t>
  </si>
  <si>
    <t>UT</t>
  </si>
  <si>
    <t>Cedar Highlands CDP</t>
  </si>
  <si>
    <t>Ophir CDP</t>
  </si>
  <si>
    <t>VT</t>
  </si>
  <si>
    <t>Cabot CDP</t>
  </si>
  <si>
    <t>Northfield CDP</t>
  </si>
  <si>
    <t>North Westminster CDP</t>
  </si>
  <si>
    <t>Waterbury CDP</t>
  </si>
  <si>
    <t>VA</t>
  </si>
  <si>
    <t>Columbia CDP</t>
  </si>
  <si>
    <t>referendum</t>
  </si>
  <si>
    <t>votesyes</t>
  </si>
  <si>
    <t>jdwcheck/date</t>
  </si>
  <si>
    <t>voteno</t>
  </si>
  <si>
    <t>vote_pct</t>
  </si>
  <si>
    <t>vote_margin</t>
  </si>
  <si>
    <t>yes_20220307</t>
  </si>
  <si>
    <t>yes_20220421</t>
  </si>
  <si>
    <t>29XXXXX</t>
  </si>
  <si>
    <t>Mackenzie</t>
  </si>
  <si>
    <t>NA</t>
  </si>
  <si>
    <t>registered</t>
  </si>
  <si>
    <t>Uplands Park</t>
  </si>
  <si>
    <t>threshold</t>
  </si>
  <si>
    <t>success</t>
  </si>
  <si>
    <t>vote_difference</t>
  </si>
  <si>
    <t>39XXXXX</t>
  </si>
  <si>
    <t>Newtonsville</t>
  </si>
  <si>
    <t>yes_20220503</t>
  </si>
  <si>
    <t>yes_202020503</t>
  </si>
  <si>
    <t>Alexandria</t>
  </si>
  <si>
    <t>Cheshire</t>
  </si>
  <si>
    <t>36XXXXX</t>
  </si>
  <si>
    <t>Spencer</t>
  </si>
  <si>
    <t>Cuba</t>
  </si>
  <si>
    <t>Hartford</t>
  </si>
  <si>
    <t>Martinsburg</t>
  </si>
  <si>
    <t>Mannsville</t>
  </si>
  <si>
    <t>Richfield Springs</t>
  </si>
  <si>
    <t>Williamsville</t>
  </si>
  <si>
    <t>Middleburgh</t>
  </si>
  <si>
    <t>Schuylerville</t>
  </si>
  <si>
    <t>Sloan</t>
  </si>
  <si>
    <t>Farnham</t>
  </si>
  <si>
    <t>Whitesboro</t>
  </si>
  <si>
    <t>Smithfield</t>
  </si>
  <si>
    <t>North Bend</t>
  </si>
  <si>
    <t>Champlain</t>
  </si>
  <si>
    <t>Holmesville</t>
  </si>
  <si>
    <t>Speculator</t>
  </si>
  <si>
    <t>turnout_dis</t>
  </si>
  <si>
    <t>turnout_pop_dis</t>
  </si>
  <si>
    <t>Cumberland</t>
  </si>
  <si>
    <t>Leicester</t>
  </si>
  <si>
    <t>Depew</t>
  </si>
  <si>
    <t>year_nextpres</t>
  </si>
  <si>
    <t>year_dis</t>
  </si>
  <si>
    <t>Lakewood</t>
  </si>
  <si>
    <t>Candor</t>
  </si>
  <si>
    <t>Odessa</t>
  </si>
  <si>
    <t>Potsdam</t>
  </si>
  <si>
    <t>pop_dis</t>
  </si>
  <si>
    <t>Malone</t>
  </si>
  <si>
    <t>New Rome</t>
  </si>
  <si>
    <t>Rushville</t>
  </si>
  <si>
    <t>Medina</t>
  </si>
  <si>
    <t>Victory</t>
  </si>
  <si>
    <t>Neville</t>
  </si>
  <si>
    <t>Corinth</t>
  </si>
  <si>
    <t>yes_20220504</t>
  </si>
  <si>
    <t>Fleischmanns</t>
  </si>
  <si>
    <t>Camillus</t>
  </si>
  <si>
    <t>Brockport</t>
  </si>
  <si>
    <t>Chaumont</t>
  </si>
  <si>
    <t>Greenwich</t>
  </si>
  <si>
    <t>Sinclairville</t>
  </si>
  <si>
    <t>Painted Post</t>
  </si>
  <si>
    <t>Bloomingburg</t>
  </si>
  <si>
    <t>Wilson</t>
  </si>
  <si>
    <t>Johnson City</t>
  </si>
  <si>
    <t>Sherman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</si>
</sst>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abSelected="1" zoomScale="90" zoomScaleNormal="90" workbookViewId="0">
      <pane ySplit="1" topLeftCell="A2" activePane="bottomLeft" state="frozen"/>
      <selection pane="bottomLeft" activeCell="F130" sqref="F130"/>
    </sheetView>
  </sheetViews>
  <sheetFormatPr defaultRowHeight="15" x14ac:dyDescent="0.25"/>
  <cols>
    <col min="1" max="1" width="15.7109375" bestFit="1" customWidth="1"/>
    <col min="3" max="3" width="8.28515625" bestFit="1" customWidth="1"/>
    <col min="4" max="4" width="22.42578125" bestFit="1" customWidth="1"/>
    <col min="6" max="6" width="11.7109375" bestFit="1" customWidth="1"/>
    <col min="9" max="9" width="8.7109375" bestFit="1" customWidth="1"/>
    <col min="10" max="10" width="16.140625" bestFit="1" customWidth="1"/>
    <col min="11" max="13" width="12.42578125" customWidth="1"/>
    <col min="14" max="14" width="10.7109375" bestFit="1" customWidth="1"/>
    <col min="15" max="15" width="14" bestFit="1" customWidth="1"/>
    <col min="16" max="16" width="12" bestFit="1" customWidth="1"/>
    <col min="18" max="18" width="13.85546875" bestFit="1" customWidth="1"/>
  </cols>
  <sheetData>
    <row r="1" spans="1:18" x14ac:dyDescent="0.25">
      <c r="A1" t="s">
        <v>96</v>
      </c>
      <c r="B1" t="s">
        <v>0</v>
      </c>
      <c r="C1" t="s">
        <v>1</v>
      </c>
      <c r="D1" t="s">
        <v>2</v>
      </c>
      <c r="E1" t="s">
        <v>140</v>
      </c>
      <c r="F1" t="s">
        <v>94</v>
      </c>
      <c r="G1" t="s">
        <v>95</v>
      </c>
      <c r="H1" t="s">
        <v>97</v>
      </c>
      <c r="I1" t="s">
        <v>98</v>
      </c>
      <c r="J1" t="s">
        <v>109</v>
      </c>
      <c r="K1" t="s">
        <v>107</v>
      </c>
      <c r="L1" t="s">
        <v>108</v>
      </c>
      <c r="M1" t="s">
        <v>99</v>
      </c>
      <c r="N1" t="s">
        <v>105</v>
      </c>
      <c r="O1" t="s">
        <v>145</v>
      </c>
      <c r="P1" t="s">
        <v>134</v>
      </c>
      <c r="Q1" t="s">
        <v>135</v>
      </c>
      <c r="R1" t="s">
        <v>139</v>
      </c>
    </row>
    <row r="2" spans="1:18" x14ac:dyDescent="0.25">
      <c r="A2" t="s">
        <v>100</v>
      </c>
      <c r="B2" t="s">
        <v>3</v>
      </c>
      <c r="C2">
        <v>260310</v>
      </c>
      <c r="D2" t="s">
        <v>4</v>
      </c>
      <c r="E2">
        <v>2014</v>
      </c>
      <c r="F2" t="b">
        <v>0</v>
      </c>
      <c r="G2">
        <v>0</v>
      </c>
      <c r="H2">
        <v>0</v>
      </c>
      <c r="I2" t="str">
        <f>IF(F2 = TRUE, G2/(G2+H2), "NA")</f>
        <v>NA</v>
      </c>
      <c r="J2" t="str">
        <f>IF(F2 = TRUE,(G2)/(G2+H2) - (H2)/(G2+H2), "NA")</f>
        <v>NA</v>
      </c>
      <c r="K2">
        <v>0.5</v>
      </c>
      <c r="L2" t="str">
        <f>IF(I2&lt;&gt;"NA",IF(I2&gt;K2,"YES","NO"),"NA")</f>
        <v>NA</v>
      </c>
      <c r="M2" t="str">
        <f>IF(F2=TRUE,I2-K2,"NA")</f>
        <v>NA</v>
      </c>
      <c r="N2" t="s">
        <v>104</v>
      </c>
      <c r="O2" t="s">
        <v>104</v>
      </c>
      <c r="P2" t="str">
        <f>IF(N2&lt;&gt;"NA",(G2+H2)/N2, "NA")</f>
        <v>NA</v>
      </c>
      <c r="Q2" t="str">
        <f>IFERROR((G2+H2)/O2, "NA")</f>
        <v>NA</v>
      </c>
      <c r="R2">
        <v>2016</v>
      </c>
    </row>
    <row r="3" spans="1:18" x14ac:dyDescent="0.25">
      <c r="A3" t="s">
        <v>100</v>
      </c>
      <c r="B3" t="s">
        <v>5</v>
      </c>
      <c r="C3">
        <v>543430</v>
      </c>
      <c r="D3" t="s">
        <v>6</v>
      </c>
      <c r="E3">
        <v>2015</v>
      </c>
      <c r="F3" t="b">
        <v>0</v>
      </c>
      <c r="G3">
        <v>0</v>
      </c>
      <c r="H3">
        <v>0</v>
      </c>
      <c r="I3" t="str">
        <f>IF(F3 = TRUE, G3/(G3+H3), "NA")</f>
        <v>NA</v>
      </c>
      <c r="J3" t="str">
        <f>IF(F3 = TRUE,(G3)/(G3+H3) - (H3)/(G3+H3), "NA")</f>
        <v>NA</v>
      </c>
      <c r="K3">
        <v>0.5</v>
      </c>
      <c r="L3" t="str">
        <f>IF(I3&lt;&gt;"NA",IF(I3&gt;K3,"YES","NO"),"NA")</f>
        <v>NA</v>
      </c>
      <c r="M3" t="str">
        <f>IF(F3=TRUE,I3-K3,"NA")</f>
        <v>NA</v>
      </c>
      <c r="N3" t="s">
        <v>104</v>
      </c>
      <c r="O3" t="s">
        <v>104</v>
      </c>
      <c r="P3" t="str">
        <f>IF(N3&lt;&gt;"NA",(G3+H3)/N3, "NA")</f>
        <v>NA</v>
      </c>
      <c r="Q3" t="str">
        <f>IFERROR((G3+H3)/O3, "NA")</f>
        <v>NA</v>
      </c>
      <c r="R3">
        <v>2016</v>
      </c>
    </row>
    <row r="4" spans="1:18" x14ac:dyDescent="0.25">
      <c r="A4" t="s">
        <v>100</v>
      </c>
      <c r="B4" t="s">
        <v>7</v>
      </c>
      <c r="C4">
        <v>1229100</v>
      </c>
      <c r="D4" t="s">
        <v>8</v>
      </c>
      <c r="E4">
        <v>2019</v>
      </c>
      <c r="F4" t="b">
        <v>1</v>
      </c>
      <c r="G4">
        <v>136</v>
      </c>
      <c r="H4">
        <v>29</v>
      </c>
      <c r="I4">
        <f>IF(F4 = TRUE, G4/(G4+H4), "NA")</f>
        <v>0.82424242424242422</v>
      </c>
      <c r="J4">
        <f>IF(F4 = TRUE,(G4)/(G4+H4) - (H4)/(G4+H4), "NA")</f>
        <v>0.64848484848484844</v>
      </c>
      <c r="K4">
        <v>0.5</v>
      </c>
      <c r="L4" t="str">
        <f>IF(I4&lt;&gt;"NA",IF(I4&gt;K4,"YES","NO"),"NA")</f>
        <v>YES</v>
      </c>
      <c r="M4">
        <f>IF(F4=TRUE,I4-K4,"NA")</f>
        <v>0.32424242424242422</v>
      </c>
      <c r="N4">
        <v>402</v>
      </c>
      <c r="O4">
        <v>600</v>
      </c>
      <c r="P4">
        <f>IF(N4&lt;&gt;"NA",(G4+H4)/N4, "NA")</f>
        <v>0.41044776119402987</v>
      </c>
      <c r="Q4">
        <f>IFERROR((G4+H4)/O4, "NA")</f>
        <v>0.27500000000000002</v>
      </c>
      <c r="R4">
        <v>2020</v>
      </c>
    </row>
    <row r="5" spans="1:18" x14ac:dyDescent="0.25">
      <c r="A5" t="s">
        <v>100</v>
      </c>
      <c r="B5" t="s">
        <v>14</v>
      </c>
      <c r="C5">
        <v>1912225</v>
      </c>
      <c r="D5" t="s">
        <v>15</v>
      </c>
      <c r="E5">
        <v>2016</v>
      </c>
      <c r="F5" t="b">
        <v>1</v>
      </c>
      <c r="G5">
        <v>33</v>
      </c>
      <c r="H5">
        <v>7</v>
      </c>
      <c r="I5">
        <f>IF(F5 = TRUE, G5/(G5+H5), "NA")</f>
        <v>0.82499999999999996</v>
      </c>
      <c r="J5">
        <f>IF(F5 = TRUE,(G5)/(G5+H5) - (H5)/(G5+H5), "NA")</f>
        <v>0.64999999999999991</v>
      </c>
      <c r="K5">
        <v>0.5</v>
      </c>
      <c r="L5" t="str">
        <f>IF(I5&lt;&gt;"NA",IF(I5&gt;K5,"YES","NO"),"NA")</f>
        <v>YES</v>
      </c>
      <c r="M5">
        <f>IF(F5=TRUE,I5-K5,"NA")</f>
        <v>0.32499999999999996</v>
      </c>
      <c r="N5" t="s">
        <v>104</v>
      </c>
      <c r="O5">
        <v>100</v>
      </c>
      <c r="P5" t="str">
        <f>IF(N5&lt;&gt;"NA",(G5+H5)/N5, "NA")</f>
        <v>NA</v>
      </c>
      <c r="Q5">
        <f>IFERROR((G5+H5)/O5, "NA")</f>
        <v>0.4</v>
      </c>
      <c r="R5">
        <v>2016</v>
      </c>
    </row>
    <row r="6" spans="1:18" x14ac:dyDescent="0.25">
      <c r="A6" t="s">
        <v>100</v>
      </c>
      <c r="B6" t="s">
        <v>14</v>
      </c>
      <c r="C6">
        <v>1919810</v>
      </c>
      <c r="D6" t="s">
        <v>16</v>
      </c>
      <c r="E6">
        <v>2020</v>
      </c>
      <c r="F6" t="b">
        <v>0</v>
      </c>
      <c r="G6">
        <v>0</v>
      </c>
      <c r="H6">
        <v>0</v>
      </c>
      <c r="I6" t="str">
        <f>IF(F6 = TRUE, G6/(G6+H6), "NA")</f>
        <v>NA</v>
      </c>
      <c r="J6" t="str">
        <f>IF(F6 = TRUE,(G6)/(G6+H6) - (H6)/(G6+H6), "NA")</f>
        <v>NA</v>
      </c>
      <c r="K6">
        <v>0.5</v>
      </c>
      <c r="L6" t="str">
        <f>IF(I6&lt;&gt;"NA",IF(I6&gt;K6,"YES","NO"),"NA")</f>
        <v>NA</v>
      </c>
      <c r="M6" t="str">
        <f>IF(F6=TRUE,I6-K6,"NA")</f>
        <v>NA</v>
      </c>
      <c r="N6" t="s">
        <v>104</v>
      </c>
      <c r="O6" t="s">
        <v>104</v>
      </c>
      <c r="P6" t="str">
        <f>IF(N6&lt;&gt;"NA",(G6+H6)/N6, "NA")</f>
        <v>NA</v>
      </c>
      <c r="Q6" t="str">
        <f>IFERROR((G6+H6)/O6, "NA")</f>
        <v>NA</v>
      </c>
      <c r="R6">
        <v>2020</v>
      </c>
    </row>
    <row r="7" spans="1:18" x14ac:dyDescent="0.25">
      <c r="A7" t="s">
        <v>100</v>
      </c>
      <c r="B7" t="s">
        <v>14</v>
      </c>
      <c r="C7">
        <v>1954750</v>
      </c>
      <c r="D7" t="s">
        <v>17</v>
      </c>
      <c r="E7">
        <v>2013</v>
      </c>
      <c r="F7" t="b">
        <v>0</v>
      </c>
      <c r="G7" t="s">
        <v>104</v>
      </c>
      <c r="H7" t="s">
        <v>104</v>
      </c>
      <c r="I7" t="str">
        <f>IF(F7 = TRUE, G7/(G7+H7), "NA")</f>
        <v>NA</v>
      </c>
      <c r="J7" t="str">
        <f>IF(F7 = TRUE,(G7)/(G7+H7) - (H7)/(G7+H7), "NA")</f>
        <v>NA</v>
      </c>
      <c r="K7">
        <v>0.5</v>
      </c>
      <c r="L7" t="str">
        <f>IF(I7&lt;&gt;"NA",IF(I7&gt;K7,"YES","NO"),"NA")</f>
        <v>NA</v>
      </c>
      <c r="M7" t="str">
        <f>IF(F7=TRUE,I7-K7,"NA")</f>
        <v>NA</v>
      </c>
      <c r="N7" t="s">
        <v>104</v>
      </c>
      <c r="O7">
        <v>44</v>
      </c>
      <c r="P7" t="str">
        <f>IF(N7&lt;&gt;"NA",(G7+H7)/N7, "NA")</f>
        <v>NA</v>
      </c>
      <c r="Q7" t="str">
        <f>IFERROR((G7+H7)/O7, "NA")</f>
        <v>NA</v>
      </c>
      <c r="R7">
        <v>2016</v>
      </c>
    </row>
    <row r="8" spans="1:18" x14ac:dyDescent="0.25">
      <c r="A8" t="s">
        <v>100</v>
      </c>
      <c r="B8" t="s">
        <v>14</v>
      </c>
      <c r="C8">
        <v>1954795</v>
      </c>
      <c r="D8" t="s">
        <v>18</v>
      </c>
      <c r="E8">
        <v>2018</v>
      </c>
      <c r="F8" t="b">
        <v>1</v>
      </c>
      <c r="G8">
        <v>32</v>
      </c>
      <c r="H8">
        <v>31</v>
      </c>
      <c r="I8">
        <f>IF(F8 = TRUE, G8/(G8+H8), "NA")</f>
        <v>0.50793650793650791</v>
      </c>
      <c r="J8">
        <f>IF(F8 = TRUE,(G8)/(G8+H8) - (H8)/(G8+H8), "NA")</f>
        <v>1.5873015873015872E-2</v>
      </c>
      <c r="K8">
        <v>0.5</v>
      </c>
      <c r="L8" t="str">
        <f>IF(I8&lt;&gt;"NA",IF(I8&gt;K8,"YES","NO"),"NA")</f>
        <v>YES</v>
      </c>
      <c r="M8">
        <f>IF(F8=TRUE,I8-K8,"NA")</f>
        <v>7.9365079365079083E-3</v>
      </c>
      <c r="N8" t="s">
        <v>104</v>
      </c>
      <c r="O8">
        <v>98</v>
      </c>
      <c r="P8" t="str">
        <f>IF(N8&lt;&gt;"NA",(G8+H8)/N8, "NA")</f>
        <v>NA</v>
      </c>
      <c r="Q8">
        <f>IFERROR((G8+H8)/O8, "NA")</f>
        <v>0.6428571428571429</v>
      </c>
      <c r="R8">
        <v>2016</v>
      </c>
    </row>
    <row r="9" spans="1:18" x14ac:dyDescent="0.25">
      <c r="A9" t="s">
        <v>100</v>
      </c>
      <c r="B9" t="s">
        <v>9</v>
      </c>
      <c r="C9">
        <v>1728612</v>
      </c>
      <c r="D9" t="s">
        <v>10</v>
      </c>
      <c r="E9">
        <v>2013</v>
      </c>
      <c r="F9" t="b">
        <v>1</v>
      </c>
      <c r="G9">
        <v>57</v>
      </c>
      <c r="H9">
        <v>46</v>
      </c>
      <c r="I9">
        <f>IF(F9 = TRUE, G9/(G9+H9), "NA")</f>
        <v>0.55339805825242716</v>
      </c>
      <c r="J9">
        <f>IF(F9 = TRUE,(G9)/(G9+H9) - (H9)/(G9+H9), "NA")</f>
        <v>0.10679611650485432</v>
      </c>
      <c r="K9">
        <v>0.5</v>
      </c>
      <c r="L9" t="str">
        <f>IF(I9&lt;&gt;"NA",IF(I9&gt;K9,"YES","NO"),"NA")</f>
        <v>YES</v>
      </c>
      <c r="M9">
        <f>IF(F9=TRUE,I9-K9,"NA")</f>
        <v>5.3398058252427161E-2</v>
      </c>
      <c r="N9" t="s">
        <v>104</v>
      </c>
      <c r="O9" t="s">
        <v>104</v>
      </c>
      <c r="P9" t="str">
        <f>IF(N9&lt;&gt;"NA",(G9+H9)/N9, "NA")</f>
        <v>NA</v>
      </c>
      <c r="Q9" t="str">
        <f>IFERROR((G9+H9)/O9, "NA")</f>
        <v>NA</v>
      </c>
      <c r="R9">
        <v>2016</v>
      </c>
    </row>
    <row r="10" spans="1:18" x14ac:dyDescent="0.25">
      <c r="A10" t="s">
        <v>100</v>
      </c>
      <c r="B10" t="s">
        <v>9</v>
      </c>
      <c r="C10">
        <v>1781165</v>
      </c>
      <c r="D10" t="s">
        <v>11</v>
      </c>
      <c r="E10">
        <v>2015</v>
      </c>
      <c r="F10" t="b">
        <v>1</v>
      </c>
      <c r="G10">
        <v>57</v>
      </c>
      <c r="H10">
        <v>18</v>
      </c>
      <c r="I10">
        <f>IF(F10 = TRUE, G10/(G10+H10), "NA")</f>
        <v>0.76</v>
      </c>
      <c r="J10">
        <f>IF(F10 = TRUE,(G10)/(G10+H10) - (H10)/(G10+H10), "NA")</f>
        <v>0.52</v>
      </c>
      <c r="K10">
        <v>0.5</v>
      </c>
      <c r="L10" t="str">
        <f>IF(I10&lt;&gt;"NA",IF(I10&gt;K10,"YES","NO"),"NA")</f>
        <v>YES</v>
      </c>
      <c r="M10">
        <f>IF(F10=TRUE,I10-K10,"NA")</f>
        <v>0.26</v>
      </c>
      <c r="N10" t="s">
        <v>104</v>
      </c>
      <c r="O10">
        <v>250</v>
      </c>
      <c r="P10" t="str">
        <f>IF(N10&lt;&gt;"NA",(G10+H10)/N10, "NA")</f>
        <v>NA</v>
      </c>
      <c r="Q10">
        <f>IFERROR((G10+H10)/O10, "NA")</f>
        <v>0.3</v>
      </c>
      <c r="R10">
        <v>2016</v>
      </c>
    </row>
    <row r="11" spans="1:18" x14ac:dyDescent="0.25">
      <c r="A11" t="s">
        <v>100</v>
      </c>
      <c r="B11" t="s">
        <v>12</v>
      </c>
      <c r="C11">
        <v>1825720</v>
      </c>
      <c r="D11" t="s">
        <v>13</v>
      </c>
      <c r="E11">
        <v>2014</v>
      </c>
      <c r="F11" t="b">
        <v>0</v>
      </c>
      <c r="G11">
        <v>0</v>
      </c>
      <c r="H11">
        <v>0</v>
      </c>
      <c r="I11" t="str">
        <f>IF(F11 = TRUE, G11/(G11+H11), "NA")</f>
        <v>NA</v>
      </c>
      <c r="J11" t="str">
        <f>IF(F11 = TRUE,(G11)/(G11+H11) - (H11)/(G11+H11), "NA")</f>
        <v>NA</v>
      </c>
      <c r="K11">
        <v>0.5</v>
      </c>
      <c r="L11" t="str">
        <f>IF(I11&lt;&gt;"NA",IF(I11&gt;K11,"YES","NO"),"NA")</f>
        <v>NA</v>
      </c>
      <c r="M11" t="str">
        <f>IF(F11=TRUE,I11-K11,"NA")</f>
        <v>NA</v>
      </c>
      <c r="N11" t="s">
        <v>104</v>
      </c>
      <c r="O11" t="s">
        <v>104</v>
      </c>
      <c r="P11" t="str">
        <f>IF(N11&lt;&gt;"NA",(G11+H11)/N11, "NA")</f>
        <v>NA</v>
      </c>
      <c r="Q11" t="str">
        <f>IFERROR((G11+H11)/O11, "NA")</f>
        <v>NA</v>
      </c>
      <c r="R11">
        <v>2016</v>
      </c>
    </row>
    <row r="12" spans="1:18" x14ac:dyDescent="0.25">
      <c r="A12" t="s">
        <v>100</v>
      </c>
      <c r="B12" t="s">
        <v>19</v>
      </c>
      <c r="C12">
        <v>2046500</v>
      </c>
      <c r="D12" t="s">
        <v>20</v>
      </c>
      <c r="E12">
        <v>2020</v>
      </c>
      <c r="F12" t="b">
        <v>1</v>
      </c>
      <c r="G12">
        <v>3</v>
      </c>
      <c r="H12">
        <v>1</v>
      </c>
      <c r="I12">
        <f>IF(F12 = TRUE, G12/(G12+H12), "NA")</f>
        <v>0.75</v>
      </c>
      <c r="J12">
        <f>IF(F12 = TRUE,(G12)/(G12+H12) - (H12)/(G12+H12), "NA")</f>
        <v>0.5</v>
      </c>
      <c r="K12">
        <v>0.5</v>
      </c>
      <c r="L12" t="str">
        <f>IF(I12&lt;&gt;"NA",IF(I12&gt;K12,"YES","NO"),"NA")</f>
        <v>YES</v>
      </c>
      <c r="M12">
        <f>IF(F12=TRUE,I12-K12,"NA")</f>
        <v>0.25</v>
      </c>
      <c r="N12" t="s">
        <v>104</v>
      </c>
      <c r="O12">
        <v>28</v>
      </c>
      <c r="P12" t="str">
        <f>IF(N12&lt;&gt;"NA",(G12+H12)/N12, "NA")</f>
        <v>NA</v>
      </c>
      <c r="Q12">
        <f>IFERROR((G12+H12)/O12, "NA")</f>
        <v>0.14285714285714285</v>
      </c>
      <c r="R12">
        <v>2020</v>
      </c>
    </row>
    <row r="13" spans="1:18" x14ac:dyDescent="0.25">
      <c r="A13" t="s">
        <v>100</v>
      </c>
      <c r="B13" t="s">
        <v>21</v>
      </c>
      <c r="C13">
        <v>2101000</v>
      </c>
      <c r="D13" t="s">
        <v>22</v>
      </c>
      <c r="E13">
        <v>2018</v>
      </c>
      <c r="F13" t="b">
        <v>0</v>
      </c>
      <c r="G13">
        <v>0</v>
      </c>
      <c r="H13">
        <v>0</v>
      </c>
      <c r="I13" t="str">
        <f>IF(F13 = TRUE, G13/(G13+H13), "NA")</f>
        <v>NA</v>
      </c>
      <c r="J13" t="str">
        <f>IF(F13 = TRUE,(G13)/(G13+H13) - (H13)/(G13+H13), "NA")</f>
        <v>NA</v>
      </c>
      <c r="K13">
        <v>0.5</v>
      </c>
      <c r="L13" t="str">
        <f>IF(I13&lt;&gt;"NA",IF(I13&gt;K13,"YES","NO"),"NA")</f>
        <v>NA</v>
      </c>
      <c r="M13" t="str">
        <f>IF(F13=TRUE,I13-K13,"NA")</f>
        <v>NA</v>
      </c>
      <c r="N13" t="s">
        <v>104</v>
      </c>
      <c r="O13" t="s">
        <v>104</v>
      </c>
      <c r="P13" t="str">
        <f>IF(N13&lt;&gt;"NA",(G13+H13)/N13, "NA")</f>
        <v>NA</v>
      </c>
      <c r="Q13" t="str">
        <f>IFERROR((G13+H13)/O13, "NA")</f>
        <v>NA</v>
      </c>
      <c r="R13">
        <v>2020</v>
      </c>
    </row>
    <row r="14" spans="1:18" x14ac:dyDescent="0.25">
      <c r="A14" t="s">
        <v>100</v>
      </c>
      <c r="B14" t="s">
        <v>21</v>
      </c>
      <c r="C14">
        <v>2180310</v>
      </c>
      <c r="D14" t="s">
        <v>23</v>
      </c>
      <c r="E14">
        <v>2017</v>
      </c>
      <c r="F14" t="b">
        <v>0</v>
      </c>
      <c r="G14">
        <v>0</v>
      </c>
      <c r="H14">
        <v>0</v>
      </c>
      <c r="I14" t="str">
        <f>IF(F14 = TRUE, G14/(G14+H14), "NA")</f>
        <v>NA</v>
      </c>
      <c r="J14" t="str">
        <f>IF(F14 = TRUE,(G14)/(G14+H14) - (H14)/(G14+H14), "NA")</f>
        <v>NA</v>
      </c>
      <c r="K14">
        <v>0.5</v>
      </c>
      <c r="L14" t="str">
        <f>IF(I14&lt;&gt;"NA",IF(I14&gt;K14,"YES","NO"),"NA")</f>
        <v>NA</v>
      </c>
      <c r="M14" t="str">
        <f>IF(F14=TRUE,I14-K14,"NA")</f>
        <v>NA</v>
      </c>
      <c r="N14" t="s">
        <v>104</v>
      </c>
      <c r="O14" t="s">
        <v>104</v>
      </c>
      <c r="P14" t="str">
        <f>IF(N14&lt;&gt;"NA",(G14+H14)/N14, "NA")</f>
        <v>NA</v>
      </c>
      <c r="Q14" t="str">
        <f>IFERROR((G14+H14)/O14, "NA")</f>
        <v>NA</v>
      </c>
      <c r="R14">
        <v>2020</v>
      </c>
    </row>
    <row r="15" spans="1:18" x14ac:dyDescent="0.25">
      <c r="A15" t="s">
        <v>100</v>
      </c>
      <c r="B15" t="s">
        <v>21</v>
      </c>
      <c r="C15">
        <v>2180832</v>
      </c>
      <c r="D15" t="s">
        <v>24</v>
      </c>
      <c r="E15">
        <v>2017</v>
      </c>
      <c r="F15" t="b">
        <v>0</v>
      </c>
      <c r="G15">
        <v>0</v>
      </c>
      <c r="H15">
        <v>0</v>
      </c>
      <c r="I15" t="str">
        <f>IF(F15 = TRUE, G15/(G15+H15), "NA")</f>
        <v>NA</v>
      </c>
      <c r="J15" t="str">
        <f>IF(F15 = TRUE,(G15)/(G15+H15) - (H15)/(G15+H15), "NA")</f>
        <v>NA</v>
      </c>
      <c r="K15">
        <v>0.5</v>
      </c>
      <c r="L15" t="str">
        <f>IF(I15&lt;&gt;"NA",IF(I15&gt;K15,"YES","NO"),"NA")</f>
        <v>NA</v>
      </c>
      <c r="M15" t="str">
        <f>IF(F15=TRUE,I15-K15,"NA")</f>
        <v>NA</v>
      </c>
      <c r="N15" t="s">
        <v>104</v>
      </c>
      <c r="O15" t="s">
        <v>104</v>
      </c>
      <c r="P15" t="str">
        <f>IF(N15&lt;&gt;"NA",(G15+H15)/N15, "NA")</f>
        <v>NA</v>
      </c>
      <c r="Q15" t="str">
        <f>IFERROR((G15+H15)/O15, "NA")</f>
        <v>NA</v>
      </c>
      <c r="R15">
        <v>2020</v>
      </c>
    </row>
    <row r="16" spans="1:18" x14ac:dyDescent="0.25">
      <c r="A16" t="s">
        <v>100</v>
      </c>
      <c r="B16" t="s">
        <v>25</v>
      </c>
      <c r="C16">
        <v>2909802</v>
      </c>
      <c r="D16" t="s">
        <v>26</v>
      </c>
      <c r="E16">
        <v>2018</v>
      </c>
      <c r="F16" t="b">
        <v>0</v>
      </c>
      <c r="G16">
        <v>0</v>
      </c>
      <c r="H16">
        <v>0</v>
      </c>
      <c r="I16" t="str">
        <f>IF(F16 = TRUE, G16/(G16+H16), "NA")</f>
        <v>NA</v>
      </c>
      <c r="J16" t="str">
        <f>IF(F16 = TRUE,(G16)/(G16+H16) - (H16)/(G16+H16), "NA")</f>
        <v>NA</v>
      </c>
      <c r="K16">
        <v>0.6</v>
      </c>
      <c r="L16" t="str">
        <f>IF(I16&lt;&gt;"NA",IF(I16&gt;K16,"YES","NO"),"NA")</f>
        <v>NA</v>
      </c>
      <c r="M16" t="str">
        <f>IF(F16=TRUE,I16-K16,"NA")</f>
        <v>NA</v>
      </c>
      <c r="N16" t="s">
        <v>104</v>
      </c>
      <c r="O16" t="s">
        <v>104</v>
      </c>
      <c r="P16" t="str">
        <f>IF(N16&lt;&gt;"NA",(G16+H16)/N16, "NA")</f>
        <v>NA</v>
      </c>
      <c r="Q16" t="str">
        <f>IFERROR((G16+H16)/O16, "NA")</f>
        <v>NA</v>
      </c>
      <c r="R16">
        <v>2020</v>
      </c>
    </row>
    <row r="17" spans="1:18" x14ac:dyDescent="0.25">
      <c r="A17" t="s">
        <v>100</v>
      </c>
      <c r="B17" t="s">
        <v>25</v>
      </c>
      <c r="C17">
        <v>2914914</v>
      </c>
      <c r="D17" t="s">
        <v>27</v>
      </c>
      <c r="E17">
        <v>2016</v>
      </c>
      <c r="F17" t="b">
        <v>1</v>
      </c>
      <c r="G17">
        <v>28</v>
      </c>
      <c r="H17">
        <v>6</v>
      </c>
      <c r="I17">
        <f>IF(F17 = TRUE, G17/(G17+H17), "NA")</f>
        <v>0.82352941176470584</v>
      </c>
      <c r="J17">
        <f>IF(F17 = TRUE,(G17)/(G17+H17) - (H17)/(G17+H17), "NA")</f>
        <v>0.64705882352941169</v>
      </c>
      <c r="K17">
        <v>0.6</v>
      </c>
      <c r="L17" t="str">
        <f>IF(I17&lt;&gt;"NA",IF(I17&gt;K17,"YES","NO"),"NA")</f>
        <v>YES</v>
      </c>
      <c r="M17">
        <f>IF(F17=TRUE,I17-K17,"NA")</f>
        <v>0.22352941176470587</v>
      </c>
      <c r="N17" t="s">
        <v>104</v>
      </c>
      <c r="O17">
        <v>124</v>
      </c>
      <c r="P17" t="str">
        <f>IF(N17&lt;&gt;"NA",(G17+H17)/N17, "NA")</f>
        <v>NA</v>
      </c>
      <c r="Q17">
        <f>IFERROR((G17+H17)/O17, "NA")</f>
        <v>0.27419354838709675</v>
      </c>
      <c r="R17">
        <v>2016</v>
      </c>
    </row>
    <row r="18" spans="1:18" x14ac:dyDescent="0.25">
      <c r="A18" t="s">
        <v>100</v>
      </c>
      <c r="B18" t="s">
        <v>25</v>
      </c>
      <c r="C18">
        <v>2920566</v>
      </c>
      <c r="D18" t="s">
        <v>28</v>
      </c>
      <c r="E18">
        <v>2019</v>
      </c>
      <c r="F18" t="b">
        <v>0</v>
      </c>
      <c r="G18">
        <v>0</v>
      </c>
      <c r="H18">
        <v>0</v>
      </c>
      <c r="I18" t="str">
        <f>IF(F18 = TRUE, G18/(G18+H18), "NA")</f>
        <v>NA</v>
      </c>
      <c r="J18" t="str">
        <f>IF(F18 = TRUE,(G18)/(G18+H18) - (H18)/(G18+H18), "NA")</f>
        <v>NA</v>
      </c>
      <c r="K18">
        <v>0.6</v>
      </c>
      <c r="L18" t="str">
        <f>IF(I18&lt;&gt;"NA",IF(I18&gt;K18,"YES","NO"),"NA")</f>
        <v>NA</v>
      </c>
      <c r="M18" t="str">
        <f>IF(F18=TRUE,I18-K18,"NA")</f>
        <v>NA</v>
      </c>
      <c r="N18">
        <v>18</v>
      </c>
      <c r="O18">
        <v>50</v>
      </c>
      <c r="P18">
        <f>IF(N18&lt;&gt;"NA",(G18+H18)/N18, "NA")</f>
        <v>0</v>
      </c>
      <c r="Q18">
        <f>IFERROR((G18+H18)/O18, "NA")</f>
        <v>0</v>
      </c>
      <c r="R18">
        <v>2020</v>
      </c>
    </row>
    <row r="19" spans="1:18" x14ac:dyDescent="0.25">
      <c r="A19" t="s">
        <v>100</v>
      </c>
      <c r="B19" t="s">
        <v>25</v>
      </c>
      <c r="C19">
        <v>2943346</v>
      </c>
      <c r="D19" t="s">
        <v>29</v>
      </c>
      <c r="E19">
        <v>2018</v>
      </c>
      <c r="F19" t="b">
        <v>0</v>
      </c>
      <c r="G19">
        <v>0</v>
      </c>
      <c r="H19">
        <v>0</v>
      </c>
      <c r="I19" t="str">
        <f>IF(F19 = TRUE, G19/(G19+H19), "NA")</f>
        <v>NA</v>
      </c>
      <c r="J19" t="str">
        <f>IF(F19 = TRUE,(G19)/(G19+H19) - (H19)/(G19+H19), "NA")</f>
        <v>NA</v>
      </c>
      <c r="K19">
        <v>0.6</v>
      </c>
      <c r="L19" t="str">
        <f>IF(I19&lt;&gt;"NA",IF(I19&gt;K19,"YES","NO"),"NA")</f>
        <v>NA</v>
      </c>
      <c r="M19" t="str">
        <f>IF(F19=TRUE,I19-K19,"NA")</f>
        <v>NA</v>
      </c>
      <c r="N19" t="s">
        <v>104</v>
      </c>
      <c r="O19">
        <v>0</v>
      </c>
      <c r="P19" t="str">
        <f>IF(N19&lt;&gt;"NA",(G19+H19)/N19, "NA")</f>
        <v>NA</v>
      </c>
      <c r="Q19" t="str">
        <f>IFERROR((G19+H19)/O19, "NA")</f>
        <v>NA</v>
      </c>
      <c r="R19">
        <v>2020</v>
      </c>
    </row>
    <row r="20" spans="1:18" x14ac:dyDescent="0.25">
      <c r="A20" t="s">
        <v>101</v>
      </c>
      <c r="B20" t="s">
        <v>25</v>
      </c>
      <c r="C20" t="s">
        <v>102</v>
      </c>
      <c r="D20" t="s">
        <v>103</v>
      </c>
      <c r="E20">
        <v>2018</v>
      </c>
      <c r="F20" t="b">
        <v>1</v>
      </c>
      <c r="G20">
        <v>18</v>
      </c>
      <c r="H20">
        <v>15</v>
      </c>
      <c r="I20">
        <f>IF(F20 = TRUE, G20/(G20+H20), "NA")</f>
        <v>0.54545454545454541</v>
      </c>
      <c r="J20">
        <f>IF(F20 = TRUE,(G20)/(G20+H20) - (H20)/(G20+H20), "NA")</f>
        <v>9.0909090909090884E-2</v>
      </c>
      <c r="K20">
        <v>0.6</v>
      </c>
      <c r="L20" t="str">
        <f>IF(I20&lt;&gt;"NA",IF(I20&gt;K20,"YES","NO"),"NA")</f>
        <v>NO</v>
      </c>
      <c r="M20">
        <f>IF(F20=TRUE,I20-K20,"NA")</f>
        <v>-5.4545454545454564E-2</v>
      </c>
      <c r="N20">
        <v>94</v>
      </c>
      <c r="O20">
        <v>134</v>
      </c>
      <c r="P20">
        <f>IF(N20&lt;&gt;"NA",(G20+H20)/N20, "NA")</f>
        <v>0.35106382978723405</v>
      </c>
      <c r="Q20">
        <f>IFERROR((G20+H20)/O20, "NA")</f>
        <v>0.2462686567164179</v>
      </c>
      <c r="R20">
        <v>2020</v>
      </c>
    </row>
    <row r="21" spans="1:18" x14ac:dyDescent="0.25">
      <c r="A21" t="s">
        <v>100</v>
      </c>
      <c r="B21" t="s">
        <v>25</v>
      </c>
      <c r="C21">
        <v>2945218</v>
      </c>
      <c r="D21" t="s">
        <v>30</v>
      </c>
      <c r="E21">
        <v>2013</v>
      </c>
      <c r="F21" t="b">
        <v>1</v>
      </c>
      <c r="G21">
        <v>63</v>
      </c>
      <c r="H21">
        <v>28</v>
      </c>
      <c r="I21">
        <f>IF(F21 = TRUE, G21/(G21+H21), "NA")</f>
        <v>0.69230769230769229</v>
      </c>
      <c r="J21">
        <f>IF(F21 = TRUE,(G21)/(G21+H21) - (H21)/(G21+H21), "NA")</f>
        <v>0.38461538461538458</v>
      </c>
      <c r="K21">
        <v>0.6</v>
      </c>
      <c r="L21" t="str">
        <f>IF(I21&lt;&gt;"NA",IF(I21&gt;K21,"YES","NO"),"NA")</f>
        <v>YES</v>
      </c>
      <c r="M21">
        <f>IF(F21=TRUE,I21-K21,"NA")</f>
        <v>9.2307692307692313E-2</v>
      </c>
      <c r="N21" t="s">
        <v>104</v>
      </c>
      <c r="O21">
        <v>244</v>
      </c>
      <c r="P21" t="str">
        <f>IF(N21&lt;&gt;"NA",(G21+H21)/N21, "NA")</f>
        <v>NA</v>
      </c>
      <c r="Q21">
        <f>IFERROR((G21+H21)/O21, "NA")</f>
        <v>0.37295081967213117</v>
      </c>
      <c r="R21">
        <v>2016</v>
      </c>
    </row>
    <row r="22" spans="1:18" x14ac:dyDescent="0.25">
      <c r="A22" t="s">
        <v>101</v>
      </c>
      <c r="B22" t="s">
        <v>25</v>
      </c>
      <c r="C22">
        <v>2960410</v>
      </c>
      <c r="D22" t="s">
        <v>31</v>
      </c>
      <c r="E22">
        <v>2018</v>
      </c>
      <c r="F22" t="b">
        <v>0</v>
      </c>
      <c r="G22">
        <v>0</v>
      </c>
      <c r="H22">
        <v>0</v>
      </c>
      <c r="I22" t="str">
        <f>IF(F22 = TRUE, G22/(G22+H22), "NA")</f>
        <v>NA</v>
      </c>
      <c r="J22" t="str">
        <f>IF(F22 = TRUE,(G22)/(G22+H22) - (H22)/(G22+H22), "NA")</f>
        <v>NA</v>
      </c>
      <c r="K22">
        <v>0.6</v>
      </c>
      <c r="L22" t="str">
        <f>IF(I22&lt;&gt;"NA",IF(I22&gt;K22,"YES","NO"),"NA")</f>
        <v>NA</v>
      </c>
      <c r="M22" t="str">
        <f>IF(F22=TRUE,I22-K22,"NA")</f>
        <v>NA</v>
      </c>
      <c r="N22" t="s">
        <v>104</v>
      </c>
      <c r="O22">
        <v>40</v>
      </c>
      <c r="P22" t="str">
        <f>IF(N22&lt;&gt;"NA",(G22+H22)/N22, "NA")</f>
        <v>NA</v>
      </c>
      <c r="Q22">
        <f>IFERROR((G22+H22)/O22, "NA")</f>
        <v>0</v>
      </c>
      <c r="R22">
        <v>2020</v>
      </c>
    </row>
    <row r="23" spans="1:18" x14ac:dyDescent="0.25">
      <c r="A23" t="s">
        <v>101</v>
      </c>
      <c r="B23" t="s">
        <v>25</v>
      </c>
      <c r="C23">
        <v>2960824</v>
      </c>
      <c r="D23" t="s">
        <v>32</v>
      </c>
      <c r="E23">
        <v>2014</v>
      </c>
      <c r="F23" t="b">
        <v>0</v>
      </c>
      <c r="G23">
        <v>0</v>
      </c>
      <c r="H23">
        <v>0</v>
      </c>
      <c r="I23" t="str">
        <f>IF(F23 = TRUE, G23/(G23+H23), "NA")</f>
        <v>NA</v>
      </c>
      <c r="J23" t="str">
        <f>IF(F23 = TRUE,(G23)/(G23+H23) - (H23)/(G23+H23), "NA")</f>
        <v>NA</v>
      </c>
      <c r="K23">
        <v>0.6</v>
      </c>
      <c r="L23" t="str">
        <f>IF(I23&lt;&gt;"NA",IF(I23&gt;K23,"YES","NO"),"NA")</f>
        <v>NA</v>
      </c>
      <c r="M23" t="str">
        <f>IF(F23=TRUE,I23-K23,"NA")</f>
        <v>NA</v>
      </c>
      <c r="N23" t="s">
        <v>104</v>
      </c>
      <c r="O23" t="s">
        <v>104</v>
      </c>
      <c r="P23" t="str">
        <f>IF(N23&lt;&gt;"NA",(G23+H23)/N23, "NA")</f>
        <v>NA</v>
      </c>
      <c r="Q23" t="str">
        <f>IFERROR((G23+H23)/O23, "NA")</f>
        <v>NA</v>
      </c>
      <c r="R23">
        <v>2016</v>
      </c>
    </row>
    <row r="24" spans="1:18" x14ac:dyDescent="0.25">
      <c r="A24" t="s">
        <v>101</v>
      </c>
      <c r="B24" t="s">
        <v>25</v>
      </c>
      <c r="C24">
        <v>2964370</v>
      </c>
      <c r="D24" t="s">
        <v>33</v>
      </c>
      <c r="E24">
        <v>2011</v>
      </c>
      <c r="F24" t="b">
        <v>1</v>
      </c>
      <c r="G24">
        <v>345</v>
      </c>
      <c r="H24">
        <v>128</v>
      </c>
      <c r="I24">
        <f>IF(F24 = TRUE, G24/(G24+H24), "NA")</f>
        <v>0.7293868921775899</v>
      </c>
      <c r="J24">
        <f>IF(F24 = TRUE,(G24)/(G24+H24) - (H24)/(G24+H24), "NA")</f>
        <v>0.45877378435517974</v>
      </c>
      <c r="K24">
        <v>0.6</v>
      </c>
      <c r="L24" t="str">
        <f>IF(I24&lt;&gt;"NA",IF(I24&gt;K24,"YES","NO"),"NA")</f>
        <v>YES</v>
      </c>
      <c r="M24">
        <f>IF(F24=TRUE,I24-K24,"NA")</f>
        <v>0.12938689217758992</v>
      </c>
      <c r="N24">
        <v>802</v>
      </c>
      <c r="O24">
        <v>1337</v>
      </c>
      <c r="P24">
        <f>IF(N24&lt;&gt;"NA",(G24+H24)/N24, "NA")</f>
        <v>0.58977556109725682</v>
      </c>
      <c r="Q24">
        <f>IFERROR((G24+H24)/O24, "NA")</f>
        <v>0.3537771129394166</v>
      </c>
      <c r="R24">
        <v>2012</v>
      </c>
    </row>
    <row r="25" spans="1:18" x14ac:dyDescent="0.25">
      <c r="A25" t="s">
        <v>101</v>
      </c>
      <c r="B25" t="s">
        <v>25</v>
      </c>
      <c r="C25" t="s">
        <v>102</v>
      </c>
      <c r="D25" t="s">
        <v>106</v>
      </c>
      <c r="E25">
        <v>2013</v>
      </c>
      <c r="F25" t="b">
        <v>1</v>
      </c>
      <c r="G25">
        <v>73</v>
      </c>
      <c r="H25">
        <v>70</v>
      </c>
      <c r="I25">
        <f>IF(F25 = TRUE, G25/(G25+H25), "NA")</f>
        <v>0.51048951048951052</v>
      </c>
      <c r="J25">
        <f>IF(F25 = TRUE,(G25)/(G25+H25) - (H25)/(G25+H25), "NA")</f>
        <v>2.097902097902099E-2</v>
      </c>
      <c r="K25">
        <v>0.6</v>
      </c>
      <c r="L25" t="str">
        <f>IF(I25&lt;&gt;"NA",IF(I25&gt;K25,"YES","NO"),"NA")</f>
        <v>NO</v>
      </c>
      <c r="M25">
        <f>IF(F25=TRUE,I25-K25,"NA")</f>
        <v>-8.9510489510489455E-2</v>
      </c>
      <c r="N25">
        <v>300</v>
      </c>
      <c r="O25">
        <v>445</v>
      </c>
      <c r="P25">
        <f>IF(N25&lt;&gt;"NA",(G25+H25)/N25, "NA")</f>
        <v>0.47666666666666668</v>
      </c>
      <c r="Q25">
        <f>IFERROR((G25+H25)/O25, "NA")</f>
        <v>0.32134831460674157</v>
      </c>
      <c r="R25">
        <v>2016</v>
      </c>
    </row>
    <row r="26" spans="1:18" x14ac:dyDescent="0.25">
      <c r="A26" t="s">
        <v>101</v>
      </c>
      <c r="B26" t="s">
        <v>25</v>
      </c>
      <c r="C26">
        <v>2981430</v>
      </c>
      <c r="D26" t="s">
        <v>34</v>
      </c>
      <c r="E26">
        <v>2017</v>
      </c>
      <c r="F26" t="b">
        <v>0</v>
      </c>
      <c r="G26">
        <v>0</v>
      </c>
      <c r="H26">
        <v>0</v>
      </c>
      <c r="I26" t="str">
        <f>IF(F26 = TRUE, G26/(G26+H26), "NA")</f>
        <v>NA</v>
      </c>
      <c r="J26" t="str">
        <f>IF(F26 = TRUE,(G26)/(G26+H26) - (H26)/(G26+H26), "NA")</f>
        <v>NA</v>
      </c>
      <c r="K26">
        <v>0.6</v>
      </c>
      <c r="L26" t="str">
        <f>IF(I26&lt;&gt;"NA",IF(I26&gt;K26,"YES","NO"),"NA")</f>
        <v>NA</v>
      </c>
      <c r="M26" t="str">
        <f>IF(F26=TRUE,I26-K26,"NA")</f>
        <v>NA</v>
      </c>
      <c r="N26" t="s">
        <v>104</v>
      </c>
      <c r="O26">
        <v>0</v>
      </c>
      <c r="P26" t="str">
        <f>IF(N26&lt;&gt;"NA",(G26+H26)/N26, "NA")</f>
        <v>NA</v>
      </c>
      <c r="Q26" t="str">
        <f>IFERROR((G26+H26)/O26, "NA")</f>
        <v>NA</v>
      </c>
      <c r="R26">
        <v>2020</v>
      </c>
    </row>
    <row r="27" spans="1:18" x14ac:dyDescent="0.25">
      <c r="A27" t="s">
        <v>101</v>
      </c>
      <c r="B27" t="s">
        <v>35</v>
      </c>
      <c r="C27">
        <v>3010000</v>
      </c>
      <c r="D27" t="s">
        <v>36</v>
      </c>
      <c r="E27">
        <v>2019</v>
      </c>
      <c r="F27" t="b">
        <v>0</v>
      </c>
      <c r="G27">
        <v>0</v>
      </c>
      <c r="H27">
        <v>0</v>
      </c>
      <c r="I27" t="str">
        <f>IF(F27 = TRUE, G27/(G27+H27), "NA")</f>
        <v>NA</v>
      </c>
      <c r="J27" t="str">
        <f>IF(F27 = TRUE,(G27)/(G27+H27) - (H27)/(G27+H27), "NA")</f>
        <v>NA</v>
      </c>
      <c r="K27">
        <v>0.5</v>
      </c>
      <c r="L27" t="str">
        <f>IF(I27&lt;&gt;"NA",IF(I27&gt;K27,"YES","NO"),"NA")</f>
        <v>NA</v>
      </c>
      <c r="M27" t="str">
        <f>IF(F27=TRUE,I27-K27,"NA")</f>
        <v>NA</v>
      </c>
      <c r="N27" t="s">
        <v>104</v>
      </c>
      <c r="O27" t="s">
        <v>104</v>
      </c>
      <c r="P27" t="str">
        <f>IF(N27&lt;&gt;"NA",(G27+H27)/N27, "NA")</f>
        <v>NA</v>
      </c>
      <c r="Q27" t="str">
        <f>IFERROR((G27+H27)/O27, "NA")</f>
        <v>NA</v>
      </c>
      <c r="R27">
        <v>2020</v>
      </c>
    </row>
    <row r="28" spans="1:18" x14ac:dyDescent="0.25">
      <c r="A28" t="s">
        <v>101</v>
      </c>
      <c r="B28" t="s">
        <v>61</v>
      </c>
      <c r="C28">
        <v>3711560</v>
      </c>
      <c r="D28" t="s">
        <v>62</v>
      </c>
      <c r="E28">
        <v>2018</v>
      </c>
      <c r="F28" t="b">
        <v>0</v>
      </c>
      <c r="G28" t="s">
        <v>104</v>
      </c>
      <c r="H28" t="s">
        <v>104</v>
      </c>
      <c r="I28" t="str">
        <f>IF(F28 = TRUE, G28/(G28+H28), "NA")</f>
        <v>NA</v>
      </c>
      <c r="J28" t="str">
        <f>IF(F28 = TRUE,(G28)/(G28+H28) - (H28)/(G28+H28), "NA")</f>
        <v>NA</v>
      </c>
      <c r="K28">
        <v>0.5</v>
      </c>
      <c r="L28" t="str">
        <f>IF(I28&lt;&gt;"NA",IF(I28&gt;K28,"YES","NO"),"NA")</f>
        <v>NA</v>
      </c>
      <c r="M28" t="str">
        <f>IF(F28=TRUE,I28-K28,"NA")</f>
        <v>NA</v>
      </c>
      <c r="N28" t="s">
        <v>104</v>
      </c>
      <c r="O28">
        <v>89</v>
      </c>
      <c r="P28" t="str">
        <f>IF(N28&lt;&gt;"NA",(G28+H28)/N28, "NA")</f>
        <v>NA</v>
      </c>
      <c r="Q28" t="str">
        <f>IFERROR((G28+H28)/O28, "NA")</f>
        <v>NA</v>
      </c>
      <c r="R28">
        <v>2020</v>
      </c>
    </row>
    <row r="29" spans="1:18" x14ac:dyDescent="0.25">
      <c r="A29" t="s">
        <v>101</v>
      </c>
      <c r="B29" t="s">
        <v>63</v>
      </c>
      <c r="C29">
        <v>3804740</v>
      </c>
      <c r="D29" t="s">
        <v>64</v>
      </c>
      <c r="E29">
        <v>2021</v>
      </c>
      <c r="F29" t="b">
        <v>0</v>
      </c>
      <c r="G29" t="s">
        <v>104</v>
      </c>
      <c r="H29" t="s">
        <v>104</v>
      </c>
      <c r="I29" t="str">
        <f>IF(F29 = TRUE, G29/(G29+H29), "NA")</f>
        <v>NA</v>
      </c>
      <c r="J29" t="str">
        <f>IF(F29 = TRUE,(G29)/(G29+H29) - (H29)/(G29+H29), "NA")</f>
        <v>NA</v>
      </c>
      <c r="K29">
        <v>0.5</v>
      </c>
      <c r="L29" t="str">
        <f>IF(I29&lt;&gt;"NA",IF(I29&gt;K29,"YES","NO"),"NA")</f>
        <v>NA</v>
      </c>
      <c r="M29" t="str">
        <f>IF(F29=TRUE,I29-K29,"NA")</f>
        <v>NA</v>
      </c>
      <c r="N29" t="s">
        <v>104</v>
      </c>
      <c r="O29">
        <v>6</v>
      </c>
      <c r="P29" t="str">
        <f>IF(N29&lt;&gt;"NA",(G29+H29)/N29, "NA")</f>
        <v>NA</v>
      </c>
      <c r="Q29" t="str">
        <f>IFERROR((G29+H29)/O29, "NA")</f>
        <v>NA</v>
      </c>
      <c r="R29">
        <v>2024</v>
      </c>
    </row>
    <row r="30" spans="1:18" x14ac:dyDescent="0.25">
      <c r="A30" t="s">
        <v>101</v>
      </c>
      <c r="B30" t="s">
        <v>37</v>
      </c>
      <c r="C30">
        <v>3144385</v>
      </c>
      <c r="D30" t="s">
        <v>38</v>
      </c>
      <c r="E30">
        <v>2014</v>
      </c>
      <c r="F30" t="b">
        <v>1</v>
      </c>
      <c r="G30">
        <v>17</v>
      </c>
      <c r="H30">
        <v>16</v>
      </c>
      <c r="I30">
        <f>IF(F30 = TRUE, G30/(G30+H30), "NA")</f>
        <v>0.51515151515151514</v>
      </c>
      <c r="J30">
        <f>IF(F30 = TRUE,(G30)/(G30+H30) - (H30)/(G30+H30), "NA")</f>
        <v>3.0303030303030276E-2</v>
      </c>
      <c r="K30">
        <v>0.5</v>
      </c>
      <c r="L30" t="str">
        <f>IF(I30&lt;&gt;"NA",IF(I30&gt;K30,"YES","NO"),"NA")</f>
        <v>YES</v>
      </c>
      <c r="M30">
        <f>IF(F30=TRUE,I30-K30,"NA")</f>
        <v>1.5151515151515138E-2</v>
      </c>
      <c r="N30">
        <v>33</v>
      </c>
      <c r="O30">
        <v>33</v>
      </c>
      <c r="P30">
        <f>IF(N30&lt;&gt;"NA",(G30+H30)/N30, "NA")</f>
        <v>1</v>
      </c>
      <c r="Q30">
        <f>IFERROR((G30+H30)/O30, "NA")</f>
        <v>1</v>
      </c>
      <c r="R30">
        <v>2016</v>
      </c>
    </row>
    <row r="31" spans="1:18" x14ac:dyDescent="0.25">
      <c r="A31" t="s">
        <v>101</v>
      </c>
      <c r="B31" t="s">
        <v>39</v>
      </c>
      <c r="C31">
        <v>3601550</v>
      </c>
      <c r="D31" t="s">
        <v>40</v>
      </c>
      <c r="E31">
        <v>2016</v>
      </c>
      <c r="F31" t="b">
        <v>1</v>
      </c>
      <c r="G31">
        <v>80</v>
      </c>
      <c r="H31">
        <v>74</v>
      </c>
      <c r="I31">
        <f>IF(F31 = TRUE, G31/(G31+H31), "NA")</f>
        <v>0.51948051948051943</v>
      </c>
      <c r="J31">
        <f>IF(F31 = TRUE,(G31)/(G31+H31) - (H31)/(G31+H31), "NA")</f>
        <v>3.8961038961038919E-2</v>
      </c>
      <c r="K31">
        <v>0.5</v>
      </c>
      <c r="L31" t="str">
        <f>IF(I31&lt;&gt;"NA",IF(I31&gt;K31,"YES","NO"),"NA")</f>
        <v>YES</v>
      </c>
      <c r="M31">
        <f>IF(F31=TRUE,I31-K31,"NA")</f>
        <v>1.9480519480519431E-2</v>
      </c>
      <c r="N31">
        <v>237</v>
      </c>
      <c r="O31">
        <v>350</v>
      </c>
      <c r="P31">
        <f>IF(N31&lt;&gt;"NA",(G31+H31)/N31, "NA")</f>
        <v>0.64978902953586493</v>
      </c>
      <c r="Q31">
        <f>IFERROR((G31+H31)/O31, "NA")</f>
        <v>0.44</v>
      </c>
      <c r="R31">
        <v>2016</v>
      </c>
    </row>
    <row r="32" spans="1:18" x14ac:dyDescent="0.25">
      <c r="A32" t="s">
        <v>101</v>
      </c>
      <c r="B32" t="s">
        <v>39</v>
      </c>
      <c r="C32">
        <v>3604528</v>
      </c>
      <c r="D32" t="s">
        <v>41</v>
      </c>
      <c r="E32">
        <v>2018</v>
      </c>
      <c r="F32" t="b">
        <v>1</v>
      </c>
      <c r="G32">
        <v>54</v>
      </c>
      <c r="H32">
        <v>12</v>
      </c>
      <c r="I32">
        <f>IF(F32 = TRUE, G32/(G32+H32), "NA")</f>
        <v>0.81818181818181823</v>
      </c>
      <c r="J32">
        <f>IF(F32 = TRUE,(G32)/(G32+H32) - (H32)/(G32+H32), "NA")</f>
        <v>0.63636363636363646</v>
      </c>
      <c r="K32">
        <v>0.5</v>
      </c>
      <c r="L32" t="str">
        <f>IF(I32&lt;&gt;"NA",IF(I32&gt;K32,"YES","NO"),"NA")</f>
        <v>YES</v>
      </c>
      <c r="M32">
        <f>IF(F32=TRUE,I32-K32,"NA")</f>
        <v>0.31818181818181823</v>
      </c>
      <c r="N32" t="s">
        <v>104</v>
      </c>
      <c r="O32">
        <v>281</v>
      </c>
      <c r="P32" t="str">
        <f>IF(N32&lt;&gt;"NA",(G32+H32)/N32, "NA")</f>
        <v>NA</v>
      </c>
      <c r="Q32">
        <f>IFERROR((G32+H32)/O32, "NA")</f>
        <v>0.23487544483985764</v>
      </c>
      <c r="R32">
        <v>2020</v>
      </c>
    </row>
    <row r="33" spans="1:18" x14ac:dyDescent="0.25">
      <c r="A33" t="s">
        <v>153</v>
      </c>
      <c r="B33" t="s">
        <v>39</v>
      </c>
      <c r="C33" t="s">
        <v>116</v>
      </c>
      <c r="D33" t="s">
        <v>161</v>
      </c>
      <c r="E33">
        <v>2014</v>
      </c>
      <c r="F33" t="b">
        <v>1</v>
      </c>
      <c r="G33">
        <v>85</v>
      </c>
      <c r="H33">
        <v>107</v>
      </c>
      <c r="I33">
        <f>IF(F33 = TRUE, G33/(G33+H33), "NA")</f>
        <v>0.44270833333333331</v>
      </c>
      <c r="J33">
        <f>IF(F33 = TRUE,(G33)/(G33+H33) - (H33)/(G33+H33), "NA")</f>
        <v>-0.11458333333333331</v>
      </c>
      <c r="K33">
        <v>0.5</v>
      </c>
      <c r="L33" t="str">
        <f>IF(I33&lt;&gt;"NA",IF(I33&gt;K33,"YES","NO"),"NA")</f>
        <v>NO</v>
      </c>
      <c r="M33">
        <f>IF(F33=TRUE,I33-K33,"NA")</f>
        <v>-5.7291666666666685E-2</v>
      </c>
      <c r="N33" t="s">
        <v>104</v>
      </c>
      <c r="O33">
        <v>700</v>
      </c>
      <c r="P33" t="str">
        <f>IF(N33&lt;&gt;"NA",(G33+H33)/N33, "NA")</f>
        <v>NA</v>
      </c>
      <c r="Q33">
        <f>IFERROR((G33+H33)/O33, "NA")</f>
        <v>0.2742857142857143</v>
      </c>
      <c r="R33">
        <v>2016</v>
      </c>
    </row>
    <row r="34" spans="1:18" x14ac:dyDescent="0.25">
      <c r="A34" t="s">
        <v>101</v>
      </c>
      <c r="B34" t="s">
        <v>39</v>
      </c>
      <c r="C34">
        <v>3608169</v>
      </c>
      <c r="D34" t="s">
        <v>42</v>
      </c>
      <c r="E34">
        <v>2015</v>
      </c>
      <c r="F34" t="b">
        <v>1</v>
      </c>
      <c r="G34">
        <v>40</v>
      </c>
      <c r="H34">
        <v>8</v>
      </c>
      <c r="I34">
        <f>IF(F34 = TRUE, G34/(G34+H34), "NA")</f>
        <v>0.83333333333333337</v>
      </c>
      <c r="J34">
        <f>IF(F34 = TRUE,(G34)/(G34+H34) - (H34)/(G34+H34), "NA")</f>
        <v>0.66666666666666674</v>
      </c>
      <c r="K34">
        <v>0.5</v>
      </c>
      <c r="L34" t="str">
        <f>IF(I34&lt;&gt;"NA",IF(I34&gt;K34,"YES","NO"),"NA")</f>
        <v>YES</v>
      </c>
      <c r="M34">
        <f>IF(F34=TRUE,I34-K34,"NA")</f>
        <v>0.33333333333333337</v>
      </c>
      <c r="N34">
        <v>249</v>
      </c>
      <c r="O34">
        <v>570</v>
      </c>
      <c r="P34">
        <f>IF(N34&lt;&gt;"NA",(G34+H34)/N34, "NA")</f>
        <v>0.19277108433734941</v>
      </c>
      <c r="Q34">
        <f>IFERROR((G34+H34)/O34, "NA")</f>
        <v>8.4210526315789472E-2</v>
      </c>
      <c r="R34">
        <v>2016</v>
      </c>
    </row>
    <row r="35" spans="1:18" x14ac:dyDescent="0.25">
      <c r="A35" t="s">
        <v>153</v>
      </c>
      <c r="B35" t="s">
        <v>39</v>
      </c>
      <c r="C35" t="s">
        <v>116</v>
      </c>
      <c r="D35" t="s">
        <v>156</v>
      </c>
      <c r="E35">
        <v>2010</v>
      </c>
      <c r="F35" t="b">
        <v>1</v>
      </c>
      <c r="G35">
        <v>662</v>
      </c>
      <c r="H35">
        <v>959</v>
      </c>
      <c r="I35">
        <f>IF(F35 = TRUE, G35/(G35+H35), "NA")</f>
        <v>0.40838988278840221</v>
      </c>
      <c r="J35">
        <f>IF(F35 = TRUE,(G35)/(G35+H35) - (H35)/(G35+H35), "NA")</f>
        <v>-0.18322023442319552</v>
      </c>
      <c r="K35">
        <v>0.5</v>
      </c>
      <c r="L35" t="str">
        <f>IF(I35&lt;&gt;"NA",IF(I35&gt;K35,"YES","NO"),"NA")</f>
        <v>NO</v>
      </c>
      <c r="M35">
        <f>IF(F35=TRUE,I35-K35,"NA")</f>
        <v>-9.1610117211597786E-2</v>
      </c>
      <c r="N35" t="s">
        <v>104</v>
      </c>
      <c r="O35">
        <v>8366</v>
      </c>
      <c r="P35" t="str">
        <f>IF(N35&lt;&gt;"NA",(G35+H35)/N35, "NA")</f>
        <v>NA</v>
      </c>
      <c r="Q35">
        <f>IFERROR((G35+H35)/O35, "NA")</f>
        <v>0.1937604590007172</v>
      </c>
      <c r="R35">
        <v>2012</v>
      </c>
    </row>
    <row r="36" spans="1:18" x14ac:dyDescent="0.25">
      <c r="A36" t="s">
        <v>153</v>
      </c>
      <c r="B36" t="s">
        <v>39</v>
      </c>
      <c r="C36" t="s">
        <v>116</v>
      </c>
      <c r="D36" t="s">
        <v>156</v>
      </c>
      <c r="E36">
        <v>2016</v>
      </c>
      <c r="F36" t="b">
        <v>1</v>
      </c>
      <c r="G36">
        <v>640</v>
      </c>
      <c r="H36">
        <v>820</v>
      </c>
      <c r="I36">
        <f>IF(F36 = TRUE, G36/(G36+H36), "NA")</f>
        <v>0.43835616438356162</v>
      </c>
      <c r="J36">
        <f>IF(F36 = TRUE,(G36)/(G36+H36) - (H36)/(G36+H36), "NA")</f>
        <v>-0.12328767123287676</v>
      </c>
      <c r="K36">
        <v>0.5</v>
      </c>
      <c r="L36" t="str">
        <f>IF(I36&lt;&gt;"NA",IF(I36&gt;K36,"YES","NO"),"NA")</f>
        <v>NO</v>
      </c>
      <c r="M36">
        <f>IF(F36=TRUE,I36-K36,"NA")</f>
        <v>-6.164383561643838E-2</v>
      </c>
      <c r="N36">
        <v>2260</v>
      </c>
      <c r="O36">
        <v>8163</v>
      </c>
      <c r="P36">
        <f>IF(N36&lt;&gt;"NA",(G36+H36)/N36, "NA")</f>
        <v>0.64601769911504425</v>
      </c>
      <c r="Q36">
        <f>IFERROR((G36+H36)/O36, "NA")</f>
        <v>0.17885581281391646</v>
      </c>
      <c r="R36">
        <v>2016</v>
      </c>
    </row>
    <row r="37" spans="1:18" x14ac:dyDescent="0.25">
      <c r="A37" t="s">
        <v>153</v>
      </c>
      <c r="B37" t="s">
        <v>39</v>
      </c>
      <c r="C37" t="s">
        <v>116</v>
      </c>
      <c r="D37" t="s">
        <v>155</v>
      </c>
      <c r="E37">
        <v>2011</v>
      </c>
      <c r="F37" t="b">
        <v>1</v>
      </c>
      <c r="G37">
        <v>158</v>
      </c>
      <c r="H37">
        <v>229</v>
      </c>
      <c r="I37">
        <f>IF(F37 = TRUE, G37/(G37+H37), "NA")</f>
        <v>0.40826873385012918</v>
      </c>
      <c r="J37">
        <f>IF(F37 = TRUE,(G37)/(G37+H37) - (H37)/(G37+H37), "NA")</f>
        <v>-0.18346253229974163</v>
      </c>
      <c r="K37">
        <v>0.5</v>
      </c>
      <c r="L37" t="str">
        <f>IF(I37&lt;&gt;"NA",IF(I37&gt;K37,"YES","NO"),"NA")</f>
        <v>NO</v>
      </c>
      <c r="M37">
        <f>IF(F37=TRUE,I37-K37,"NA")</f>
        <v>-9.1731266149870816E-2</v>
      </c>
      <c r="N37">
        <v>766</v>
      </c>
      <c r="O37">
        <v>1213</v>
      </c>
      <c r="P37">
        <f>IF(N37&lt;&gt;"NA",(G37+H37)/N37, "NA")</f>
        <v>0.50522193211488253</v>
      </c>
      <c r="Q37">
        <f>IFERROR((G37+H37)/O37, "NA")</f>
        <v>0.31904369332234128</v>
      </c>
      <c r="R37">
        <v>2012</v>
      </c>
    </row>
    <row r="38" spans="1:18" x14ac:dyDescent="0.25">
      <c r="A38" t="s">
        <v>112</v>
      </c>
      <c r="B38" t="s">
        <v>39</v>
      </c>
      <c r="C38" t="s">
        <v>116</v>
      </c>
      <c r="D38" t="s">
        <v>142</v>
      </c>
      <c r="E38">
        <v>2011</v>
      </c>
      <c r="F38" t="b">
        <v>1</v>
      </c>
      <c r="G38">
        <v>70</v>
      </c>
      <c r="H38">
        <v>165</v>
      </c>
      <c r="I38">
        <f>IF(F38 = TRUE, G38/(G38+H38), "NA")</f>
        <v>0.2978723404255319</v>
      </c>
      <c r="J38">
        <f>IF(F38 = TRUE,(G38)/(G38+H38) - (H38)/(G38+H38), "NA")</f>
        <v>-0.4042553191489362</v>
      </c>
      <c r="K38">
        <v>0.5</v>
      </c>
      <c r="L38" t="str">
        <f>IF(I38&lt;&gt;"NA",IF(I38&gt;K38,"YES","NO"),"NA")</f>
        <v>NO</v>
      </c>
      <c r="M38">
        <f>IF(F38=TRUE,I38-K38,"NA")</f>
        <v>-0.2021276595744681</v>
      </c>
      <c r="N38" t="s">
        <v>104</v>
      </c>
      <c r="O38">
        <v>5305</v>
      </c>
      <c r="P38" t="str">
        <f>IF(N38&lt;&gt;"NA",(G38+H38)/N38, "NA")</f>
        <v>NA</v>
      </c>
      <c r="Q38">
        <f>IFERROR((G38+H38)/O38, "NA")</f>
        <v>4.429783223374175E-2</v>
      </c>
      <c r="R38">
        <v>2012</v>
      </c>
    </row>
    <row r="39" spans="1:18" x14ac:dyDescent="0.25">
      <c r="A39" t="s">
        <v>112</v>
      </c>
      <c r="B39" t="s">
        <v>39</v>
      </c>
      <c r="C39" t="s">
        <v>116</v>
      </c>
      <c r="D39" t="s">
        <v>131</v>
      </c>
      <c r="E39">
        <v>2013</v>
      </c>
      <c r="F39" t="b">
        <v>1</v>
      </c>
      <c r="G39">
        <v>59</v>
      </c>
      <c r="H39">
        <v>199</v>
      </c>
      <c r="I39">
        <f>IF(F39 = TRUE, G39/(G39+H39), "NA")</f>
        <v>0.22868217054263565</v>
      </c>
      <c r="J39">
        <f>IF(F39 = TRUE,(G39)/(G39+H39) - (H39)/(G39+H39), "NA")</f>
        <v>-0.54263565891472876</v>
      </c>
      <c r="K39">
        <v>0.5</v>
      </c>
      <c r="L39" t="str">
        <f>IF(I39&lt;&gt;"NA",IF(I39&gt;K39,"YES","NO"),"NA")</f>
        <v>NO</v>
      </c>
      <c r="M39">
        <f>IF(F39=TRUE,I39-K39,"NA")</f>
        <v>-0.27131782945736438</v>
      </c>
      <c r="N39" t="s">
        <v>104</v>
      </c>
      <c r="O39">
        <v>5754</v>
      </c>
      <c r="P39" t="str">
        <f>IF(N39&lt;&gt;"NA",(G39+H39)/N39, "NA")</f>
        <v>NA</v>
      </c>
      <c r="Q39">
        <f>IFERROR((G39+H39)/O39, "NA")</f>
        <v>4.4838373305526591E-2</v>
      </c>
      <c r="R39">
        <v>2016</v>
      </c>
    </row>
    <row r="40" spans="1:18" x14ac:dyDescent="0.25">
      <c r="A40" t="s">
        <v>153</v>
      </c>
      <c r="B40" t="s">
        <v>39</v>
      </c>
      <c r="C40" t="s">
        <v>116</v>
      </c>
      <c r="D40" t="s">
        <v>157</v>
      </c>
      <c r="E40">
        <v>2011</v>
      </c>
      <c r="F40" t="b">
        <v>1</v>
      </c>
      <c r="G40">
        <v>102</v>
      </c>
      <c r="H40">
        <v>145</v>
      </c>
      <c r="I40">
        <f>IF(F40 = TRUE, G40/(G40+H40), "NA")</f>
        <v>0.41295546558704455</v>
      </c>
      <c r="J40">
        <f>IF(F40 = TRUE,(G40)/(G40+H40) - (H40)/(G40+H40), "NA")</f>
        <v>-0.17408906882591091</v>
      </c>
      <c r="K40">
        <v>0.5</v>
      </c>
      <c r="L40" t="str">
        <f>IF(I40&lt;&gt;"NA",IF(I40&gt;K40,"YES","NO"),"NA")</f>
        <v>NO</v>
      </c>
      <c r="M40">
        <f>IF(F40=TRUE,I40-K40,"NA")</f>
        <v>-8.7044534412955454E-2</v>
      </c>
      <c r="N40" t="s">
        <v>104</v>
      </c>
      <c r="O40">
        <v>624</v>
      </c>
      <c r="P40" t="str">
        <f>IF(N40&lt;&gt;"NA",(G40+H40)/N40, "NA")</f>
        <v>NA</v>
      </c>
      <c r="Q40">
        <f>IFERROR((G40+H40)/O40, "NA")</f>
        <v>0.39583333333333331</v>
      </c>
      <c r="R40">
        <v>2016</v>
      </c>
    </row>
    <row r="41" spans="1:18" x14ac:dyDescent="0.25">
      <c r="A41" t="s">
        <v>153</v>
      </c>
      <c r="B41" t="s">
        <v>39</v>
      </c>
      <c r="C41" t="s">
        <v>116</v>
      </c>
      <c r="D41" t="s">
        <v>157</v>
      </c>
      <c r="E41">
        <v>2020</v>
      </c>
      <c r="F41" t="b">
        <v>1</v>
      </c>
      <c r="G41">
        <v>119</v>
      </c>
      <c r="H41">
        <v>136</v>
      </c>
      <c r="I41">
        <f>IF(F41 = TRUE, G41/(G41+H41), "NA")</f>
        <v>0.46666666666666667</v>
      </c>
      <c r="J41">
        <f>IF(F41 = TRUE,(G41)/(G41+H41) - (H41)/(G41+H41), "NA")</f>
        <v>-6.6666666666666652E-2</v>
      </c>
      <c r="K41">
        <v>0.5</v>
      </c>
      <c r="L41" t="str">
        <f>IF(I41&lt;&gt;"NA",IF(I41&gt;K41,"YES","NO"),"NA")</f>
        <v>NO</v>
      </c>
      <c r="M41">
        <f>IF(F41=TRUE,I41-K41,"NA")</f>
        <v>-3.3333333333333326E-2</v>
      </c>
      <c r="N41" t="s">
        <v>104</v>
      </c>
      <c r="O41">
        <v>578</v>
      </c>
      <c r="P41" t="str">
        <f>IF(N41&lt;&gt;"NA",(G41+H41)/N41, "NA")</f>
        <v>NA</v>
      </c>
      <c r="Q41">
        <f>IFERROR((G41+H41)/O41, "NA")</f>
        <v>0.44117647058823528</v>
      </c>
      <c r="R41">
        <v>2024</v>
      </c>
    </row>
    <row r="42" spans="1:18" x14ac:dyDescent="0.25">
      <c r="A42" t="s">
        <v>101</v>
      </c>
      <c r="B42" t="s">
        <v>39</v>
      </c>
      <c r="C42">
        <v>3615187</v>
      </c>
      <c r="D42" t="s">
        <v>43</v>
      </c>
      <c r="E42">
        <v>2020</v>
      </c>
      <c r="F42" t="b">
        <v>1</v>
      </c>
      <c r="G42">
        <v>70</v>
      </c>
      <c r="H42">
        <v>32</v>
      </c>
      <c r="I42">
        <f>IF(F42 = TRUE, G42/(G42+H42), "NA")</f>
        <v>0.68627450980392157</v>
      </c>
      <c r="J42">
        <f>IF(F42 = TRUE,(G42)/(G42+H42) - (H42)/(G42+H42), "NA")</f>
        <v>0.37254901960784315</v>
      </c>
      <c r="K42">
        <v>0.5</v>
      </c>
      <c r="L42" t="str">
        <f>IF(I42&lt;&gt;"NA",IF(I42&gt;K42,"YES","NO"),"NA")</f>
        <v>YES</v>
      </c>
      <c r="M42">
        <f>IF(F42=TRUE,I42-K42,"NA")</f>
        <v>0.18627450980392157</v>
      </c>
      <c r="N42" t="s">
        <v>104</v>
      </c>
      <c r="O42">
        <v>440</v>
      </c>
      <c r="P42" t="str">
        <f>IF(N42&lt;&gt;"NA",(G42+H42)/N42, "NA")</f>
        <v>NA</v>
      </c>
      <c r="Q42">
        <f>IFERROR((G42+H42)/O42, "NA")</f>
        <v>0.23181818181818181</v>
      </c>
      <c r="R42">
        <v>2020</v>
      </c>
    </row>
    <row r="43" spans="1:18" x14ac:dyDescent="0.25">
      <c r="A43" t="s">
        <v>112</v>
      </c>
      <c r="B43" t="s">
        <v>39</v>
      </c>
      <c r="C43" t="s">
        <v>116</v>
      </c>
      <c r="D43" t="s">
        <v>152</v>
      </c>
      <c r="E43">
        <v>2012</v>
      </c>
      <c r="F43" t="b">
        <v>1</v>
      </c>
      <c r="G43">
        <v>209</v>
      </c>
      <c r="H43">
        <v>338</v>
      </c>
      <c r="I43">
        <f>IF(F43 = TRUE, G43/(G43+H43), "NA")</f>
        <v>0.38208409506398539</v>
      </c>
      <c r="J43">
        <f>IF(F43 = TRUE,(G43)/(G43+H43) - (H43)/(G43+H43), "NA")</f>
        <v>-0.23583180987202929</v>
      </c>
      <c r="K43">
        <v>0.5</v>
      </c>
      <c r="L43" t="str">
        <f>IF(I43&lt;&gt;"NA",IF(I43&gt;K43,"YES","NO"),"NA")</f>
        <v>NO</v>
      </c>
      <c r="M43">
        <f>IF(F43=TRUE,I43-K43,"NA")</f>
        <v>-0.11791590493601461</v>
      </c>
      <c r="N43" t="s">
        <v>104</v>
      </c>
      <c r="O43">
        <v>2559</v>
      </c>
      <c r="P43" t="str">
        <f>IF(N43&lt;&gt;"NA",(G43+H43)/N43, "NA")</f>
        <v>NA</v>
      </c>
      <c r="Q43">
        <f>IFERROR((G43+H43)/O43, "NA")</f>
        <v>0.21375537319265339</v>
      </c>
      <c r="R43">
        <v>2012</v>
      </c>
    </row>
    <row r="44" spans="1:18" x14ac:dyDescent="0.25">
      <c r="A44" t="s">
        <v>112</v>
      </c>
      <c r="B44" t="s">
        <v>39</v>
      </c>
      <c r="C44" t="s">
        <v>116</v>
      </c>
      <c r="D44" t="s">
        <v>118</v>
      </c>
      <c r="E44">
        <v>2010</v>
      </c>
      <c r="F44" t="b">
        <v>1</v>
      </c>
      <c r="G44">
        <v>43</v>
      </c>
      <c r="H44">
        <v>402</v>
      </c>
      <c r="I44">
        <f>IF(F44 = TRUE, G44/(G44+H44), "NA")</f>
        <v>9.662921348314607E-2</v>
      </c>
      <c r="J44">
        <f>IF(F44 = TRUE,(G44)/(G44+H44) - (H44)/(G44+H44), "NA")</f>
        <v>-0.80674157303370797</v>
      </c>
      <c r="K44">
        <v>0.5</v>
      </c>
      <c r="L44" t="str">
        <f>IF(I44&lt;&gt;"NA",IF(I44&gt;K44,"YES","NO"),"NA")</f>
        <v>NO</v>
      </c>
      <c r="M44">
        <f>IF(F44=TRUE,I44-K44,"NA")</f>
        <v>-0.40337078651685393</v>
      </c>
      <c r="N44" t="s">
        <v>104</v>
      </c>
      <c r="O44">
        <v>3243</v>
      </c>
      <c r="P44" t="str">
        <f>IF(N44&lt;&gt;"NA",(G44+H44)/N44, "NA")</f>
        <v>NA</v>
      </c>
      <c r="Q44">
        <f>IFERROR((G44+H44)/O44, "NA")</f>
        <v>0.13721862473018809</v>
      </c>
      <c r="R44">
        <v>2012</v>
      </c>
    </row>
    <row r="45" spans="1:18" x14ac:dyDescent="0.25">
      <c r="A45" t="s">
        <v>112</v>
      </c>
      <c r="B45" t="s">
        <v>39</v>
      </c>
      <c r="C45" t="s">
        <v>116</v>
      </c>
      <c r="D45" t="s">
        <v>138</v>
      </c>
      <c r="E45">
        <v>2016</v>
      </c>
      <c r="F45" t="b">
        <v>1</v>
      </c>
      <c r="G45">
        <v>1165</v>
      </c>
      <c r="H45">
        <v>3006</v>
      </c>
      <c r="I45">
        <f>IF(F45 = TRUE, G45/(G45+H45), "NA")</f>
        <v>0.27930951810117477</v>
      </c>
      <c r="J45">
        <f>IF(F45 = TRUE,(G45)/(G45+H45) - (H45)/(G45+H45), "NA")</f>
        <v>-0.44138096379765046</v>
      </c>
      <c r="K45">
        <v>0.5</v>
      </c>
      <c r="L45" t="str">
        <f>IF(I45&lt;&gt;"NA",IF(I45&gt;K45,"YES","NO"),"NA")</f>
        <v>NO</v>
      </c>
      <c r="M45">
        <f>IF(F45=TRUE,I45-K45,"NA")</f>
        <v>-0.22069048189882523</v>
      </c>
      <c r="N45" t="s">
        <v>104</v>
      </c>
      <c r="O45">
        <v>15303</v>
      </c>
      <c r="P45" t="str">
        <f>IF(N45&lt;&gt;"NA",(G45+H45)/N45, "NA")</f>
        <v>NA</v>
      </c>
      <c r="Q45">
        <f>IFERROR((G45+H45)/O45, "NA")</f>
        <v>0.27256093576422924</v>
      </c>
      <c r="R45">
        <v>2016</v>
      </c>
    </row>
    <row r="46" spans="1:18" x14ac:dyDescent="0.25">
      <c r="A46" t="s">
        <v>101</v>
      </c>
      <c r="B46" t="s">
        <v>39</v>
      </c>
      <c r="C46">
        <v>3622843</v>
      </c>
      <c r="D46" t="s">
        <v>44</v>
      </c>
      <c r="E46">
        <v>2013</v>
      </c>
      <c r="F46" t="b">
        <v>1</v>
      </c>
      <c r="G46">
        <v>57</v>
      </c>
      <c r="H46">
        <v>11</v>
      </c>
      <c r="I46">
        <f>IF(F46 = TRUE, G46/(G46+H46), "NA")</f>
        <v>0.83823529411764708</v>
      </c>
      <c r="J46">
        <f>IF(F46 = TRUE,(G46)/(G46+H46) - (H46)/(G46+H46), "NA")</f>
        <v>0.67647058823529416</v>
      </c>
      <c r="K46">
        <v>0.5</v>
      </c>
      <c r="L46" t="str">
        <f>IF(I46&lt;&gt;"NA",IF(I46&gt;K46,"YES","NO"),"NA")</f>
        <v>YES</v>
      </c>
      <c r="M46">
        <f>IF(F46=TRUE,I46-K46,"NA")</f>
        <v>0.33823529411764708</v>
      </c>
      <c r="N46" t="s">
        <v>104</v>
      </c>
      <c r="O46">
        <v>629</v>
      </c>
      <c r="P46" t="str">
        <f>IF(N46&lt;&gt;"NA",(G46+H46)/N46, "NA")</f>
        <v>NA</v>
      </c>
      <c r="Q46">
        <f>IFERROR((G46+H46)/O46, "NA")</f>
        <v>0.10810810810810811</v>
      </c>
      <c r="R46">
        <v>2016</v>
      </c>
    </row>
    <row r="47" spans="1:18" x14ac:dyDescent="0.25">
      <c r="A47" t="s">
        <v>101</v>
      </c>
      <c r="B47" t="s">
        <v>39</v>
      </c>
      <c r="C47">
        <v>3623635</v>
      </c>
      <c r="D47" t="s">
        <v>45</v>
      </c>
      <c r="E47">
        <v>2011</v>
      </c>
      <c r="F47" t="b">
        <v>1</v>
      </c>
      <c r="G47">
        <v>55</v>
      </c>
      <c r="H47">
        <v>9</v>
      </c>
      <c r="I47">
        <f>IF(F47 = TRUE, G47/(G47+H47), "NA")</f>
        <v>0.859375</v>
      </c>
      <c r="J47">
        <f>IF(F47 = TRUE,(G47)/(G47+H47) - (H47)/(G47+H47), "NA")</f>
        <v>0.71875</v>
      </c>
      <c r="K47">
        <v>0.5</v>
      </c>
      <c r="L47" t="str">
        <f>IF(I47&lt;&gt;"NA",IF(I47&gt;K47,"YES","NO"),"NA")</f>
        <v>YES</v>
      </c>
      <c r="M47">
        <f>IF(F47=TRUE,I47-K47,"NA")</f>
        <v>0.359375</v>
      </c>
      <c r="N47" t="s">
        <v>104</v>
      </c>
      <c r="O47">
        <v>438</v>
      </c>
      <c r="P47" t="str">
        <f>IF(N47&lt;&gt;"NA",(G47+H47)/N47, "NA")</f>
        <v>NA</v>
      </c>
      <c r="Q47">
        <f>IFERROR((G47+H47)/O47, "NA")</f>
        <v>0.14611872146118721</v>
      </c>
      <c r="R47">
        <v>2012</v>
      </c>
    </row>
    <row r="48" spans="1:18" x14ac:dyDescent="0.25">
      <c r="A48" t="s">
        <v>112</v>
      </c>
      <c r="B48" t="s">
        <v>39</v>
      </c>
      <c r="C48" t="s">
        <v>116</v>
      </c>
      <c r="D48" t="s">
        <v>127</v>
      </c>
      <c r="E48">
        <v>2010</v>
      </c>
      <c r="F48" t="b">
        <v>1</v>
      </c>
      <c r="G48">
        <v>30</v>
      </c>
      <c r="H48">
        <v>130</v>
      </c>
      <c r="I48">
        <f>IF(F48 = TRUE, G48/(G48+H48), "NA")</f>
        <v>0.1875</v>
      </c>
      <c r="J48">
        <f>IF(F48 = TRUE,(G48)/(G48+H48) - (H48)/(G48+H48), "NA")</f>
        <v>-0.625</v>
      </c>
      <c r="K48">
        <v>0.5</v>
      </c>
      <c r="L48" t="str">
        <f>IF(I48&lt;&gt;"NA",IF(I48&gt;K48,"YES","NO"),"NA")</f>
        <v>NO</v>
      </c>
      <c r="M48">
        <f>IF(F48=TRUE,I48-K48,"NA")</f>
        <v>-0.3125</v>
      </c>
      <c r="N48" t="s">
        <v>104</v>
      </c>
      <c r="O48">
        <v>371</v>
      </c>
      <c r="P48" t="str">
        <f>IF(N48&lt;&gt;"NA",(G48+H48)/N48, "NA")</f>
        <v>NA</v>
      </c>
      <c r="Q48">
        <f>IFERROR((G48+H48)/O48, "NA")</f>
        <v>0.43126684636118601</v>
      </c>
      <c r="R48">
        <v>2012</v>
      </c>
    </row>
    <row r="49" spans="1:18" x14ac:dyDescent="0.25">
      <c r="A49" t="s">
        <v>153</v>
      </c>
      <c r="B49" t="s">
        <v>39</v>
      </c>
      <c r="C49" t="s">
        <v>116</v>
      </c>
      <c r="D49" t="s">
        <v>154</v>
      </c>
      <c r="E49">
        <v>2019</v>
      </c>
      <c r="F49" t="b">
        <v>1</v>
      </c>
      <c r="G49">
        <v>46</v>
      </c>
      <c r="H49">
        <v>70</v>
      </c>
      <c r="I49">
        <f>IF(F49 = TRUE, G49/(G49+H49), "NA")</f>
        <v>0.39655172413793105</v>
      </c>
      <c r="J49">
        <f>IF(F49 = TRUE,(G49)/(G49+H49) - (H49)/(G49+H49), "NA")</f>
        <v>-0.2068965517241379</v>
      </c>
      <c r="K49">
        <v>0.5</v>
      </c>
      <c r="L49" t="str">
        <f>IF(I49&lt;&gt;"NA",IF(I49&gt;K49,"YES","NO"),"NA")</f>
        <v>NO</v>
      </c>
      <c r="M49">
        <f>IF(F49=TRUE,I49-K49,"NA")</f>
        <v>-0.10344827586206895</v>
      </c>
      <c r="N49" t="s">
        <v>104</v>
      </c>
      <c r="O49">
        <v>310</v>
      </c>
      <c r="P49" t="str">
        <f>IF(N49&lt;&gt;"NA",(G49+H49)/N49, "NA")</f>
        <v>NA</v>
      </c>
      <c r="Q49">
        <f>IFERROR((G49+H49)/O49, "NA")</f>
        <v>0.37419354838709679</v>
      </c>
      <c r="R49">
        <v>2020</v>
      </c>
    </row>
    <row r="50" spans="1:18" x14ac:dyDescent="0.25">
      <c r="A50" t="s">
        <v>101</v>
      </c>
      <c r="B50" t="s">
        <v>39</v>
      </c>
      <c r="C50">
        <v>3626649</v>
      </c>
      <c r="D50" t="s">
        <v>46</v>
      </c>
      <c r="E50">
        <v>2017</v>
      </c>
      <c r="F50" t="b">
        <v>1</v>
      </c>
      <c r="G50">
        <v>137</v>
      </c>
      <c r="H50">
        <v>97</v>
      </c>
      <c r="I50">
        <f>IF(F50 = TRUE, G50/(G50+H50), "NA")</f>
        <v>0.5854700854700855</v>
      </c>
      <c r="J50">
        <f>IF(F50 = TRUE,(G50)/(G50+H50) - (H50)/(G50+H50), "NA")</f>
        <v>0.17094017094017094</v>
      </c>
      <c r="K50">
        <v>0.5</v>
      </c>
      <c r="L50" t="str">
        <f>IF(I50&lt;&gt;"NA",IF(I50&gt;K50,"YES","NO"),"NA")</f>
        <v>YES</v>
      </c>
      <c r="M50">
        <f>IF(F50=TRUE,I50-K50,"NA")</f>
        <v>8.54700854700855E-2</v>
      </c>
      <c r="N50">
        <v>425</v>
      </c>
      <c r="O50">
        <v>697</v>
      </c>
      <c r="P50">
        <f>IF(N50&lt;&gt;"NA",(G50+H50)/N50, "NA")</f>
        <v>0.5505882352941176</v>
      </c>
      <c r="Q50">
        <f>IFERROR((G50+H50)/O50, "NA")</f>
        <v>0.33572453371592542</v>
      </c>
      <c r="R50">
        <v>2020</v>
      </c>
    </row>
    <row r="51" spans="1:18" x14ac:dyDescent="0.25">
      <c r="A51" t="s">
        <v>153</v>
      </c>
      <c r="B51" t="s">
        <v>39</v>
      </c>
      <c r="C51" t="s">
        <v>116</v>
      </c>
      <c r="D51" t="s">
        <v>158</v>
      </c>
      <c r="E51">
        <v>2014</v>
      </c>
      <c r="F51" t="b">
        <v>1</v>
      </c>
      <c r="G51">
        <v>203</v>
      </c>
      <c r="H51">
        <v>281</v>
      </c>
      <c r="I51">
        <f>IF(F51 = TRUE, G51/(G51+H51), "NA")</f>
        <v>0.41942148760330578</v>
      </c>
      <c r="J51">
        <f>IF(F51 = TRUE,(G51)/(G51+H51) - (H51)/(G51+H51), "NA")</f>
        <v>-0.16115702479338845</v>
      </c>
      <c r="K51">
        <v>0.5</v>
      </c>
      <c r="L51" t="str">
        <f>IF(I51&lt;&gt;"NA",IF(I51&gt;K51,"YES","NO"),"NA")</f>
        <v>NO</v>
      </c>
      <c r="M51">
        <f>IF(F51=TRUE,I51-K51,"NA")</f>
        <v>-8.0578512396694224E-2</v>
      </c>
      <c r="N51" t="s">
        <v>104</v>
      </c>
      <c r="O51">
        <v>1777</v>
      </c>
      <c r="P51" t="str">
        <f>IF(N51&lt;&gt;"NA",(G51+H51)/N51, "NA")</f>
        <v>NA</v>
      </c>
      <c r="Q51">
        <f>IFERROR((G51+H51)/O51, "NA")</f>
        <v>0.27236916150815982</v>
      </c>
      <c r="R51">
        <v>2016</v>
      </c>
    </row>
    <row r="52" spans="1:18" x14ac:dyDescent="0.25">
      <c r="A52" t="s">
        <v>101</v>
      </c>
      <c r="B52" t="s">
        <v>39</v>
      </c>
      <c r="C52">
        <v>3634165</v>
      </c>
      <c r="D52" t="s">
        <v>47</v>
      </c>
      <c r="E52">
        <v>2018</v>
      </c>
      <c r="F52" t="b">
        <v>1</v>
      </c>
      <c r="G52">
        <v>95</v>
      </c>
      <c r="H52">
        <v>15</v>
      </c>
      <c r="I52">
        <f>IF(F52 = TRUE, G52/(G52+H52), "NA")</f>
        <v>0.86363636363636365</v>
      </c>
      <c r="J52">
        <f>IF(F52 = TRUE,(G52)/(G52+H52) - (H52)/(G52+H52), "NA")</f>
        <v>0.72727272727272729</v>
      </c>
      <c r="K52">
        <v>0.5</v>
      </c>
      <c r="L52" t="str">
        <f>IF(I52&lt;&gt;"NA",IF(I52&gt;K52,"YES","NO"),"NA")</f>
        <v>YES</v>
      </c>
      <c r="M52">
        <f>IF(F52=TRUE,I52-K52,"NA")</f>
        <v>0.36363636363636365</v>
      </c>
      <c r="N52">
        <v>215</v>
      </c>
      <c r="O52">
        <v>400</v>
      </c>
      <c r="P52">
        <f>IF(N52&lt;&gt;"NA",(G52+H52)/N52, "NA")</f>
        <v>0.51162790697674421</v>
      </c>
      <c r="Q52">
        <f>IFERROR((G52+H52)/O52, "NA")</f>
        <v>0.27500000000000002</v>
      </c>
      <c r="R52">
        <v>2020</v>
      </c>
    </row>
    <row r="53" spans="1:18" x14ac:dyDescent="0.25">
      <c r="A53" t="s">
        <v>101</v>
      </c>
      <c r="B53" t="s">
        <v>39</v>
      </c>
      <c r="C53">
        <v>3634220</v>
      </c>
      <c r="D53" t="s">
        <v>48</v>
      </c>
      <c r="E53">
        <v>2018</v>
      </c>
      <c r="F53" t="b">
        <v>1</v>
      </c>
      <c r="G53">
        <v>19</v>
      </c>
      <c r="H53">
        <v>9</v>
      </c>
      <c r="I53">
        <f>IF(F53 = TRUE, G53/(G53+H53), "NA")</f>
        <v>0.6785714285714286</v>
      </c>
      <c r="J53">
        <f>IF(F53 = TRUE,(G53)/(G53+H53) - (H53)/(G53+H53), "NA")</f>
        <v>0.35714285714285715</v>
      </c>
      <c r="K53">
        <v>0.5</v>
      </c>
      <c r="L53" t="str">
        <f>IF(I53&lt;&gt;"NA",IF(I53&gt;K53,"YES","NO"),"NA")</f>
        <v>YES</v>
      </c>
      <c r="M53">
        <f>IF(F53=TRUE,I53-K53,"NA")</f>
        <v>0.1785714285714286</v>
      </c>
      <c r="N53" t="s">
        <v>104</v>
      </c>
      <c r="O53">
        <v>90</v>
      </c>
      <c r="P53" t="str">
        <f>IF(N53&lt;&gt;"NA",(G53+H53)/N53, "NA")</f>
        <v>NA</v>
      </c>
      <c r="Q53">
        <f>IFERROR((G53+H53)/O53, "NA")</f>
        <v>0.31111111111111112</v>
      </c>
      <c r="R53">
        <v>2020</v>
      </c>
    </row>
    <row r="54" spans="1:18" x14ac:dyDescent="0.25">
      <c r="A54" t="s">
        <v>153</v>
      </c>
      <c r="B54" t="s">
        <v>39</v>
      </c>
      <c r="C54" t="s">
        <v>116</v>
      </c>
      <c r="D54" t="s">
        <v>163</v>
      </c>
      <c r="E54">
        <v>2009</v>
      </c>
      <c r="F54" t="b">
        <v>1</v>
      </c>
      <c r="G54">
        <v>2216</v>
      </c>
      <c r="H54">
        <v>2256</v>
      </c>
      <c r="I54">
        <f>IF(F54 = TRUE, G54/(G54+H54), "NA")</f>
        <v>0.49552772808586765</v>
      </c>
      <c r="J54">
        <f>IF(F54 = TRUE,(G54)/(G54+H54) - (H54)/(G54+H54), "NA")</f>
        <v>-8.9445438282647061E-3</v>
      </c>
      <c r="K54">
        <v>0.5</v>
      </c>
      <c r="L54" t="str">
        <f>IF(I54&lt;&gt;"NA",IF(I54&gt;K54,"YES","NO"),"NA")</f>
        <v>NO</v>
      </c>
      <c r="M54">
        <f>IF(F54=TRUE,I54-K54,"NA")</f>
        <v>-4.472271914132353E-3</v>
      </c>
      <c r="N54" t="s">
        <v>104</v>
      </c>
      <c r="O54">
        <v>15700</v>
      </c>
      <c r="P54" t="str">
        <f>IF(N54&lt;&gt;"NA",(G54+H54)/N54, "NA")</f>
        <v>NA</v>
      </c>
      <c r="Q54">
        <f>IFERROR((G54+H54)/O54, "NA")</f>
        <v>0.28484076433121019</v>
      </c>
      <c r="R54">
        <v>2012</v>
      </c>
    </row>
    <row r="55" spans="1:18" x14ac:dyDescent="0.25">
      <c r="A55" t="s">
        <v>101</v>
      </c>
      <c r="B55" t="s">
        <v>39</v>
      </c>
      <c r="C55">
        <v>3639089</v>
      </c>
      <c r="D55" t="s">
        <v>49</v>
      </c>
      <c r="E55">
        <v>2017</v>
      </c>
      <c r="F55" t="b">
        <v>1</v>
      </c>
      <c r="G55">
        <v>268</v>
      </c>
      <c r="H55">
        <v>176</v>
      </c>
      <c r="I55">
        <f>IF(F55 = TRUE, G55/(G55+H55), "NA")</f>
        <v>0.60360360360360366</v>
      </c>
      <c r="J55">
        <f>IF(F55 = TRUE,(G55)/(G55+H55) - (H55)/(G55+H55), "NA")</f>
        <v>0.20720720720720726</v>
      </c>
      <c r="K55">
        <v>0.5</v>
      </c>
      <c r="L55" t="str">
        <f>IF(I55&lt;&gt;"NA",IF(I55&gt;K55,"YES","NO"),"NA")</f>
        <v>YES</v>
      </c>
      <c r="M55">
        <f>IF(F55=TRUE,I55-K55,"NA")</f>
        <v>0.10360360360360366</v>
      </c>
      <c r="N55" t="s">
        <v>104</v>
      </c>
      <c r="O55">
        <v>1815</v>
      </c>
      <c r="P55" t="str">
        <f>IF(N55&lt;&gt;"NA",(G55+H55)/N55, "NA")</f>
        <v>NA</v>
      </c>
      <c r="Q55">
        <f>IFERROR((G55+H55)/O55, "NA")</f>
        <v>0.24462809917355371</v>
      </c>
      <c r="R55">
        <v>2020</v>
      </c>
    </row>
    <row r="56" spans="1:18" x14ac:dyDescent="0.25">
      <c r="A56" t="s">
        <v>112</v>
      </c>
      <c r="B56" t="s">
        <v>39</v>
      </c>
      <c r="C56" t="s">
        <v>116</v>
      </c>
      <c r="D56" t="s">
        <v>141</v>
      </c>
      <c r="E56">
        <v>2017</v>
      </c>
      <c r="F56" t="b">
        <v>1</v>
      </c>
      <c r="G56">
        <v>353</v>
      </c>
      <c r="H56">
        <v>849</v>
      </c>
      <c r="I56">
        <f>IF(F56 = TRUE, G56/(G56+H56), "NA")</f>
        <v>0.29367720465890185</v>
      </c>
      <c r="J56">
        <f>IF(F56 = TRUE,(G56)/(G56+H56) - (H56)/(G56+H56), "NA")</f>
        <v>-0.41264559068219636</v>
      </c>
      <c r="K56">
        <v>0.5</v>
      </c>
      <c r="L56" t="str">
        <f>IF(I56&lt;&gt;"NA",IF(I56&gt;K56,"YES","NO"),"NA")</f>
        <v>NO</v>
      </c>
      <c r="M56">
        <f>IF(F56=TRUE,I56-K56,"NA")</f>
        <v>-0.20632279534109815</v>
      </c>
      <c r="N56" t="s">
        <v>104</v>
      </c>
      <c r="O56">
        <v>2797</v>
      </c>
      <c r="P56" t="str">
        <f>IF(N56&lt;&gt;"NA",(G56+H56)/N56, "NA")</f>
        <v>NA</v>
      </c>
      <c r="Q56">
        <f>IFERROR((G56+H56)/O56, "NA")</f>
        <v>0.42974615659635323</v>
      </c>
      <c r="R56">
        <v>2020</v>
      </c>
    </row>
    <row r="57" spans="1:18" x14ac:dyDescent="0.25">
      <c r="A57" t="s">
        <v>112</v>
      </c>
      <c r="B57" t="s">
        <v>39</v>
      </c>
      <c r="C57" t="s">
        <v>116</v>
      </c>
      <c r="D57" t="s">
        <v>137</v>
      </c>
      <c r="E57">
        <v>2011</v>
      </c>
      <c r="F57" t="b">
        <v>1</v>
      </c>
      <c r="G57">
        <v>48</v>
      </c>
      <c r="H57">
        <v>135</v>
      </c>
      <c r="I57">
        <f>IF(F57 = TRUE, G57/(G57+H57), "NA")</f>
        <v>0.26229508196721313</v>
      </c>
      <c r="J57">
        <f>IF(F57 = TRUE,(G57)/(G57+H57) - (H57)/(G57+H57), "NA")</f>
        <v>-0.4754098360655738</v>
      </c>
      <c r="K57">
        <v>0.5</v>
      </c>
      <c r="L57" t="str">
        <f>IF(I57&lt;&gt;"NA",IF(I57&gt;K57,"YES","NO"),"NA")</f>
        <v>NO</v>
      </c>
      <c r="M57">
        <f>IF(F57=TRUE,I57-K57,"NA")</f>
        <v>-0.23770491803278687</v>
      </c>
      <c r="N57" t="s">
        <v>104</v>
      </c>
      <c r="O57">
        <v>2200</v>
      </c>
      <c r="P57" t="str">
        <f>IF(N57&lt;&gt;"NA",(G57+H57)/N57, "NA")</f>
        <v>NA</v>
      </c>
      <c r="Q57">
        <f>IFERROR((G57+H57)/O57, "NA")</f>
        <v>8.3181818181818176E-2</v>
      </c>
      <c r="R57">
        <v>2012</v>
      </c>
    </row>
    <row r="58" spans="1:18" x14ac:dyDescent="0.25">
      <c r="A58" t="s">
        <v>101</v>
      </c>
      <c r="B58" t="s">
        <v>39</v>
      </c>
      <c r="C58">
        <v>3642378</v>
      </c>
      <c r="D58" t="s">
        <v>50</v>
      </c>
      <c r="E58">
        <v>2009</v>
      </c>
      <c r="F58" t="b">
        <v>1</v>
      </c>
      <c r="G58">
        <v>71</v>
      </c>
      <c r="H58">
        <v>26</v>
      </c>
      <c r="I58">
        <f>IF(F58 = TRUE, G58/(G58+H58), "NA")</f>
        <v>0.73195876288659789</v>
      </c>
      <c r="J58">
        <f>IF(F58 = TRUE,(G58)/(G58+H58) - (H58)/(G58+H58), "NA")</f>
        <v>0.46391752577319584</v>
      </c>
      <c r="K58">
        <v>0.5</v>
      </c>
      <c r="L58" t="str">
        <f>IF(I58&lt;&gt;"NA",IF(I58&gt;K58,"YES","NO"),"NA")</f>
        <v>YES</v>
      </c>
      <c r="M58">
        <f>IF(F58=TRUE,I58-K58,"NA")</f>
        <v>0.23195876288659789</v>
      </c>
      <c r="N58">
        <v>229</v>
      </c>
      <c r="O58">
        <v>389</v>
      </c>
      <c r="P58">
        <f>IF(N58&lt;&gt;"NA",(G58+H58)/N58, "NA")</f>
        <v>0.42358078602620086</v>
      </c>
      <c r="Q58">
        <f>IFERROR((G58+H58)/O58, "NA")</f>
        <v>0.24935732647814909</v>
      </c>
      <c r="R58">
        <v>2012</v>
      </c>
    </row>
    <row r="59" spans="1:18" x14ac:dyDescent="0.25">
      <c r="A59" t="s">
        <v>101</v>
      </c>
      <c r="B59" t="s">
        <v>39</v>
      </c>
      <c r="C59">
        <v>3643962</v>
      </c>
      <c r="D59" t="s">
        <v>51</v>
      </c>
      <c r="E59">
        <v>2016</v>
      </c>
      <c r="F59" t="b">
        <v>1</v>
      </c>
      <c r="G59">
        <v>519</v>
      </c>
      <c r="H59">
        <v>353</v>
      </c>
      <c r="I59">
        <f>IF(F59 = TRUE, G59/(G59+H59), "NA")</f>
        <v>0.59518348623853212</v>
      </c>
      <c r="J59">
        <f>IF(F59 = TRUE,(G59)/(G59+H59) - (H59)/(G59+H59), "NA")</f>
        <v>0.19036697247706424</v>
      </c>
      <c r="K59">
        <v>0.5</v>
      </c>
      <c r="L59" t="str">
        <f>IF(I59&lt;&gt;"NA",IF(I59&gt;K59,"YES","NO"),"NA")</f>
        <v>YES</v>
      </c>
      <c r="M59">
        <f>IF(F59=TRUE,I59-K59,"NA")</f>
        <v>9.5183486238532122E-2</v>
      </c>
      <c r="N59" t="s">
        <v>104</v>
      </c>
      <c r="O59">
        <v>3619</v>
      </c>
      <c r="P59" t="str">
        <f>IF(N59&lt;&gt;"NA",(G59+H59)/N59, "NA")</f>
        <v>NA</v>
      </c>
      <c r="Q59">
        <f>IFERROR((G59+H59)/O59, "NA")</f>
        <v>0.24095053882287926</v>
      </c>
      <c r="R59">
        <v>2016</v>
      </c>
    </row>
    <row r="60" spans="1:18" x14ac:dyDescent="0.25">
      <c r="A60" t="s">
        <v>101</v>
      </c>
      <c r="B60" t="s">
        <v>39</v>
      </c>
      <c r="C60">
        <v>3644149</v>
      </c>
      <c r="D60" t="s">
        <v>52</v>
      </c>
      <c r="E60">
        <v>2008</v>
      </c>
      <c r="F60" t="b">
        <v>1</v>
      </c>
      <c r="G60">
        <v>228</v>
      </c>
      <c r="H60">
        <v>257</v>
      </c>
      <c r="I60">
        <f>IF(F60 = TRUE, G60/(G60+H60), "NA")</f>
        <v>0.47010309278350515</v>
      </c>
      <c r="J60">
        <f>IF(F60 = TRUE,(G60)/(G60+H60) - (H60)/(G60+H60), "NA")</f>
        <v>-5.97938144329897E-2</v>
      </c>
      <c r="K60">
        <v>0.5</v>
      </c>
      <c r="L60" t="str">
        <f>IF(I60&lt;&gt;"NA",IF(I60&gt;K60,"YES","NO"),"NA")</f>
        <v>NO</v>
      </c>
      <c r="M60">
        <f>IF(F60=TRUE,I60-K60,"NA")</f>
        <v>-2.989690721649485E-2</v>
      </c>
      <c r="N60" t="s">
        <v>104</v>
      </c>
      <c r="O60">
        <v>1523</v>
      </c>
      <c r="P60" t="str">
        <f>IF(N60&lt;&gt;"NA",(G60+H60)/N60, "NA")</f>
        <v>NA</v>
      </c>
      <c r="Q60">
        <f>IFERROR((G60+H60)/O60, "NA")</f>
        <v>0.3184504267892318</v>
      </c>
      <c r="R60">
        <v>2012</v>
      </c>
    </row>
    <row r="61" spans="1:18" x14ac:dyDescent="0.25">
      <c r="A61" t="s">
        <v>101</v>
      </c>
      <c r="B61" t="s">
        <v>39</v>
      </c>
      <c r="C61">
        <v>3644149</v>
      </c>
      <c r="D61" t="s">
        <v>52</v>
      </c>
      <c r="E61">
        <v>2010</v>
      </c>
      <c r="F61" t="b">
        <v>1</v>
      </c>
      <c r="G61">
        <v>199</v>
      </c>
      <c r="H61">
        <v>295</v>
      </c>
      <c r="I61">
        <f>IF(F61 = TRUE, G61/(G61+H61), "NA")</f>
        <v>0.40283400809716602</v>
      </c>
      <c r="J61">
        <f>IF(F61 = TRUE,(G61)/(G61+H61) - (H61)/(G61+H61), "NA")</f>
        <v>-0.19433198380566802</v>
      </c>
      <c r="K61">
        <v>0.5</v>
      </c>
      <c r="L61" t="str">
        <f>IF(I61&lt;&gt;"NA",IF(I61&gt;K61,"YES","NO"),"NA")</f>
        <v>NO</v>
      </c>
      <c r="M61">
        <f>IF(F61=TRUE,I61-K61,"NA")</f>
        <v>-9.7165991902833981E-2</v>
      </c>
      <c r="N61" t="s">
        <v>104</v>
      </c>
      <c r="O61">
        <v>1523</v>
      </c>
      <c r="P61" t="str">
        <f>IF(N61&lt;&gt;"NA",(G61+H61)/N61, "NA")</f>
        <v>NA</v>
      </c>
      <c r="Q61">
        <f>IFERROR((G61+H61)/O61, "NA")</f>
        <v>0.32435981615233095</v>
      </c>
      <c r="R61">
        <v>2012</v>
      </c>
    </row>
    <row r="62" spans="1:18" x14ac:dyDescent="0.25">
      <c r="A62" t="s">
        <v>101</v>
      </c>
      <c r="B62" t="s">
        <v>39</v>
      </c>
      <c r="C62">
        <v>3644149</v>
      </c>
      <c r="D62" t="s">
        <v>52</v>
      </c>
      <c r="E62">
        <v>2015</v>
      </c>
      <c r="F62" t="b">
        <v>1</v>
      </c>
      <c r="G62">
        <v>300</v>
      </c>
      <c r="H62">
        <v>246</v>
      </c>
      <c r="I62">
        <f>IF(F62 = TRUE, G62/(G62+H62), "NA")</f>
        <v>0.5494505494505495</v>
      </c>
      <c r="J62">
        <f>IF(F62 = TRUE,(G62)/(G62+H62) - (H62)/(G62+H62), "NA")</f>
        <v>9.8901098901098938E-2</v>
      </c>
      <c r="K62">
        <v>0.5</v>
      </c>
      <c r="L62" t="str">
        <f>IF(I62&lt;&gt;"NA",IF(I62&gt;K62,"YES","NO"),"NA")</f>
        <v>YES</v>
      </c>
      <c r="M62">
        <f>IF(F62=TRUE,I62-K62,"NA")</f>
        <v>4.9450549450549497E-2</v>
      </c>
      <c r="N62" t="s">
        <v>104</v>
      </c>
      <c r="O62">
        <v>1523</v>
      </c>
      <c r="P62" t="str">
        <f>IF(N62&lt;&gt;"NA",(G62+H62)/N62, "NA")</f>
        <v>NA</v>
      </c>
      <c r="Q62">
        <f>IFERROR((G62+H62)/O62, "NA")</f>
        <v>0.35850295469468157</v>
      </c>
      <c r="R62">
        <v>2016</v>
      </c>
    </row>
    <row r="63" spans="1:18" x14ac:dyDescent="0.25">
      <c r="A63" t="s">
        <v>112</v>
      </c>
      <c r="B63" t="s">
        <v>39</v>
      </c>
      <c r="C63" t="s">
        <v>116</v>
      </c>
      <c r="D63" t="s">
        <v>146</v>
      </c>
      <c r="E63">
        <v>2012</v>
      </c>
      <c r="F63" t="b">
        <v>1</v>
      </c>
      <c r="G63">
        <v>562</v>
      </c>
      <c r="H63">
        <v>1117</v>
      </c>
      <c r="I63">
        <f>IF(F63 = TRUE, G63/(G63+H63), "NA")</f>
        <v>0.33472304943418701</v>
      </c>
      <c r="J63">
        <f>IF(F63 = TRUE,(G63)/(G63+H63) - (H63)/(G63+H63), "NA")</f>
        <v>-0.33055390113162592</v>
      </c>
      <c r="K63">
        <v>0.5</v>
      </c>
      <c r="L63" t="str">
        <f>IF(I63&lt;&gt;"NA",IF(I63&gt;K63,"YES","NO"),"NA")</f>
        <v>NO</v>
      </c>
      <c r="M63">
        <f>IF(F63=TRUE,I63-K63,"NA")</f>
        <v>-0.16527695056581299</v>
      </c>
      <c r="N63" t="s">
        <v>104</v>
      </c>
      <c r="O63">
        <v>5911</v>
      </c>
      <c r="P63" t="str">
        <f>IF(N63&lt;&gt;"NA",(G63+H63)/N63, "NA")</f>
        <v>NA</v>
      </c>
      <c r="Q63">
        <f>IFERROR((G63+H63)/O63, "NA")</f>
        <v>0.28404669260700388</v>
      </c>
      <c r="R63">
        <v>2016</v>
      </c>
    </row>
    <row r="64" spans="1:18" x14ac:dyDescent="0.25">
      <c r="A64" t="s">
        <v>112</v>
      </c>
      <c r="B64" t="s">
        <v>39</v>
      </c>
      <c r="C64" t="s">
        <v>116</v>
      </c>
      <c r="D64" t="s">
        <v>121</v>
      </c>
      <c r="E64">
        <v>2013</v>
      </c>
      <c r="F64" t="b">
        <v>1</v>
      </c>
      <c r="G64">
        <v>17</v>
      </c>
      <c r="H64">
        <v>106</v>
      </c>
      <c r="I64">
        <f>IF(F64 = TRUE, G64/(G64+H64), "NA")</f>
        <v>0.13821138211382114</v>
      </c>
      <c r="J64">
        <f>IF(F64 = TRUE,(G64)/(G64+H64) - (H64)/(G64+H64), "NA")</f>
        <v>-0.72357723577235777</v>
      </c>
      <c r="K64">
        <v>0.5</v>
      </c>
      <c r="L64" t="str">
        <f>IF(I64&lt;&gt;"NA",IF(I64&gt;K64,"YES","NO"),"NA")</f>
        <v>NO</v>
      </c>
      <c r="M64">
        <f>IF(F64=TRUE,I64-K64,"NA")</f>
        <v>-0.36178861788617889</v>
      </c>
      <c r="N64" t="s">
        <v>104</v>
      </c>
      <c r="O64">
        <v>354</v>
      </c>
      <c r="P64" t="str">
        <f>IF(N64&lt;&gt;"NA",(G64+H64)/N64, "NA")</f>
        <v>NA</v>
      </c>
      <c r="Q64">
        <f>IFERROR((G64+H64)/O64, "NA")</f>
        <v>0.34745762711864409</v>
      </c>
      <c r="R64">
        <v>2016</v>
      </c>
    </row>
    <row r="65" spans="1:18" x14ac:dyDescent="0.25">
      <c r="A65" t="s">
        <v>101</v>
      </c>
      <c r="B65" t="s">
        <v>39</v>
      </c>
      <c r="C65">
        <v>3646085</v>
      </c>
      <c r="D65" t="s">
        <v>53</v>
      </c>
      <c r="E65">
        <v>2018</v>
      </c>
      <c r="F65" t="b">
        <v>1</v>
      </c>
      <c r="G65">
        <v>1922</v>
      </c>
      <c r="H65">
        <v>1215</v>
      </c>
      <c r="I65">
        <f>IF(F65 = TRUE, G65/(G65+H65), "NA")</f>
        <v>0.61268728084156843</v>
      </c>
      <c r="J65">
        <f>IF(F65 = TRUE,(G65)/(G65+H65) - (H65)/(G65+H65), "NA")</f>
        <v>0.2253745616831368</v>
      </c>
      <c r="K65">
        <v>0.5</v>
      </c>
      <c r="L65" t="str">
        <f>IF(I65&lt;&gt;"NA",IF(I65&gt;K65,"YES","NO"),"NA")</f>
        <v>YES</v>
      </c>
      <c r="M65">
        <f>IF(F65=TRUE,I65-K65,"NA")</f>
        <v>0.11268728084156843</v>
      </c>
      <c r="N65" t="s">
        <v>104</v>
      </c>
      <c r="O65">
        <v>14849</v>
      </c>
      <c r="P65" t="str">
        <f>IF(N65&lt;&gt;"NA",(G65+H65)/N65, "NA")</f>
        <v>NA</v>
      </c>
      <c r="Q65">
        <f>IFERROR((G65+H65)/O65, "NA")</f>
        <v>0.21126001750959661</v>
      </c>
      <c r="R65">
        <v>2020</v>
      </c>
    </row>
    <row r="66" spans="1:18" x14ac:dyDescent="0.25">
      <c r="A66" t="s">
        <v>112</v>
      </c>
      <c r="B66" t="s">
        <v>39</v>
      </c>
      <c r="C66" t="s">
        <v>116</v>
      </c>
      <c r="D66" t="s">
        <v>149</v>
      </c>
      <c r="E66">
        <v>2015</v>
      </c>
      <c r="F66" t="b">
        <v>1</v>
      </c>
      <c r="G66">
        <v>527</v>
      </c>
      <c r="H66">
        <v>949</v>
      </c>
      <c r="I66">
        <f>IF(F66 = TRUE, G66/(G66+H66), "NA")</f>
        <v>0.35704607046070463</v>
      </c>
      <c r="J66">
        <f>IF(F66 = TRUE,(G66)/(G66+H66) - (H66)/(G66+H66), "NA")</f>
        <v>-0.28590785907859079</v>
      </c>
      <c r="K66">
        <v>0.5</v>
      </c>
      <c r="L66" t="str">
        <f>IF(I66&lt;&gt;"NA",IF(I66&gt;K66,"YES","NO"),"NA")</f>
        <v>NO</v>
      </c>
      <c r="M66">
        <f>IF(F66=TRUE,I66-K66,"NA")</f>
        <v>-0.14295392953929537</v>
      </c>
      <c r="N66" t="s">
        <v>104</v>
      </c>
      <c r="O66">
        <v>17234</v>
      </c>
      <c r="P66" t="str">
        <f>IF(N66&lt;&gt;"NA",(G66+H66)/N66, "NA")</f>
        <v>NA</v>
      </c>
      <c r="Q66">
        <f>IFERROR((G66+H66)/O66, "NA")</f>
        <v>8.5644655912730655E-2</v>
      </c>
      <c r="R66">
        <v>2016</v>
      </c>
    </row>
    <row r="67" spans="1:18" x14ac:dyDescent="0.25">
      <c r="A67" t="s">
        <v>112</v>
      </c>
      <c r="B67" t="s">
        <v>39</v>
      </c>
      <c r="C67" t="s">
        <v>116</v>
      </c>
      <c r="D67" t="s">
        <v>124</v>
      </c>
      <c r="E67">
        <v>2013</v>
      </c>
      <c r="F67" t="b">
        <v>1</v>
      </c>
      <c r="G67">
        <v>71</v>
      </c>
      <c r="H67">
        <v>344</v>
      </c>
      <c r="I67">
        <f>IF(F67 = TRUE, G67/(G67+H67), "NA")</f>
        <v>0.1710843373493976</v>
      </c>
      <c r="J67">
        <f>IF(F67 = TRUE,(G67)/(G67+H67) - (H67)/(G67+H67), "NA")</f>
        <v>-0.65783132530120492</v>
      </c>
      <c r="K67">
        <v>0.5</v>
      </c>
      <c r="L67" t="str">
        <f>IF(I67&lt;&gt;"NA",IF(I67&gt;K67,"YES","NO"),"NA")</f>
        <v>NO</v>
      </c>
      <c r="M67">
        <f>IF(F67=TRUE,I67-K67,"NA")</f>
        <v>-0.3289156626506024</v>
      </c>
      <c r="N67" t="s">
        <v>104</v>
      </c>
      <c r="O67">
        <v>3543</v>
      </c>
      <c r="P67" t="str">
        <f>IF(N67&lt;&gt;"NA",(G67+H67)/N67, "NA")</f>
        <v>NA</v>
      </c>
      <c r="Q67">
        <f>IFERROR((G67+H67)/O67, "NA")</f>
        <v>0.11713237369460909</v>
      </c>
      <c r="R67">
        <v>2016</v>
      </c>
    </row>
    <row r="68" spans="1:18" x14ac:dyDescent="0.25">
      <c r="A68" t="s">
        <v>112</v>
      </c>
      <c r="B68" t="s">
        <v>39</v>
      </c>
      <c r="C68" t="s">
        <v>116</v>
      </c>
      <c r="D68" t="s">
        <v>143</v>
      </c>
      <c r="E68">
        <v>2010</v>
      </c>
      <c r="F68" t="b">
        <v>1</v>
      </c>
      <c r="G68">
        <v>74</v>
      </c>
      <c r="H68">
        <v>154</v>
      </c>
      <c r="I68">
        <f>IF(F68 = TRUE, G68/(G68+H68), "NA")</f>
        <v>0.32456140350877194</v>
      </c>
      <c r="J68">
        <f>IF(F68 = TRUE,(G68)/(G68+H68) - (H68)/(G68+H68), "NA")</f>
        <v>-0.35087719298245612</v>
      </c>
      <c r="K68">
        <v>0.5</v>
      </c>
      <c r="L68" t="str">
        <f>IF(I68&lt;&gt;"NA",IF(I68&gt;K68,"YES","NO"),"NA")</f>
        <v>NO</v>
      </c>
      <c r="M68">
        <f>IF(F68=TRUE,I68-K68,"NA")</f>
        <v>-0.17543859649122806</v>
      </c>
      <c r="N68" t="s">
        <v>104</v>
      </c>
      <c r="O68">
        <v>591</v>
      </c>
      <c r="P68" t="str">
        <f>IF(N68&lt;&gt;"NA",(G68+H68)/N68, "NA")</f>
        <v>NA</v>
      </c>
      <c r="Q68">
        <f>IFERROR((G68+H68)/O68, "NA")</f>
        <v>0.38578680203045684</v>
      </c>
      <c r="R68">
        <v>2012</v>
      </c>
    </row>
    <row r="69" spans="1:18" x14ac:dyDescent="0.25">
      <c r="A69" t="s">
        <v>153</v>
      </c>
      <c r="B69" t="s">
        <v>39</v>
      </c>
      <c r="C69" t="s">
        <v>116</v>
      </c>
      <c r="D69" t="s">
        <v>160</v>
      </c>
      <c r="E69">
        <v>2012</v>
      </c>
      <c r="F69" t="b">
        <v>1</v>
      </c>
      <c r="G69">
        <v>291</v>
      </c>
      <c r="H69">
        <v>376</v>
      </c>
      <c r="I69">
        <f>IF(F69 = TRUE, G69/(G69+H69), "NA")</f>
        <v>0.43628185907046479</v>
      </c>
      <c r="J69">
        <f>IF(F69 = TRUE,(G69)/(G69+H69) - (H69)/(G69+H69), "NA")</f>
        <v>-0.12743628185907041</v>
      </c>
      <c r="K69">
        <v>0.5</v>
      </c>
      <c r="L69" t="str">
        <f>IF(I69&lt;&gt;"NA",IF(I69&gt;K69,"YES","NO"),"NA")</f>
        <v>NO</v>
      </c>
      <c r="M69">
        <f>IF(F69=TRUE,I69-K69,"NA")</f>
        <v>-6.3718140929535205E-2</v>
      </c>
      <c r="N69" t="s">
        <v>104</v>
      </c>
      <c r="O69">
        <v>1809</v>
      </c>
      <c r="P69" t="str">
        <f>IF(N69&lt;&gt;"NA",(G69+H69)/N69, "NA")</f>
        <v>NA</v>
      </c>
      <c r="Q69">
        <f>IFERROR((G69+H69)/O69, "NA")</f>
        <v>0.36871199557766721</v>
      </c>
      <c r="R69">
        <v>2012</v>
      </c>
    </row>
    <row r="70" spans="1:18" x14ac:dyDescent="0.25">
      <c r="A70" t="s">
        <v>101</v>
      </c>
      <c r="B70" t="s">
        <v>39</v>
      </c>
      <c r="C70">
        <v>3657287</v>
      </c>
      <c r="D70" t="s">
        <v>54</v>
      </c>
      <c r="E70">
        <v>2013</v>
      </c>
      <c r="F70" t="b">
        <v>1</v>
      </c>
      <c r="G70">
        <v>60</v>
      </c>
      <c r="H70">
        <v>9</v>
      </c>
      <c r="I70">
        <f>IF(F70 = TRUE, G70/(G70+H70), "NA")</f>
        <v>0.86956521739130432</v>
      </c>
      <c r="J70">
        <f>IF(F70 = TRUE,(G70)/(G70+H70) - (H70)/(G70+H70), "NA")</f>
        <v>0.73913043478260865</v>
      </c>
      <c r="K70">
        <v>0.5</v>
      </c>
      <c r="L70" t="str">
        <f>IF(I70&lt;&gt;"NA",IF(I70&gt;K70,"YES","NO"),"NA")</f>
        <v>YES</v>
      </c>
      <c r="M70">
        <f>IF(F70=TRUE,I70-K70,"NA")</f>
        <v>0.36956521739130432</v>
      </c>
      <c r="N70" t="s">
        <v>104</v>
      </c>
      <c r="O70">
        <v>401</v>
      </c>
      <c r="P70" t="str">
        <f>IF(N70&lt;&gt;"NA",(G70+H70)/N70, "NA")</f>
        <v>NA</v>
      </c>
      <c r="Q70">
        <f>IFERROR((G70+H70)/O70, "NA")</f>
        <v>0.17206982543640897</v>
      </c>
      <c r="R70">
        <v>2016</v>
      </c>
    </row>
    <row r="71" spans="1:18" x14ac:dyDescent="0.25">
      <c r="A71" t="s">
        <v>101</v>
      </c>
      <c r="B71" t="s">
        <v>39</v>
      </c>
      <c r="C71">
        <v>3659333</v>
      </c>
      <c r="D71" t="s">
        <v>55</v>
      </c>
      <c r="E71">
        <v>2010</v>
      </c>
      <c r="F71" t="b">
        <v>1</v>
      </c>
      <c r="G71">
        <v>146</v>
      </c>
      <c r="H71">
        <v>186</v>
      </c>
      <c r="I71">
        <f>IF(F71 = TRUE, G71/(G71+H71), "NA")</f>
        <v>0.43975903614457829</v>
      </c>
      <c r="J71">
        <f>IF(F71 = TRUE,(G71)/(G71+H71) - (H71)/(G71+H71), "NA")</f>
        <v>-0.12048192771084337</v>
      </c>
      <c r="K71">
        <v>0.5</v>
      </c>
      <c r="L71" t="str">
        <f>IF(I71&lt;&gt;"NA",IF(I71&gt;K71,"YES","NO"),"NA")</f>
        <v>NO</v>
      </c>
      <c r="M71">
        <f>IF(F71=TRUE,I71-K71,"NA")</f>
        <v>-6.0240963855421714E-2</v>
      </c>
      <c r="N71" t="s">
        <v>104</v>
      </c>
      <c r="O71">
        <v>1194</v>
      </c>
      <c r="P71" t="str">
        <f>IF(N71&lt;&gt;"NA",(G71+H71)/N71, "NA")</f>
        <v>NA</v>
      </c>
      <c r="Q71">
        <f>IFERROR((G71+H71)/O71, "NA")</f>
        <v>0.27805695142378561</v>
      </c>
      <c r="R71">
        <v>2012</v>
      </c>
    </row>
    <row r="72" spans="1:18" x14ac:dyDescent="0.25">
      <c r="A72" t="s">
        <v>101</v>
      </c>
      <c r="B72" t="s">
        <v>39</v>
      </c>
      <c r="C72">
        <v>3659333</v>
      </c>
      <c r="D72" t="s">
        <v>55</v>
      </c>
      <c r="E72">
        <v>2018</v>
      </c>
      <c r="F72" t="b">
        <v>1</v>
      </c>
      <c r="G72">
        <v>208</v>
      </c>
      <c r="H72">
        <v>188</v>
      </c>
      <c r="I72">
        <f>IF(F72 = TRUE, G72/(G72+H72), "NA")</f>
        <v>0.5252525252525253</v>
      </c>
      <c r="J72">
        <f>IF(F72 = TRUE,(G72)/(G72+H72) - (H72)/(G72+H72), "NA")</f>
        <v>5.0505050505050553E-2</v>
      </c>
      <c r="K72">
        <v>0.5</v>
      </c>
      <c r="L72" t="str">
        <f>IF(I72&lt;&gt;"NA",IF(I72&gt;K72,"YES","NO"),"NA")</f>
        <v>YES</v>
      </c>
      <c r="M72">
        <f>IF(F72=TRUE,I72-K72,"NA")</f>
        <v>2.5252525252525304E-2</v>
      </c>
      <c r="N72" t="s">
        <v>104</v>
      </c>
      <c r="O72">
        <v>1120</v>
      </c>
      <c r="P72" t="str">
        <f>IF(N72&lt;&gt;"NA",(G72+H72)/N72, "NA")</f>
        <v>NA</v>
      </c>
      <c r="Q72">
        <f>IFERROR((G72+H72)/O72, "NA")</f>
        <v>0.35357142857142859</v>
      </c>
      <c r="R72">
        <v>2020</v>
      </c>
    </row>
    <row r="73" spans="1:18" x14ac:dyDescent="0.25">
      <c r="A73" t="s">
        <v>112</v>
      </c>
      <c r="B73" t="s">
        <v>39</v>
      </c>
      <c r="C73" t="s">
        <v>116</v>
      </c>
      <c r="D73" t="s">
        <v>144</v>
      </c>
      <c r="E73">
        <v>2011</v>
      </c>
      <c r="F73" t="b">
        <v>1</v>
      </c>
      <c r="G73">
        <v>334</v>
      </c>
      <c r="H73">
        <v>687</v>
      </c>
      <c r="I73">
        <f>IF(F73 = TRUE, G73/(G73+H73), "NA")</f>
        <v>0.32713026444662097</v>
      </c>
      <c r="J73">
        <f>IF(F73 = TRUE,(G73)/(G73+H73) - (H73)/(G73+H73), "NA")</f>
        <v>-0.34573947110675807</v>
      </c>
      <c r="K73">
        <v>0.5</v>
      </c>
      <c r="L73" t="str">
        <f>IF(I73&lt;&gt;"NA",IF(I73&gt;K73,"YES","NO"),"NA")</f>
        <v>NO</v>
      </c>
      <c r="M73">
        <f>IF(F73=TRUE,I73-K73,"NA")</f>
        <v>-0.17286973555337903</v>
      </c>
      <c r="N73" t="s">
        <v>104</v>
      </c>
      <c r="O73">
        <v>16041</v>
      </c>
      <c r="P73" t="str">
        <f>IF(N73&lt;&gt;"NA",(G73+H73)/N73, "NA")</f>
        <v>NA</v>
      </c>
      <c r="Q73">
        <f>IFERROR((G73+H73)/O73, "NA")</f>
        <v>6.3649398416557576E-2</v>
      </c>
      <c r="R73">
        <v>2012</v>
      </c>
    </row>
    <row r="74" spans="1:18" x14ac:dyDescent="0.25">
      <c r="A74" t="s">
        <v>101</v>
      </c>
      <c r="B74" t="s">
        <v>39</v>
      </c>
      <c r="C74">
        <v>3659883</v>
      </c>
      <c r="D74" t="s">
        <v>56</v>
      </c>
      <c r="E74">
        <v>2016</v>
      </c>
      <c r="F74" t="b">
        <v>1</v>
      </c>
      <c r="G74">
        <v>91</v>
      </c>
      <c r="H74">
        <v>7</v>
      </c>
      <c r="I74">
        <f>IF(F74 = TRUE, G74/(G74+H74), "NA")</f>
        <v>0.9285714285714286</v>
      </c>
      <c r="J74">
        <f>IF(F74 = TRUE,(G74)/(G74+H74) - (H74)/(G74+H74), "NA")</f>
        <v>0.85714285714285721</v>
      </c>
      <c r="K74">
        <v>0.5</v>
      </c>
      <c r="L74" t="str">
        <f>IF(I74&lt;&gt;"NA",IF(I74&gt;K74,"YES","NO"),"NA")</f>
        <v>YES</v>
      </c>
      <c r="M74">
        <f>IF(F74=TRUE,I74-K74,"NA")</f>
        <v>0.4285714285714286</v>
      </c>
      <c r="N74" t="s">
        <v>104</v>
      </c>
      <c r="O74">
        <v>291</v>
      </c>
      <c r="P74" t="str">
        <f>IF(N74&lt;&gt;"NA",(G74+H74)/N74, "NA")</f>
        <v>NA</v>
      </c>
      <c r="Q74">
        <f>IFERROR((G74+H74)/O74, "NA")</f>
        <v>0.33676975945017185</v>
      </c>
      <c r="R74">
        <v>2016</v>
      </c>
    </row>
    <row r="75" spans="1:18" x14ac:dyDescent="0.25">
      <c r="A75" t="s">
        <v>101</v>
      </c>
      <c r="B75" t="s">
        <v>39</v>
      </c>
      <c r="C75">
        <v>3660576</v>
      </c>
      <c r="D75" t="s">
        <v>57</v>
      </c>
      <c r="E75">
        <v>2014</v>
      </c>
      <c r="F75" t="b">
        <v>1</v>
      </c>
      <c r="G75">
        <v>125</v>
      </c>
      <c r="H75">
        <v>13</v>
      </c>
      <c r="I75">
        <f>IF(F75 = TRUE, G75/(G75+H75), "NA")</f>
        <v>0.90579710144927539</v>
      </c>
      <c r="J75">
        <f>IF(F75 = TRUE,(G75)/(G75+H75) - (H75)/(G75+H75), "NA")</f>
        <v>0.81159420289855078</v>
      </c>
      <c r="K75">
        <v>0.5</v>
      </c>
      <c r="L75" t="str">
        <f>IF(I75&lt;&gt;"NA",IF(I75&gt;K75,"YES","NO"),"NA")</f>
        <v>YES</v>
      </c>
      <c r="M75">
        <f>IF(F75=TRUE,I75-K75,"NA")</f>
        <v>0.40579710144927539</v>
      </c>
      <c r="N75" t="s">
        <v>104</v>
      </c>
      <c r="O75">
        <v>2602</v>
      </c>
      <c r="P75" t="str">
        <f>IF(N75&lt;&gt;"NA",(G75+H75)/N75, "NA")</f>
        <v>NA</v>
      </c>
      <c r="Q75">
        <f>IFERROR((G75+H75)/O75, "NA")</f>
        <v>5.3036126056879324E-2</v>
      </c>
      <c r="R75">
        <v>2016</v>
      </c>
    </row>
    <row r="76" spans="1:18" x14ac:dyDescent="0.25">
      <c r="A76" t="s">
        <v>112</v>
      </c>
      <c r="B76" t="s">
        <v>39</v>
      </c>
      <c r="C76" t="s">
        <v>116</v>
      </c>
      <c r="D76" t="s">
        <v>122</v>
      </c>
      <c r="E76">
        <v>2013</v>
      </c>
      <c r="F76" t="b">
        <v>1</v>
      </c>
      <c r="G76">
        <v>48</v>
      </c>
      <c r="H76">
        <v>288</v>
      </c>
      <c r="I76">
        <f>IF(F76 = TRUE, G76/(G76+H76), "NA")</f>
        <v>0.14285714285714285</v>
      </c>
      <c r="J76">
        <f>IF(F76 = TRUE,(G76)/(G76+H76) - (H76)/(G76+H76), "NA")</f>
        <v>-0.71428571428571419</v>
      </c>
      <c r="K76">
        <v>0.5</v>
      </c>
      <c r="L76" t="str">
        <f>IF(I76&lt;&gt;"NA",IF(I76&gt;K76,"YES","NO"),"NA")</f>
        <v>NO</v>
      </c>
      <c r="M76">
        <f>IF(F76=TRUE,I76-K76,"NA")</f>
        <v>-0.35714285714285715</v>
      </c>
      <c r="N76" t="s">
        <v>104</v>
      </c>
      <c r="O76">
        <v>1264</v>
      </c>
      <c r="P76" t="str">
        <f>IF(N76&lt;&gt;"NA",(G76+H76)/N76, "NA")</f>
        <v>NA</v>
      </c>
      <c r="Q76">
        <f>IFERROR((G76+H76)/O76, "NA")</f>
        <v>0.26582278481012656</v>
      </c>
      <c r="R76">
        <v>2016</v>
      </c>
    </row>
    <row r="77" spans="1:18" x14ac:dyDescent="0.25">
      <c r="A77" t="s">
        <v>112</v>
      </c>
      <c r="B77" t="s">
        <v>39</v>
      </c>
      <c r="C77" t="s">
        <v>116</v>
      </c>
      <c r="D77" t="s">
        <v>148</v>
      </c>
      <c r="E77">
        <v>2017</v>
      </c>
      <c r="F77" t="b">
        <v>1</v>
      </c>
      <c r="G77">
        <v>96</v>
      </c>
      <c r="H77">
        <v>179</v>
      </c>
      <c r="I77">
        <f>IF(F77 = TRUE, G77/(G77+H77), "NA")</f>
        <v>0.34909090909090912</v>
      </c>
      <c r="J77">
        <f>IF(F77 = TRUE,(G77)/(G77+H77) - (H77)/(G77+H77), "NA")</f>
        <v>-0.30181818181818176</v>
      </c>
      <c r="K77">
        <v>0.5</v>
      </c>
      <c r="L77" t="str">
        <f>IF(I77&lt;&gt;"NA",IF(I77&gt;K77,"YES","NO"),"NA")</f>
        <v>NO</v>
      </c>
      <c r="M77">
        <f>IF(F77=TRUE,I77-K77,"NA")</f>
        <v>-0.15090909090909088</v>
      </c>
      <c r="N77" t="s">
        <v>104</v>
      </c>
      <c r="O77">
        <v>666</v>
      </c>
      <c r="P77" t="str">
        <f>IF(N77&lt;&gt;"NA",(G77+H77)/N77, "NA")</f>
        <v>NA</v>
      </c>
      <c r="Q77">
        <f>IFERROR((G77+H77)/O77, "NA")</f>
        <v>0.41291291291291293</v>
      </c>
      <c r="R77">
        <v>2020</v>
      </c>
    </row>
    <row r="78" spans="1:18" x14ac:dyDescent="0.25">
      <c r="A78" t="s">
        <v>101</v>
      </c>
      <c r="B78" t="s">
        <v>39</v>
      </c>
      <c r="C78">
        <v>3664771</v>
      </c>
      <c r="D78" t="s">
        <v>58</v>
      </c>
      <c r="E78">
        <v>2017</v>
      </c>
      <c r="F78" t="b">
        <v>1</v>
      </c>
      <c r="G78">
        <v>192</v>
      </c>
      <c r="H78">
        <v>49</v>
      </c>
      <c r="I78">
        <f>IF(F78 = TRUE, G78/(G78+H78), "NA")</f>
        <v>0.79668049792531115</v>
      </c>
      <c r="J78">
        <f>IF(F78 = TRUE,(G78)/(G78+H78) - (H78)/(G78+H78), "NA")</f>
        <v>0.5933609958506223</v>
      </c>
      <c r="K78">
        <v>0.5</v>
      </c>
      <c r="L78" t="str">
        <f>IF(I78&lt;&gt;"NA",IF(I78&gt;K78,"YES","NO"),"NA")</f>
        <v>YES</v>
      </c>
      <c r="M78">
        <f>IF(F78=TRUE,I78-K78,"NA")</f>
        <v>0.29668049792531115</v>
      </c>
      <c r="N78" t="s">
        <v>104</v>
      </c>
      <c r="O78">
        <v>946</v>
      </c>
      <c r="P78" t="str">
        <f>IF(N78&lt;&gt;"NA",(G78+H78)/N78, "NA")</f>
        <v>NA</v>
      </c>
      <c r="Q78">
        <f>IFERROR((G78+H78)/O78, "NA")</f>
        <v>0.2547568710359408</v>
      </c>
      <c r="R78">
        <v>2020</v>
      </c>
    </row>
    <row r="79" spans="1:18" x14ac:dyDescent="0.25">
      <c r="A79" t="s">
        <v>112</v>
      </c>
      <c r="B79" t="s">
        <v>39</v>
      </c>
      <c r="C79" t="s">
        <v>116</v>
      </c>
      <c r="D79" t="s">
        <v>125</v>
      </c>
      <c r="E79">
        <v>2011</v>
      </c>
      <c r="F79" t="b">
        <v>1</v>
      </c>
      <c r="G79">
        <v>73</v>
      </c>
      <c r="H79">
        <v>321</v>
      </c>
      <c r="I79">
        <f>IF(F79 = TRUE, G79/(G79+H79), "NA")</f>
        <v>0.18527918781725888</v>
      </c>
      <c r="J79">
        <f>IF(F79 = TRUE,(G79)/(G79+H79) - (H79)/(G79+H79), "NA")</f>
        <v>-0.62944162436548234</v>
      </c>
      <c r="K79">
        <v>0.5</v>
      </c>
      <c r="L79" t="str">
        <f>IF(I79&lt;&gt;"NA",IF(I79&gt;K79,"YES","NO"),"NA")</f>
        <v>NO</v>
      </c>
      <c r="M79">
        <f>IF(F79=TRUE,I79-K79,"NA")</f>
        <v>-0.31472081218274112</v>
      </c>
      <c r="N79" t="s">
        <v>104</v>
      </c>
      <c r="O79">
        <v>1386</v>
      </c>
      <c r="P79" t="str">
        <f>IF(N79&lt;&gt;"NA",(G79+H79)/N79, "NA")</f>
        <v>NA</v>
      </c>
      <c r="Q79">
        <f>IFERROR((G79+H79)/O79, "NA")</f>
        <v>0.28427128427128429</v>
      </c>
      <c r="R79">
        <v>2012</v>
      </c>
    </row>
    <row r="80" spans="1:18" x14ac:dyDescent="0.25">
      <c r="A80" t="s">
        <v>101</v>
      </c>
      <c r="B80" t="s">
        <v>39</v>
      </c>
      <c r="C80">
        <v>3666322</v>
      </c>
      <c r="D80" t="s">
        <v>59</v>
      </c>
      <c r="E80">
        <v>2010</v>
      </c>
      <c r="F80" t="b">
        <v>1</v>
      </c>
      <c r="G80">
        <v>1198</v>
      </c>
      <c r="H80">
        <v>1112</v>
      </c>
      <c r="I80">
        <f>IF(F80 = TRUE, G80/(G80+H80), "NA")</f>
        <v>0.51861471861471864</v>
      </c>
      <c r="J80">
        <f>IF(F80 = TRUE,(G80)/(G80+H80) - (H80)/(G80+H80), "NA")</f>
        <v>3.7229437229437279E-2</v>
      </c>
      <c r="K80">
        <v>0.5</v>
      </c>
      <c r="L80" t="str">
        <f>IF(I80&lt;&gt;"NA",IF(I80&gt;K80,"YES","NO"),"NA")</f>
        <v>YES</v>
      </c>
      <c r="M80">
        <f>IF(F80=TRUE,I80-K80,"NA")</f>
        <v>1.8614718614718639E-2</v>
      </c>
      <c r="N80" t="s">
        <v>104</v>
      </c>
      <c r="O80">
        <v>6681</v>
      </c>
      <c r="P80" t="str">
        <f>IF(N80&lt;&gt;"NA",(G80+H80)/N80, "NA")</f>
        <v>NA</v>
      </c>
      <c r="Q80">
        <f>IFERROR((G80+H80)/O80, "NA")</f>
        <v>0.34575662325999101</v>
      </c>
      <c r="R80">
        <v>2012</v>
      </c>
    </row>
    <row r="81" spans="1:18" x14ac:dyDescent="0.25">
      <c r="A81" t="s">
        <v>153</v>
      </c>
      <c r="B81" t="s">
        <v>39</v>
      </c>
      <c r="C81" t="s">
        <v>116</v>
      </c>
      <c r="D81" t="s">
        <v>164</v>
      </c>
      <c r="E81">
        <v>2016</v>
      </c>
      <c r="F81" t="b">
        <v>1</v>
      </c>
      <c r="G81">
        <v>115</v>
      </c>
      <c r="H81">
        <v>117</v>
      </c>
      <c r="I81">
        <f>IF(F81 = TRUE, G81/(G81+H81), "NA")</f>
        <v>0.49568965517241381</v>
      </c>
      <c r="J81">
        <f>IF(F81 = TRUE,(G81)/(G81+H81) - (H81)/(G81+H81), "NA")</f>
        <v>-8.6206896551723755E-3</v>
      </c>
      <c r="K81">
        <v>0.5</v>
      </c>
      <c r="L81" t="str">
        <f>IF(I81&lt;&gt;"NA",IF(I81&gt;K81,"YES","NO"),"NA")</f>
        <v>NO</v>
      </c>
      <c r="M81">
        <f>IF(F81=TRUE,I81-K81,"NA")</f>
        <v>-4.3103448275861878E-3</v>
      </c>
      <c r="N81">
        <v>472</v>
      </c>
      <c r="O81">
        <v>732</v>
      </c>
      <c r="P81">
        <f>IF(N81&lt;&gt;"NA",(G81+H81)/N81, "NA")</f>
        <v>0.49152542372881358</v>
      </c>
      <c r="Q81">
        <f>IFERROR((G81+H81)/O81, "NA")</f>
        <v>0.31693989071038253</v>
      </c>
      <c r="R81">
        <v>2020</v>
      </c>
    </row>
    <row r="82" spans="1:18" x14ac:dyDescent="0.25">
      <c r="A82" t="s">
        <v>153</v>
      </c>
      <c r="B82" t="s">
        <v>39</v>
      </c>
      <c r="C82" t="s">
        <v>116</v>
      </c>
      <c r="D82" t="s">
        <v>159</v>
      </c>
      <c r="E82">
        <v>2019</v>
      </c>
      <c r="F82" t="b">
        <v>1</v>
      </c>
      <c r="G82">
        <v>94</v>
      </c>
      <c r="H82">
        <v>128</v>
      </c>
      <c r="I82">
        <f>IF(F82 = TRUE, G82/(G82+H82), "NA")</f>
        <v>0.42342342342342343</v>
      </c>
      <c r="J82">
        <f>IF(F82 = TRUE,(G82)/(G82+H82) - (H82)/(G82+H82), "NA")</f>
        <v>-0.15315315315315314</v>
      </c>
      <c r="K82">
        <v>0.5</v>
      </c>
      <c r="L82" t="str">
        <f>IF(I82&lt;&gt;"NA",IF(I82&gt;K82,"YES","NO"),"NA")</f>
        <v>NO</v>
      </c>
      <c r="M82">
        <f>IF(F82=TRUE,I82-K82,"NA")</f>
        <v>-7.6576576576576572E-2</v>
      </c>
      <c r="N82" t="s">
        <v>104</v>
      </c>
      <c r="O82">
        <v>558</v>
      </c>
      <c r="P82" t="str">
        <f>IF(N82&lt;&gt;"NA",(G82+H82)/N82, "NA")</f>
        <v>NA</v>
      </c>
      <c r="Q82">
        <f>IFERROR((G82+H82)/O82, "NA")</f>
        <v>0.39784946236559138</v>
      </c>
      <c r="R82">
        <v>2020</v>
      </c>
    </row>
    <row r="83" spans="1:18" x14ac:dyDescent="0.25">
      <c r="A83" t="s">
        <v>112</v>
      </c>
      <c r="B83" t="s">
        <v>39</v>
      </c>
      <c r="C83" t="s">
        <v>116</v>
      </c>
      <c r="D83" t="s">
        <v>126</v>
      </c>
      <c r="E83">
        <v>2010</v>
      </c>
      <c r="F83" t="b">
        <v>1</v>
      </c>
      <c r="G83">
        <v>236</v>
      </c>
      <c r="H83">
        <v>1031</v>
      </c>
      <c r="I83">
        <f>IF(F83 = TRUE, G83/(G83+H83), "NA")</f>
        <v>0.18626677190213101</v>
      </c>
      <c r="J83">
        <f>IF(F83 = TRUE,(G83)/(G83+H83) - (H83)/(G83+H83), "NA")</f>
        <v>-0.62746645619573793</v>
      </c>
      <c r="K83">
        <v>0.5</v>
      </c>
      <c r="L83" t="str">
        <f>IF(I83&lt;&gt;"NA",IF(I83&gt;K83,"YES","NO"),"NA")</f>
        <v>NO</v>
      </c>
      <c r="M83">
        <f>IF(F83=TRUE,I83-K83,"NA")</f>
        <v>-0.31373322809786897</v>
      </c>
      <c r="N83" t="s">
        <v>104</v>
      </c>
      <c r="O83">
        <v>7532</v>
      </c>
      <c r="P83" t="str">
        <f>IF(N83&lt;&gt;"NA",(G83+H83)/N83, "NA")</f>
        <v>NA</v>
      </c>
      <c r="Q83">
        <f>IFERROR((G83+H83)/O83, "NA")</f>
        <v>0.16821561338289961</v>
      </c>
      <c r="R83">
        <v>2012</v>
      </c>
    </row>
    <row r="84" spans="1:18" x14ac:dyDescent="0.25">
      <c r="A84" t="s">
        <v>112</v>
      </c>
      <c r="B84" t="s">
        <v>39</v>
      </c>
      <c r="C84" t="s">
        <v>116</v>
      </c>
      <c r="D84" t="s">
        <v>133</v>
      </c>
      <c r="E84">
        <v>2008</v>
      </c>
      <c r="F84" t="b">
        <v>1</v>
      </c>
      <c r="G84">
        <v>46</v>
      </c>
      <c r="H84">
        <v>132</v>
      </c>
      <c r="I84">
        <f>IF(F84 = TRUE, G84/(G84+H84), "NA")</f>
        <v>0.25842696629213485</v>
      </c>
      <c r="J84">
        <f>IF(F84 = TRUE,(G84)/(G84+H84) - (H84)/(G84+H84), "NA")</f>
        <v>-0.48314606741573035</v>
      </c>
      <c r="K84">
        <v>0.5</v>
      </c>
      <c r="L84" t="str">
        <f>IF(I84&lt;&gt;"NA",IF(I84&gt;K84,"YES","NO"),"NA")</f>
        <v>NO</v>
      </c>
      <c r="M84">
        <f>IF(F84=TRUE,I84-K84,"NA")</f>
        <v>-0.24157303370786515</v>
      </c>
      <c r="N84" t="s">
        <v>104</v>
      </c>
      <c r="O84">
        <v>324</v>
      </c>
      <c r="P84" t="str">
        <f>IF(N84&lt;&gt;"NA",(G84+H84)/N84, "NA")</f>
        <v>NA</v>
      </c>
      <c r="Q84">
        <f>IFERROR((G84+H84)/O84, "NA")</f>
        <v>0.54938271604938271</v>
      </c>
      <c r="R84">
        <v>2008</v>
      </c>
    </row>
    <row r="85" spans="1:18" x14ac:dyDescent="0.25">
      <c r="A85" t="s">
        <v>112</v>
      </c>
      <c r="B85" t="s">
        <v>39</v>
      </c>
      <c r="C85" t="s">
        <v>116</v>
      </c>
      <c r="D85" t="s">
        <v>117</v>
      </c>
      <c r="E85">
        <v>2020</v>
      </c>
      <c r="F85" t="b">
        <v>1</v>
      </c>
      <c r="G85">
        <v>21</v>
      </c>
      <c r="H85">
        <v>198</v>
      </c>
      <c r="I85">
        <f>IF(F85 = TRUE, G85/(G85+H85), "NA")</f>
        <v>9.5890410958904104E-2</v>
      </c>
      <c r="J85">
        <f>IF(F85 = TRUE,(G85)/(G85+H85) - (H85)/(G85+H85), "NA")</f>
        <v>-0.80821917808219168</v>
      </c>
      <c r="K85">
        <v>0.5</v>
      </c>
      <c r="L85" t="str">
        <f>IF(I85&lt;&gt;"NA",IF(I85&gt;K85,"YES","NO"),"NA")</f>
        <v>NO</v>
      </c>
      <c r="M85">
        <f>IF(F85=TRUE,I85-K85,"NA")</f>
        <v>-0.4041095890410959</v>
      </c>
      <c r="N85" t="s">
        <v>104</v>
      </c>
      <c r="O85">
        <v>2979</v>
      </c>
      <c r="P85" t="str">
        <f>IF(N85&lt;&gt;"NA",(G85+H85)/N85, "NA")</f>
        <v>NA</v>
      </c>
      <c r="Q85">
        <f>IFERROR((G85+H85)/O85, "NA")</f>
        <v>7.3514602215508554E-2</v>
      </c>
      <c r="R85">
        <v>2020</v>
      </c>
    </row>
    <row r="86" spans="1:18" x14ac:dyDescent="0.25">
      <c r="A86" t="s">
        <v>101</v>
      </c>
      <c r="B86" t="s">
        <v>39</v>
      </c>
      <c r="C86">
        <v>3676881</v>
      </c>
      <c r="D86" t="s">
        <v>60</v>
      </c>
      <c r="E86">
        <v>2017</v>
      </c>
      <c r="F86" t="b">
        <v>1</v>
      </c>
      <c r="G86">
        <v>103</v>
      </c>
      <c r="H86">
        <v>76</v>
      </c>
      <c r="I86">
        <f>IF(F86 = TRUE, G86/(G86+H86), "NA")</f>
        <v>0.57541899441340782</v>
      </c>
      <c r="J86">
        <f>IF(F86 = TRUE,(G86)/(G86+H86) - (H86)/(G86+H86), "NA")</f>
        <v>0.15083798882681565</v>
      </c>
      <c r="K86">
        <v>0.5</v>
      </c>
      <c r="L86" t="str">
        <f>IF(I86&lt;&gt;"NA",IF(I86&gt;K86,"YES","NO"),"NA")</f>
        <v>YES</v>
      </c>
      <c r="M86">
        <f>IF(F86=TRUE,I86-K86,"NA")</f>
        <v>7.5418994413407825E-2</v>
      </c>
      <c r="N86" t="s">
        <v>104</v>
      </c>
      <c r="O86">
        <v>600</v>
      </c>
      <c r="P86" t="str">
        <f>IF(N86&lt;&gt;"NA",(G86+H86)/N86, "NA")</f>
        <v>NA</v>
      </c>
      <c r="Q86">
        <f>IFERROR((G86+H86)/O86, "NA")</f>
        <v>0.29833333333333334</v>
      </c>
      <c r="R86">
        <v>2020</v>
      </c>
    </row>
    <row r="87" spans="1:18" x14ac:dyDescent="0.25">
      <c r="A87" t="s">
        <v>112</v>
      </c>
      <c r="B87" t="s">
        <v>39</v>
      </c>
      <c r="C87" t="s">
        <v>116</v>
      </c>
      <c r="D87" t="s">
        <v>150</v>
      </c>
      <c r="E87">
        <v>2013</v>
      </c>
      <c r="F87" t="b">
        <v>1</v>
      </c>
      <c r="G87">
        <v>82</v>
      </c>
      <c r="H87">
        <v>143</v>
      </c>
      <c r="I87">
        <f>IF(F87 = TRUE, G87/(G87+H87), "NA")</f>
        <v>0.36444444444444446</v>
      </c>
      <c r="J87">
        <f>IF(F87 = TRUE,(G87)/(G87+H87) - (H87)/(G87+H87), "NA")</f>
        <v>-0.27111111111111108</v>
      </c>
      <c r="K87">
        <v>0.5</v>
      </c>
      <c r="L87" t="str">
        <f>IF(I87&lt;&gt;"NA",IF(I87&gt;K87,"YES","NO"),"NA")</f>
        <v>NO</v>
      </c>
      <c r="M87">
        <f>IF(F87=TRUE,I87-K87,"NA")</f>
        <v>-0.13555555555555554</v>
      </c>
      <c r="N87" t="s">
        <v>104</v>
      </c>
      <c r="O87">
        <v>1838</v>
      </c>
      <c r="P87" t="str">
        <f>IF(N87&lt;&gt;"NA",(G87+H87)/N87, "NA")</f>
        <v>NA</v>
      </c>
      <c r="Q87">
        <f>IFERROR((G87+H87)/O87, "NA")</f>
        <v>0.12241566920565833</v>
      </c>
      <c r="R87">
        <v>2016</v>
      </c>
    </row>
    <row r="88" spans="1:18" x14ac:dyDescent="0.25">
      <c r="A88" t="s">
        <v>112</v>
      </c>
      <c r="B88" t="s">
        <v>39</v>
      </c>
      <c r="C88" t="s">
        <v>116</v>
      </c>
      <c r="D88" t="s">
        <v>128</v>
      </c>
      <c r="E88">
        <v>2011</v>
      </c>
      <c r="F88" t="b">
        <v>1</v>
      </c>
      <c r="G88">
        <v>366</v>
      </c>
      <c r="H88">
        <v>679</v>
      </c>
      <c r="I88">
        <f>IF(F88 = TRUE, G88/(G88+H88), "NA")</f>
        <v>0.35023923444976074</v>
      </c>
      <c r="J88">
        <f>IF(F88 = TRUE,(G88)/(G88+H88) - (H88)/(G88+H88), "NA")</f>
        <v>-0.29952153110047847</v>
      </c>
      <c r="K88">
        <v>0.5</v>
      </c>
      <c r="L88" t="str">
        <f>IF(I88&lt;&gt;"NA",IF(I88&gt;K88,"YES","NO"),"NA")</f>
        <v>NO</v>
      </c>
      <c r="M88">
        <f>IF(F88=TRUE,I88-K88,"NA")</f>
        <v>-0.14976076555023926</v>
      </c>
      <c r="N88" t="s">
        <v>104</v>
      </c>
      <c r="O88">
        <v>3772</v>
      </c>
      <c r="P88" t="str">
        <f>IF(N88&lt;&gt;"NA",(G88+H88)/N88, "NA")</f>
        <v>NA</v>
      </c>
      <c r="Q88">
        <f>IFERROR((G88+H88)/O88, "NA")</f>
        <v>0.27704135737009544</v>
      </c>
      <c r="R88">
        <v>2012</v>
      </c>
    </row>
    <row r="89" spans="1:18" x14ac:dyDescent="0.25">
      <c r="A89" t="s">
        <v>112</v>
      </c>
      <c r="B89" t="s">
        <v>39</v>
      </c>
      <c r="C89" t="s">
        <v>116</v>
      </c>
      <c r="D89" t="s">
        <v>123</v>
      </c>
      <c r="E89">
        <v>2010</v>
      </c>
      <c r="F89" t="b">
        <v>1</v>
      </c>
      <c r="G89">
        <v>309</v>
      </c>
      <c r="H89">
        <v>1546</v>
      </c>
      <c r="I89">
        <f>IF(F89 = TRUE, G89/(G89+H89), "NA")</f>
        <v>0.16657681940700808</v>
      </c>
      <c r="J89">
        <f>IF(F89 = TRUE,(G89)/(G89+H89) - (H89)/(G89+H89), "NA")</f>
        <v>-0.66684636118598384</v>
      </c>
      <c r="K89">
        <v>0.5</v>
      </c>
      <c r="L89" t="str">
        <f>IF(I89&lt;&gt;"NA",IF(I89&gt;K89,"YES","NO"),"NA")</f>
        <v>NO</v>
      </c>
      <c r="M89">
        <f>IF(F89=TRUE,I89-K89,"NA")</f>
        <v>-0.33342318059299192</v>
      </c>
      <c r="N89" t="s">
        <v>104</v>
      </c>
      <c r="O89">
        <v>5300</v>
      </c>
      <c r="P89" t="str">
        <f>IF(N89&lt;&gt;"NA",(G89+H89)/N89, "NA")</f>
        <v>NA</v>
      </c>
      <c r="Q89">
        <f>IFERROR((G89+H89)/O89, "NA")</f>
        <v>0.35</v>
      </c>
      <c r="R89">
        <v>2012</v>
      </c>
    </row>
    <row r="90" spans="1:18" x14ac:dyDescent="0.25">
      <c r="A90" t="s">
        <v>153</v>
      </c>
      <c r="B90" t="s">
        <v>39</v>
      </c>
      <c r="C90" t="s">
        <v>116</v>
      </c>
      <c r="D90" t="s">
        <v>162</v>
      </c>
      <c r="E90">
        <v>2014</v>
      </c>
      <c r="F90" t="b">
        <v>1</v>
      </c>
      <c r="G90">
        <v>209</v>
      </c>
      <c r="H90">
        <v>222</v>
      </c>
      <c r="I90">
        <f>IF(F90 = TRUE, G90/(G90+H90), "NA")</f>
        <v>0.48491879350348027</v>
      </c>
      <c r="J90">
        <f>IF(F90 = TRUE,(G90)/(G90+H90) - (H90)/(G90+H90), "NA")</f>
        <v>-3.01624129930394E-2</v>
      </c>
      <c r="K90">
        <v>0.5</v>
      </c>
      <c r="L90" t="str">
        <f>IF(I90&lt;&gt;"NA",IF(I90&gt;K90,"YES","NO"),"NA")</f>
        <v>NO</v>
      </c>
      <c r="M90">
        <f>IF(F90=TRUE,I90-K90,"NA")</f>
        <v>-1.5081206496519728E-2</v>
      </c>
      <c r="N90" t="s">
        <v>104</v>
      </c>
      <c r="O90">
        <v>1264</v>
      </c>
      <c r="P90" t="str">
        <f>IF(N90&lt;&gt;"NA",(G90+H90)/N90, "NA")</f>
        <v>NA</v>
      </c>
      <c r="Q90">
        <f>IFERROR((G90+H90)/O90, "NA")</f>
        <v>0.34098101265822783</v>
      </c>
      <c r="R90">
        <v>2016</v>
      </c>
    </row>
    <row r="91" spans="1:18" x14ac:dyDescent="0.25">
      <c r="A91" t="s">
        <v>112</v>
      </c>
      <c r="B91" t="s">
        <v>65</v>
      </c>
      <c r="C91" t="s">
        <v>110</v>
      </c>
      <c r="D91" t="s">
        <v>114</v>
      </c>
      <c r="E91">
        <v>2018</v>
      </c>
      <c r="F91" t="b">
        <v>1</v>
      </c>
      <c r="G91">
        <v>17</v>
      </c>
      <c r="H91">
        <v>209</v>
      </c>
      <c r="I91">
        <f>IF(F91 = TRUE, G91/(G91+H91), "NA")</f>
        <v>7.5221238938053103E-2</v>
      </c>
      <c r="J91">
        <f>IF(F91 = TRUE,(G91)/(G91+H91) - (H91)/(G91+H91), "NA")</f>
        <v>-0.84955752212389379</v>
      </c>
      <c r="K91">
        <v>0.5</v>
      </c>
      <c r="L91" t="str">
        <f>IF(I91&lt;&gt;"NA",IF(I91&gt;K91,"YES","NO"),"NA")</f>
        <v>NO</v>
      </c>
      <c r="M91">
        <f>IF(F91=TRUE,I91-K91,"NA")</f>
        <v>-0.4247787610619469</v>
      </c>
      <c r="N91" t="s">
        <v>104</v>
      </c>
      <c r="O91">
        <v>542</v>
      </c>
      <c r="P91" t="str">
        <f>IF(N91&lt;&gt;"NA",(G91+H91)/N91, "NA")</f>
        <v>NA</v>
      </c>
      <c r="Q91">
        <f>IFERROR((G91+H91)/O91, "NA")</f>
        <v>0.41697416974169743</v>
      </c>
      <c r="R91">
        <v>2020</v>
      </c>
    </row>
    <row r="92" spans="1:18" x14ac:dyDescent="0.25">
      <c r="A92" t="s">
        <v>101</v>
      </c>
      <c r="B92" t="s">
        <v>65</v>
      </c>
      <c r="C92">
        <v>3901742</v>
      </c>
      <c r="D92" t="s">
        <v>66</v>
      </c>
      <c r="E92">
        <v>2019</v>
      </c>
      <c r="F92" t="b">
        <v>1</v>
      </c>
      <c r="G92">
        <v>843</v>
      </c>
      <c r="H92">
        <v>479</v>
      </c>
      <c r="I92">
        <f>IF(F92 = TRUE, G92/(G92+H92), "NA")</f>
        <v>0.63767019667170954</v>
      </c>
      <c r="J92">
        <f>IF(F92 = TRUE,(G92)/(G92+H92) - (H92)/(G92+H92), "NA")</f>
        <v>0.27534039334341909</v>
      </c>
      <c r="K92">
        <v>0.5</v>
      </c>
      <c r="L92" t="str">
        <f>IF(I92&lt;&gt;"NA",IF(I92&gt;K92,"YES","NO"),"NA")</f>
        <v>YES</v>
      </c>
      <c r="M92">
        <f>IF(F92=TRUE,I92-K92,"NA")</f>
        <v>0.13767019667170954</v>
      </c>
      <c r="N92" t="s">
        <v>104</v>
      </c>
      <c r="O92">
        <v>5039</v>
      </c>
      <c r="P92" t="str">
        <f>IF(N92&lt;&gt;"NA",(G92+H92)/N92, "NA")</f>
        <v>NA</v>
      </c>
      <c r="Q92">
        <f>IFERROR((G92+H92)/O92, "NA")</f>
        <v>0.26235364159555469</v>
      </c>
      <c r="R92">
        <v>2020</v>
      </c>
    </row>
    <row r="93" spans="1:18" x14ac:dyDescent="0.25">
      <c r="A93" t="s">
        <v>101</v>
      </c>
      <c r="B93" t="s">
        <v>65</v>
      </c>
      <c r="C93">
        <v>3908168</v>
      </c>
      <c r="D93" t="s">
        <v>67</v>
      </c>
      <c r="E93">
        <v>2013</v>
      </c>
      <c r="F93" t="b">
        <v>1</v>
      </c>
      <c r="G93">
        <v>63</v>
      </c>
      <c r="H93">
        <v>135</v>
      </c>
      <c r="I93">
        <f>IF(F93 = TRUE, G93/(G93+H93), "NA")</f>
        <v>0.31818181818181818</v>
      </c>
      <c r="J93">
        <f>IF(F93 = TRUE,(G93)/(G93+H93) - (H93)/(G93+H93), "NA")</f>
        <v>-0.36363636363636359</v>
      </c>
      <c r="K93">
        <v>0.5</v>
      </c>
      <c r="L93" t="str">
        <f>IF(I93&lt;&gt;"NA",IF(I93&gt;K93,"YES","NO"),"NA")</f>
        <v>NO</v>
      </c>
      <c r="M93">
        <f>IF(F93=TRUE,I93-K93,"NA")</f>
        <v>-0.18181818181818182</v>
      </c>
      <c r="N93" t="s">
        <v>104</v>
      </c>
      <c r="O93">
        <v>518</v>
      </c>
      <c r="P93" t="str">
        <f>IF(N93&lt;&gt;"NA",(G93+H93)/N93, "NA")</f>
        <v>NA</v>
      </c>
      <c r="Q93">
        <f>IFERROR((G93+H93)/O93, "NA")</f>
        <v>0.38223938223938225</v>
      </c>
      <c r="R93">
        <v>2016</v>
      </c>
    </row>
    <row r="94" spans="1:18" x14ac:dyDescent="0.25">
      <c r="A94" t="s">
        <v>101</v>
      </c>
      <c r="B94" t="s">
        <v>65</v>
      </c>
      <c r="C94">
        <v>3908168</v>
      </c>
      <c r="D94" t="s">
        <v>67</v>
      </c>
      <c r="E94">
        <v>2017</v>
      </c>
      <c r="F94" t="b">
        <v>1</v>
      </c>
      <c r="G94">
        <v>106</v>
      </c>
      <c r="H94">
        <v>88</v>
      </c>
      <c r="I94">
        <f>IF(F94 = TRUE, G94/(G94+H94), "NA")</f>
        <v>0.54639175257731953</v>
      </c>
      <c r="J94">
        <f>IF(F94 = TRUE,(G94)/(G94+H94) - (H94)/(G94+H94), "NA")</f>
        <v>9.2783505154639123E-2</v>
      </c>
      <c r="K94">
        <v>0.5</v>
      </c>
      <c r="L94" t="str">
        <f>IF(I94&lt;&gt;"NA",IF(I94&gt;K94,"YES","NO"),"NA")</f>
        <v>YES</v>
      </c>
      <c r="M94">
        <f>IF(F94=TRUE,I94-K94,"NA")</f>
        <v>4.6391752577319534E-2</v>
      </c>
      <c r="N94" t="s">
        <v>104</v>
      </c>
      <c r="O94">
        <v>518</v>
      </c>
      <c r="P94" t="str">
        <f>IF(N94&lt;&gt;"NA",(G94+H94)/N94, "NA")</f>
        <v>NA</v>
      </c>
      <c r="Q94">
        <f>IFERROR((G94+H94)/O94, "NA")</f>
        <v>0.37451737451737449</v>
      </c>
      <c r="R94">
        <v>2016</v>
      </c>
    </row>
    <row r="95" spans="1:18" x14ac:dyDescent="0.25">
      <c r="A95" t="s">
        <v>101</v>
      </c>
      <c r="B95" t="s">
        <v>65</v>
      </c>
      <c r="C95">
        <v>3913834</v>
      </c>
      <c r="D95" t="s">
        <v>68</v>
      </c>
      <c r="E95">
        <v>2014</v>
      </c>
      <c r="F95" t="b">
        <v>1</v>
      </c>
      <c r="G95">
        <v>22</v>
      </c>
      <c r="H95">
        <v>5</v>
      </c>
      <c r="I95">
        <f>IF(F95 = TRUE, G95/(G95+H95), "NA")</f>
        <v>0.81481481481481477</v>
      </c>
      <c r="J95">
        <f>IF(F95 = TRUE,(G95)/(G95+H95) - (H95)/(G95+H95), "NA")</f>
        <v>0.62962962962962954</v>
      </c>
      <c r="K95">
        <v>0.5</v>
      </c>
      <c r="L95" t="str">
        <f>IF(I95&lt;&gt;"NA",IF(I95&gt;K95,"YES","NO"),"NA")</f>
        <v>YES</v>
      </c>
      <c r="M95">
        <f>IF(F95=TRUE,I95-K95,"NA")</f>
        <v>0.31481481481481477</v>
      </c>
      <c r="N95" t="s">
        <v>104</v>
      </c>
      <c r="O95">
        <v>150</v>
      </c>
      <c r="P95" t="str">
        <f>IF(N95&lt;&gt;"NA",(G95+H95)/N95, "NA")</f>
        <v>NA</v>
      </c>
      <c r="Q95">
        <f>IFERROR((G95+H95)/O95, "NA")</f>
        <v>0.18</v>
      </c>
      <c r="R95">
        <v>2016</v>
      </c>
    </row>
    <row r="96" spans="1:18" x14ac:dyDescent="0.25">
      <c r="A96" t="s">
        <v>112</v>
      </c>
      <c r="B96" t="s">
        <v>65</v>
      </c>
      <c r="C96" t="s">
        <v>110</v>
      </c>
      <c r="D96" t="s">
        <v>115</v>
      </c>
      <c r="E96">
        <v>2003</v>
      </c>
      <c r="F96" t="b">
        <v>1</v>
      </c>
      <c r="G96">
        <v>5</v>
      </c>
      <c r="H96">
        <v>60</v>
      </c>
      <c r="I96">
        <f>IF(F96 = TRUE, G96/(G96+H96), "NA")</f>
        <v>7.6923076923076927E-2</v>
      </c>
      <c r="J96">
        <f>IF(F96 = TRUE,(G96)/(G96+H96) - (H96)/(G96+H96), "NA")</f>
        <v>-0.84615384615384626</v>
      </c>
      <c r="K96">
        <v>0.5</v>
      </c>
      <c r="L96" t="str">
        <f>IF(I96&lt;&gt;"NA",IF(I96&gt;K96,"YES","NO"),"NA")</f>
        <v>NO</v>
      </c>
      <c r="M96">
        <f>IF(F96=TRUE,I96-K96,"NA")</f>
        <v>-0.42307692307692307</v>
      </c>
      <c r="N96" t="s">
        <v>104</v>
      </c>
      <c r="O96">
        <v>221</v>
      </c>
      <c r="P96" t="str">
        <f>IF(N96&lt;&gt;"NA",(G96+H96)/N96, "NA")</f>
        <v>NA</v>
      </c>
      <c r="Q96">
        <f>IFERROR((G96+H96)/O96, "NA")</f>
        <v>0.29411764705882354</v>
      </c>
      <c r="R96">
        <v>2004</v>
      </c>
    </row>
    <row r="97" spans="1:18" x14ac:dyDescent="0.25">
      <c r="A97" t="s">
        <v>112</v>
      </c>
      <c r="B97" t="s">
        <v>65</v>
      </c>
      <c r="C97" t="s">
        <v>110</v>
      </c>
      <c r="D97" t="s">
        <v>136</v>
      </c>
      <c r="E97">
        <v>2007</v>
      </c>
      <c r="F97" t="b">
        <v>1</v>
      </c>
      <c r="G97">
        <v>45</v>
      </c>
      <c r="H97">
        <v>129</v>
      </c>
      <c r="I97">
        <f>IF(F97 = TRUE, G97/(G97+H97), "NA")</f>
        <v>0.25862068965517243</v>
      </c>
      <c r="J97">
        <f>IF(F97 = TRUE,(G97)/(G97+H97) - (H97)/(G97+H97), "NA")</f>
        <v>-0.48275862068965519</v>
      </c>
      <c r="K97">
        <v>0.5</v>
      </c>
      <c r="L97" t="str">
        <f>IF(I97&lt;&gt;"NA",IF(I97&gt;K97,"YES","NO"),"NA")</f>
        <v>NO</v>
      </c>
      <c r="M97">
        <f>IF(F97=TRUE,I97-K97,"NA")</f>
        <v>-0.24137931034482757</v>
      </c>
      <c r="N97" t="s">
        <v>104</v>
      </c>
      <c r="O97">
        <v>367</v>
      </c>
      <c r="P97" t="str">
        <f>IF(N97&lt;&gt;"NA",(G97+H97)/N97, "NA")</f>
        <v>NA</v>
      </c>
      <c r="Q97">
        <f>IFERROR((G97+H97)/O97, "NA")</f>
        <v>0.47411444141689374</v>
      </c>
      <c r="R97">
        <v>2008</v>
      </c>
    </row>
    <row r="98" spans="1:18" x14ac:dyDescent="0.25">
      <c r="A98" t="s">
        <v>101</v>
      </c>
      <c r="B98" t="s">
        <v>65</v>
      </c>
      <c r="C98">
        <v>3927944</v>
      </c>
      <c r="D98" t="s">
        <v>69</v>
      </c>
      <c r="E98">
        <v>2012</v>
      </c>
      <c r="F98" t="b">
        <v>1</v>
      </c>
      <c r="G98">
        <v>1085</v>
      </c>
      <c r="H98">
        <v>858</v>
      </c>
      <c r="I98">
        <f>IF(F98 = TRUE, G98/(G98+H98), "NA")</f>
        <v>0.55841482243952656</v>
      </c>
      <c r="J98">
        <f>IF(F98 = TRUE,(G98)/(G98+H98) - (H98)/(G98+H98), "NA")</f>
        <v>0.11682964487905306</v>
      </c>
      <c r="K98">
        <v>0.5</v>
      </c>
      <c r="L98" t="str">
        <f>IF(I98&lt;&gt;"NA",IF(I98&gt;K98,"YES","NO"),"NA")</f>
        <v>YES</v>
      </c>
      <c r="M98">
        <f>IF(F98=TRUE,I98-K98,"NA")</f>
        <v>5.8414822439526559E-2</v>
      </c>
      <c r="N98" t="s">
        <v>104</v>
      </c>
      <c r="O98">
        <v>3726</v>
      </c>
      <c r="P98" t="str">
        <f>IF(N98&lt;&gt;"NA",(G98+H98)/N98, "NA")</f>
        <v>NA</v>
      </c>
      <c r="Q98">
        <f>IFERROR((G98+H98)/O98, "NA")</f>
        <v>0.52147074610842725</v>
      </c>
      <c r="R98">
        <v>2012</v>
      </c>
    </row>
    <row r="99" spans="1:18" x14ac:dyDescent="0.25">
      <c r="A99" t="s">
        <v>112</v>
      </c>
      <c r="B99" t="s">
        <v>65</v>
      </c>
      <c r="C99" t="s">
        <v>110</v>
      </c>
      <c r="D99" t="s">
        <v>119</v>
      </c>
      <c r="E99">
        <v>2014</v>
      </c>
      <c r="F99" t="b">
        <v>1</v>
      </c>
      <c r="G99">
        <v>19</v>
      </c>
      <c r="H99">
        <v>133</v>
      </c>
      <c r="I99">
        <f>IF(F99 = TRUE, G99/(G99+H99), "NA")</f>
        <v>0.125</v>
      </c>
      <c r="J99">
        <f>IF(F99 = TRUE,(G99)/(G99+H99) - (H99)/(G99+H99), "NA")</f>
        <v>-0.75</v>
      </c>
      <c r="K99">
        <v>0.5</v>
      </c>
      <c r="L99" t="str">
        <f>IF(I99&lt;&gt;"NA",IF(I99&gt;K99,"YES","NO"),"NA")</f>
        <v>NO</v>
      </c>
      <c r="M99">
        <f>IF(F99=TRUE,I99-K99,"NA")</f>
        <v>-0.375</v>
      </c>
      <c r="N99" t="s">
        <v>104</v>
      </c>
      <c r="O99">
        <v>397</v>
      </c>
      <c r="P99" t="str">
        <f>IF(N99&lt;&gt;"NA",(G99+H99)/N99, "NA")</f>
        <v>NA</v>
      </c>
      <c r="Q99">
        <f>IFERROR((G99+H99)/O99, "NA")</f>
        <v>0.38287153652392947</v>
      </c>
      <c r="R99">
        <v>2016</v>
      </c>
    </row>
    <row r="100" spans="1:18" x14ac:dyDescent="0.25">
      <c r="A100" t="s">
        <v>112</v>
      </c>
      <c r="B100" t="s">
        <v>65</v>
      </c>
      <c r="C100" t="s">
        <v>110</v>
      </c>
      <c r="D100" t="s">
        <v>132</v>
      </c>
      <c r="E100">
        <v>2004</v>
      </c>
      <c r="F100" t="b">
        <v>1</v>
      </c>
      <c r="G100">
        <v>43</v>
      </c>
      <c r="H100">
        <v>136</v>
      </c>
      <c r="I100">
        <f>IF(F100 = TRUE, G100/(G100+H100), "NA")</f>
        <v>0.24022346368715083</v>
      </c>
      <c r="J100">
        <f>IF(F100 = TRUE,(G100)/(G100+H100) - (H100)/(G100+H100), "NA")</f>
        <v>-0.51955307262569828</v>
      </c>
      <c r="K100">
        <v>0.5</v>
      </c>
      <c r="L100" t="str">
        <f>IF(I100&lt;&gt;"NA",IF(I100&gt;K100,"YES","NO"),"NA")</f>
        <v>NO</v>
      </c>
      <c r="M100">
        <f>IF(F100=TRUE,I100-K100,"NA")</f>
        <v>-0.25977653631284914</v>
      </c>
      <c r="N100" t="s">
        <v>104</v>
      </c>
      <c r="O100">
        <v>386</v>
      </c>
      <c r="P100" t="str">
        <f>IF(N100&lt;&gt;"NA",(G100+H100)/N100, "NA")</f>
        <v>NA</v>
      </c>
      <c r="Q100">
        <f>IFERROR((G100+H100)/O100, "NA")</f>
        <v>0.46373056994818651</v>
      </c>
      <c r="R100">
        <v>2004</v>
      </c>
    </row>
    <row r="101" spans="1:18" x14ac:dyDescent="0.25">
      <c r="A101" t="s">
        <v>101</v>
      </c>
      <c r="B101" t="s">
        <v>65</v>
      </c>
      <c r="C101">
        <v>3943596</v>
      </c>
      <c r="D101" t="s">
        <v>70</v>
      </c>
      <c r="E101">
        <v>2015</v>
      </c>
      <c r="F101" t="b">
        <v>1</v>
      </c>
      <c r="G101">
        <v>23</v>
      </c>
      <c r="H101">
        <v>29</v>
      </c>
      <c r="I101">
        <f>IF(F101 = TRUE, G101/(G101+H101), "NA")</f>
        <v>0.44230769230769229</v>
      </c>
      <c r="J101">
        <f>IF(F101 = TRUE,(G101)/(G101+H101) - (H101)/(G101+H101), "NA")</f>
        <v>-0.11538461538461542</v>
      </c>
      <c r="K101">
        <v>0.5</v>
      </c>
      <c r="L101" t="str">
        <f>IF(I101&lt;&gt;"NA",IF(I101&gt;K101,"YES","NO"),"NA")</f>
        <v>NO</v>
      </c>
      <c r="M101">
        <f>IF(F101=TRUE,I101-K101,"NA")</f>
        <v>-5.7692307692307709E-2</v>
      </c>
      <c r="N101" t="s">
        <v>104</v>
      </c>
      <c r="O101">
        <v>151</v>
      </c>
      <c r="P101" t="str">
        <f>IF(N101&lt;&gt;"NA",(G101+H101)/N101, "NA")</f>
        <v>NA</v>
      </c>
      <c r="Q101">
        <f>IFERROR((G101+H101)/O101, "NA")</f>
        <v>0.3443708609271523</v>
      </c>
      <c r="R101">
        <v>2016</v>
      </c>
    </row>
    <row r="102" spans="1:18" x14ac:dyDescent="0.25">
      <c r="A102" t="s">
        <v>101</v>
      </c>
      <c r="B102" t="s">
        <v>65</v>
      </c>
      <c r="C102">
        <v>3943596</v>
      </c>
      <c r="D102" t="s">
        <v>70</v>
      </c>
      <c r="E102">
        <v>2018</v>
      </c>
      <c r="F102" t="b">
        <v>1</v>
      </c>
      <c r="G102">
        <v>30</v>
      </c>
      <c r="H102">
        <v>12</v>
      </c>
      <c r="I102">
        <f>IF(F102 = TRUE, G102/(G102+H102), "NA")</f>
        <v>0.7142857142857143</v>
      </c>
      <c r="J102">
        <f>IF(F102 = TRUE,(G102)/(G102+H102) - (H102)/(G102+H102), "NA")</f>
        <v>0.4285714285714286</v>
      </c>
      <c r="K102">
        <v>0.5</v>
      </c>
      <c r="L102" t="str">
        <f>IF(I102&lt;&gt;"NA",IF(I102&gt;K102,"YES","NO"),"NA")</f>
        <v>YES</v>
      </c>
      <c r="M102">
        <f>IF(F102=TRUE,I102-K102,"NA")</f>
        <v>0.2142857142857143</v>
      </c>
      <c r="N102" t="s">
        <v>104</v>
      </c>
      <c r="O102">
        <v>151</v>
      </c>
      <c r="P102" t="str">
        <f>IF(N102&lt;&gt;"NA",(G102+H102)/N102, "NA")</f>
        <v>NA</v>
      </c>
      <c r="Q102">
        <f>IFERROR((G102+H102)/O102, "NA")</f>
        <v>0.27814569536423839</v>
      </c>
      <c r="R102">
        <v>2020</v>
      </c>
    </row>
    <row r="103" spans="1:18" x14ac:dyDescent="0.25">
      <c r="A103" t="s">
        <v>112</v>
      </c>
      <c r="B103" t="s">
        <v>65</v>
      </c>
      <c r="C103" t="s">
        <v>110</v>
      </c>
      <c r="D103" t="s">
        <v>120</v>
      </c>
      <c r="E103">
        <v>2004</v>
      </c>
      <c r="F103" t="b">
        <v>1</v>
      </c>
      <c r="G103">
        <v>11</v>
      </c>
      <c r="H103">
        <v>77</v>
      </c>
      <c r="I103">
        <f>IF(F103 = TRUE, G103/(G103+H103), "NA")</f>
        <v>0.125</v>
      </c>
      <c r="J103">
        <f>IF(F103 = TRUE,(G103)/(G103+H103) - (H103)/(G103+H103), "NA")</f>
        <v>-0.75</v>
      </c>
      <c r="K103">
        <v>0.5</v>
      </c>
      <c r="L103" t="str">
        <f>IF(I103&lt;&gt;"NA",IF(I103&gt;K103,"YES","NO"),"NA")</f>
        <v>NO</v>
      </c>
      <c r="M103">
        <f>IF(F103=TRUE,I103-K103,"NA")</f>
        <v>-0.375</v>
      </c>
      <c r="N103" t="s">
        <v>104</v>
      </c>
      <c r="O103">
        <v>185</v>
      </c>
      <c r="P103" t="str">
        <f>IF(N103&lt;&gt;"NA",(G103+H103)/N103, "NA")</f>
        <v>NA</v>
      </c>
      <c r="Q103">
        <f>IFERROR((G103+H103)/O103, "NA")</f>
        <v>0.4756756756756757</v>
      </c>
      <c r="R103">
        <v>2004</v>
      </c>
    </row>
    <row r="104" spans="1:18" x14ac:dyDescent="0.25">
      <c r="A104" t="s">
        <v>112</v>
      </c>
      <c r="B104" t="s">
        <v>65</v>
      </c>
      <c r="C104" t="s">
        <v>110</v>
      </c>
      <c r="D104" t="s">
        <v>151</v>
      </c>
      <c r="E104">
        <v>2016</v>
      </c>
      <c r="F104" t="b">
        <v>1</v>
      </c>
      <c r="G104">
        <v>11</v>
      </c>
      <c r="H104">
        <v>19</v>
      </c>
      <c r="I104">
        <f>IF(F104 = TRUE, G104/(G104+H104), "NA")</f>
        <v>0.36666666666666664</v>
      </c>
      <c r="J104">
        <f>IF(F104 = TRUE,(G104)/(G104+H104) - (H104)/(G104+H104), "NA")</f>
        <v>-0.26666666666666666</v>
      </c>
      <c r="K104">
        <v>0.5</v>
      </c>
      <c r="L104" t="str">
        <f>IF(I104&lt;&gt;"NA",IF(I104&gt;K104,"YES","NO"),"NA")</f>
        <v>NO</v>
      </c>
      <c r="M104">
        <f>IF(F104=TRUE,I104-K104,"NA")</f>
        <v>-0.13333333333333336</v>
      </c>
      <c r="N104" t="s">
        <v>104</v>
      </c>
      <c r="O104">
        <v>100</v>
      </c>
      <c r="P104" t="str">
        <f>IF(N104&lt;&gt;"NA",(G104+H104)/N104, "NA")</f>
        <v>NA</v>
      </c>
      <c r="Q104">
        <f>IFERROR((G104+H104)/O104, "NA")</f>
        <v>0.3</v>
      </c>
      <c r="R104">
        <v>2016</v>
      </c>
    </row>
    <row r="105" spans="1:18" x14ac:dyDescent="0.25">
      <c r="A105" t="s">
        <v>112</v>
      </c>
      <c r="B105" t="s">
        <v>65</v>
      </c>
      <c r="C105" t="s">
        <v>110</v>
      </c>
      <c r="D105" t="s">
        <v>147</v>
      </c>
      <c r="E105">
        <v>2003</v>
      </c>
      <c r="F105" t="b">
        <v>0</v>
      </c>
      <c r="G105">
        <v>0</v>
      </c>
      <c r="H105">
        <v>0</v>
      </c>
      <c r="I105" t="str">
        <f>IF(F105 = TRUE, G105/(G105+H105), "NA")</f>
        <v>NA</v>
      </c>
      <c r="J105" t="str">
        <f>IF(F105 = TRUE,(G105)/(G105+H105) - (H105)/(G105+H105), "NA")</f>
        <v>NA</v>
      </c>
      <c r="K105">
        <v>0.5</v>
      </c>
      <c r="L105" t="str">
        <f>IF(I105&lt;&gt;"NA",IF(I105&gt;K105,"YES","NO"),"NA")</f>
        <v>NA</v>
      </c>
      <c r="M105" t="str">
        <f>IF(F105=TRUE,I105-K105,"NA")</f>
        <v>NA</v>
      </c>
      <c r="N105" t="s">
        <v>104</v>
      </c>
      <c r="O105" t="s">
        <v>104</v>
      </c>
      <c r="P105" t="str">
        <f>IF(N105&lt;&gt;"NA",(G105+H105)/N105, "NA")</f>
        <v>NA</v>
      </c>
      <c r="Q105" t="str">
        <f>IFERROR((G105+H105)/O105, "NA")</f>
        <v>NA</v>
      </c>
      <c r="R105">
        <v>2004</v>
      </c>
    </row>
    <row r="106" spans="1:18" x14ac:dyDescent="0.25">
      <c r="A106" t="s">
        <v>101</v>
      </c>
      <c r="B106" t="s">
        <v>65</v>
      </c>
      <c r="C106" t="s">
        <v>110</v>
      </c>
      <c r="D106" t="s">
        <v>111</v>
      </c>
      <c r="E106">
        <v>2019</v>
      </c>
      <c r="F106" t="b">
        <v>1</v>
      </c>
      <c r="G106">
        <v>53</v>
      </c>
      <c r="H106">
        <v>46</v>
      </c>
      <c r="I106">
        <f>IF(F106 = TRUE, G106/(G106+H106), "NA")</f>
        <v>0.53535353535353536</v>
      </c>
      <c r="J106">
        <f>IF(F106 = TRUE,(G106)/(G106+H106) - (H106)/(G106+H106), "NA")</f>
        <v>7.0707070707070718E-2</v>
      </c>
      <c r="K106">
        <v>0.5</v>
      </c>
      <c r="L106" t="str">
        <f>IF(I106&lt;&gt;"NA",IF(I106&gt;K106,"YES","NO"),"NA")</f>
        <v>YES</v>
      </c>
      <c r="M106">
        <f>IF(F106=TRUE,I106-K106,"NA")</f>
        <v>3.5353535353535359E-2</v>
      </c>
      <c r="N106" t="s">
        <v>104</v>
      </c>
      <c r="O106">
        <v>392</v>
      </c>
      <c r="P106" t="str">
        <f>IF(N106&lt;&gt;"NA",(G106+H106)/N106, "NA")</f>
        <v>NA</v>
      </c>
      <c r="Q106">
        <f>IFERROR((G106+H106)/O106, "NA")</f>
        <v>0.25255102040816324</v>
      </c>
      <c r="R106">
        <v>2020</v>
      </c>
    </row>
    <row r="107" spans="1:18" x14ac:dyDescent="0.25">
      <c r="A107" t="s">
        <v>112</v>
      </c>
      <c r="B107" t="s">
        <v>65</v>
      </c>
      <c r="C107" t="s">
        <v>110</v>
      </c>
      <c r="D107" t="s">
        <v>130</v>
      </c>
      <c r="E107">
        <v>2003</v>
      </c>
      <c r="F107" t="b">
        <v>1</v>
      </c>
      <c r="G107">
        <v>88</v>
      </c>
      <c r="H107">
        <v>309</v>
      </c>
      <c r="I107">
        <f>IF(F107 = TRUE, G107/(G107+H107), "NA")</f>
        <v>0.22166246851385391</v>
      </c>
      <c r="J107">
        <f>IF(F107 = TRUE,(G107)/(G107+H107) - (H107)/(G107+H107), "NA")</f>
        <v>-0.5566750629722923</v>
      </c>
      <c r="K107">
        <v>0.5</v>
      </c>
      <c r="L107" t="str">
        <f>IF(I107&lt;&gt;"NA",IF(I107&gt;K107,"YES","NO"),"NA")</f>
        <v>NO</v>
      </c>
      <c r="M107">
        <f>IF(F107=TRUE,I107-K107,"NA")</f>
        <v>-0.27833753148614609</v>
      </c>
      <c r="N107" t="s">
        <v>104</v>
      </c>
      <c r="O107">
        <v>603</v>
      </c>
      <c r="P107" t="str">
        <f>IF(N107&lt;&gt;"NA",(G107+H107)/N107, "NA")</f>
        <v>NA</v>
      </c>
      <c r="Q107">
        <f>IFERROR((G107+H107)/O107, "NA")</f>
        <v>0.65837479270315091</v>
      </c>
      <c r="R107">
        <v>2004</v>
      </c>
    </row>
    <row r="108" spans="1:18" x14ac:dyDescent="0.25">
      <c r="A108" t="s">
        <v>101</v>
      </c>
      <c r="B108" t="s">
        <v>65</v>
      </c>
      <c r="C108">
        <v>3958800</v>
      </c>
      <c r="D108" t="s">
        <v>71</v>
      </c>
      <c r="E108">
        <v>2013</v>
      </c>
      <c r="F108" t="b">
        <v>1</v>
      </c>
      <c r="G108">
        <v>38</v>
      </c>
      <c r="H108">
        <v>30</v>
      </c>
      <c r="I108">
        <f>IF(F108 = TRUE, G108/(G108+H108), "NA")</f>
        <v>0.55882352941176472</v>
      </c>
      <c r="J108">
        <f>IF(F108 = TRUE,(G108)/(G108+H108) - (H108)/(G108+H108), "NA")</f>
        <v>0.11764705882352944</v>
      </c>
      <c r="K108">
        <v>0.5</v>
      </c>
      <c r="L108" t="str">
        <f>IF(I108&lt;&gt;"NA",IF(I108&gt;K108,"YES","NO"),"NA")</f>
        <v>YES</v>
      </c>
      <c r="M108">
        <f>IF(F108=TRUE,I108-K108,"NA")</f>
        <v>5.8823529411764719E-2</v>
      </c>
      <c r="N108">
        <v>165</v>
      </c>
      <c r="O108">
        <v>270</v>
      </c>
      <c r="P108">
        <f>IF(N108&lt;&gt;"NA",(G108+H108)/N108, "NA")</f>
        <v>0.41212121212121211</v>
      </c>
      <c r="Q108">
        <f>IFERROR((G108+H108)/O108, "NA")</f>
        <v>0.25185185185185183</v>
      </c>
      <c r="R108">
        <v>2016</v>
      </c>
    </row>
    <row r="109" spans="1:18" x14ac:dyDescent="0.25">
      <c r="A109" t="s">
        <v>101</v>
      </c>
      <c r="B109" t="s">
        <v>65</v>
      </c>
      <c r="C109">
        <v>3970072</v>
      </c>
      <c r="D109" t="s">
        <v>73</v>
      </c>
      <c r="E109">
        <v>2015</v>
      </c>
      <c r="F109" t="b">
        <v>1</v>
      </c>
      <c r="G109">
        <v>22</v>
      </c>
      <c r="H109">
        <v>11</v>
      </c>
      <c r="I109">
        <f>IF(F109 = TRUE, G109/(G109+H109), "NA")</f>
        <v>0.66666666666666663</v>
      </c>
      <c r="J109">
        <f>IF(F109 = TRUE,(G109)/(G109+H109) - (H109)/(G109+H109), "NA")</f>
        <v>0.33333333333333331</v>
      </c>
      <c r="K109">
        <v>0.5</v>
      </c>
      <c r="L109" t="str">
        <f>IF(I109&lt;&gt;"NA",IF(I109&gt;K109,"YES","NO"),"NA")</f>
        <v>YES</v>
      </c>
      <c r="M109">
        <f>IF(F109=TRUE,I109-K109,"NA")</f>
        <v>0.16666666666666663</v>
      </c>
      <c r="N109" t="s">
        <v>104</v>
      </c>
      <c r="O109">
        <v>129</v>
      </c>
      <c r="P109" t="str">
        <f>IF(N109&lt;&gt;"NA",(G109+H109)/N109, "NA")</f>
        <v>NA</v>
      </c>
      <c r="Q109">
        <f>IFERROR((G109+H109)/O109, "NA")</f>
        <v>0.2558139534883721</v>
      </c>
      <c r="R109">
        <v>2016</v>
      </c>
    </row>
    <row r="110" spans="1:18" x14ac:dyDescent="0.25">
      <c r="A110" t="s">
        <v>112</v>
      </c>
      <c r="B110" t="s">
        <v>65</v>
      </c>
      <c r="C110" t="s">
        <v>110</v>
      </c>
      <c r="D110" t="s">
        <v>129</v>
      </c>
      <c r="E110">
        <v>2016</v>
      </c>
      <c r="F110" t="b">
        <v>1</v>
      </c>
      <c r="G110">
        <v>94</v>
      </c>
      <c r="H110">
        <v>128</v>
      </c>
      <c r="I110">
        <f>IF(F110 = TRUE, G110/(G110+H110), "NA")</f>
        <v>0.42342342342342343</v>
      </c>
      <c r="J110">
        <f>IF(F110 = TRUE,(G110)/(G110+H110) - (H110)/(G110+H110), "NA")</f>
        <v>-0.15315315315315314</v>
      </c>
      <c r="K110">
        <v>0.5</v>
      </c>
      <c r="L110" t="str">
        <f>IF(I110&lt;&gt;"NA",IF(I110&gt;K110,"YES","NO"),"NA")</f>
        <v>NO</v>
      </c>
      <c r="M110">
        <f>IF(F110=TRUE,I110-K110,"NA")</f>
        <v>-7.6576576576576572E-2</v>
      </c>
      <c r="N110" t="s">
        <v>104</v>
      </c>
      <c r="O110">
        <v>790</v>
      </c>
      <c r="P110" t="str">
        <f>IF(N110&lt;&gt;"NA",(G110+H110)/N110, "NA")</f>
        <v>NA</v>
      </c>
      <c r="Q110">
        <f>IFERROR((G110+H110)/O110, "NA")</f>
        <v>0.2810126582278481</v>
      </c>
      <c r="R110">
        <v>2016</v>
      </c>
    </row>
    <row r="111" spans="1:18" x14ac:dyDescent="0.25">
      <c r="A111" t="s">
        <v>112</v>
      </c>
      <c r="B111" t="s">
        <v>65</v>
      </c>
      <c r="C111" t="s">
        <v>110</v>
      </c>
      <c r="D111" t="s">
        <v>129</v>
      </c>
      <c r="E111">
        <v>2019</v>
      </c>
      <c r="F111" t="b">
        <v>1</v>
      </c>
      <c r="G111">
        <v>99</v>
      </c>
      <c r="H111">
        <v>84</v>
      </c>
      <c r="I111">
        <f>IF(F111 = TRUE, G111/(G111+H111), "NA")</f>
        <v>0.54098360655737709</v>
      </c>
      <c r="J111">
        <f>IF(F111 = TRUE,(G111)/(G111+H111) - (H111)/(G111+H111), "NA")</f>
        <v>8.1967213114754134E-2</v>
      </c>
      <c r="K111">
        <v>0.5</v>
      </c>
      <c r="L111" t="str">
        <f>IF(I111&lt;&gt;"NA",IF(I111&gt;K111,"YES","NO"),"NA")</f>
        <v>YES</v>
      </c>
      <c r="M111">
        <f>IF(F111=TRUE,I111-K111,"NA")</f>
        <v>4.0983606557377095E-2</v>
      </c>
      <c r="N111" t="s">
        <v>104</v>
      </c>
      <c r="O111">
        <v>790</v>
      </c>
      <c r="P111" t="str">
        <f>IF(N111&lt;&gt;"NA",(G111+H111)/N111, "NA")</f>
        <v>NA</v>
      </c>
      <c r="Q111">
        <f>IFERROR((G111+H111)/O111, "NA")</f>
        <v>0.23164556962025318</v>
      </c>
      <c r="R111">
        <v>2020</v>
      </c>
    </row>
    <row r="112" spans="1:18" x14ac:dyDescent="0.25">
      <c r="A112" t="s">
        <v>101</v>
      </c>
      <c r="B112" t="s">
        <v>65</v>
      </c>
      <c r="C112">
        <v>3972998</v>
      </c>
      <c r="D112" t="s">
        <v>74</v>
      </c>
      <c r="E112">
        <v>2017</v>
      </c>
      <c r="F112" t="b">
        <v>1</v>
      </c>
      <c r="G112">
        <v>25</v>
      </c>
      <c r="H112">
        <v>23</v>
      </c>
      <c r="I112">
        <f>IF(F112 = TRUE, G112/(G112+H112), "NA")</f>
        <v>0.52083333333333337</v>
      </c>
      <c r="J112">
        <f>IF(F112 = TRUE,(G112)/(G112+H112) - (H112)/(G112+H112), "NA")</f>
        <v>4.1666666666666685E-2</v>
      </c>
      <c r="K112">
        <v>0.5</v>
      </c>
      <c r="L112" t="str">
        <f>IF(I112&lt;&gt;"NA",IF(I112&gt;K112,"YES","NO"),"NA")</f>
        <v>YES</v>
      </c>
      <c r="M112">
        <f>IF(F112=TRUE,I112-K112,"NA")</f>
        <v>2.083333333333337E-2</v>
      </c>
      <c r="N112" t="s">
        <v>104</v>
      </c>
      <c r="O112">
        <v>283</v>
      </c>
      <c r="P112" t="str">
        <f>IF(N112&lt;&gt;"NA",(G112+H112)/N112, "NA")</f>
        <v>NA</v>
      </c>
      <c r="Q112">
        <f>IFERROR((G112+H112)/O112, "NA")</f>
        <v>0.16961130742049471</v>
      </c>
      <c r="R112">
        <v>2020</v>
      </c>
    </row>
    <row r="113" spans="1:18" x14ac:dyDescent="0.25">
      <c r="A113" t="s">
        <v>101</v>
      </c>
      <c r="B113" t="s">
        <v>65</v>
      </c>
      <c r="C113">
        <v>3969666</v>
      </c>
      <c r="D113" t="s">
        <v>72</v>
      </c>
      <c r="E113">
        <v>2011</v>
      </c>
      <c r="F113" t="b">
        <v>1</v>
      </c>
      <c r="G113">
        <v>43</v>
      </c>
      <c r="H113">
        <v>14</v>
      </c>
      <c r="I113">
        <f>IF(F113 = TRUE, G113/(G113+H113), "NA")</f>
        <v>0.75438596491228072</v>
      </c>
      <c r="J113">
        <f>IF(F113 = TRUE,(G113)/(G113+H113) - (H113)/(G113+H113), "NA")</f>
        <v>0.50877192982456143</v>
      </c>
      <c r="K113">
        <v>0.5</v>
      </c>
      <c r="L113" t="str">
        <f>IF(I113&lt;&gt;"NA",IF(I113&gt;K113,"YES","NO"),"NA")</f>
        <v>YES</v>
      </c>
      <c r="M113">
        <f>IF(F113=TRUE,I113-K113,"NA")</f>
        <v>0.25438596491228072</v>
      </c>
      <c r="N113" t="s">
        <v>104</v>
      </c>
      <c r="O113">
        <v>129</v>
      </c>
      <c r="P113" t="str">
        <f>IF(N113&lt;&gt;"NA",(G113+H113)/N113, "NA")</f>
        <v>NA</v>
      </c>
      <c r="Q113">
        <f>IFERROR((G113+H113)/O113, "NA")</f>
        <v>0.44186046511627908</v>
      </c>
      <c r="R113">
        <v>2012</v>
      </c>
    </row>
    <row r="114" spans="1:18" x14ac:dyDescent="0.25">
      <c r="A114" t="s">
        <v>101</v>
      </c>
      <c r="B114" t="s">
        <v>65</v>
      </c>
      <c r="C114">
        <v>3978848</v>
      </c>
      <c r="D114" t="s">
        <v>75</v>
      </c>
      <c r="E114">
        <v>2012</v>
      </c>
      <c r="F114" t="b">
        <v>1</v>
      </c>
      <c r="G114">
        <v>57</v>
      </c>
      <c r="H114">
        <v>60</v>
      </c>
      <c r="I114">
        <f>IF(F114 = TRUE, G114/(G114+H114), "NA")</f>
        <v>0.48717948717948717</v>
      </c>
      <c r="J114">
        <f>IF(F114 = TRUE,(G114)/(G114+H114) - (H114)/(G114+H114), "NA")</f>
        <v>-2.5641025641025605E-2</v>
      </c>
      <c r="K114">
        <v>0.5</v>
      </c>
      <c r="L114" t="str">
        <f>IF(I114&lt;&gt;"NA",IF(I114&gt;K114,"YES","NO"),"NA")</f>
        <v>NO</v>
      </c>
      <c r="M114">
        <f>IF(F114=TRUE,I114-K114,"NA")</f>
        <v>-1.282051282051283E-2</v>
      </c>
      <c r="N114" t="s">
        <v>104</v>
      </c>
      <c r="O114">
        <v>222</v>
      </c>
      <c r="P114" t="str">
        <f>IF(N114&lt;&gt;"NA",(G114+H114)/N114, "NA")</f>
        <v>NA</v>
      </c>
      <c r="Q114">
        <f>IFERROR((G114+H114)/O114, "NA")</f>
        <v>0.52702702702702697</v>
      </c>
      <c r="R114">
        <v>2012</v>
      </c>
    </row>
    <row r="115" spans="1:18" x14ac:dyDescent="0.25">
      <c r="A115" t="s">
        <v>101</v>
      </c>
      <c r="B115" t="s">
        <v>65</v>
      </c>
      <c r="C115">
        <v>3978848</v>
      </c>
      <c r="D115" t="s">
        <v>75</v>
      </c>
      <c r="E115">
        <v>2013</v>
      </c>
      <c r="F115" t="b">
        <v>1</v>
      </c>
      <c r="G115">
        <v>49</v>
      </c>
      <c r="H115">
        <v>23</v>
      </c>
      <c r="I115">
        <f>IF(F115 = TRUE, G115/(G115+H115), "NA")</f>
        <v>0.68055555555555558</v>
      </c>
      <c r="J115">
        <f>IF(F115 = TRUE,(G115)/(G115+H115) - (H115)/(G115+H115), "NA")</f>
        <v>0.36111111111111116</v>
      </c>
      <c r="K115">
        <v>0.5</v>
      </c>
      <c r="L115" t="str">
        <f>IF(I115&lt;&gt;"NA",IF(I115&gt;K115,"YES","NO"),"NA")</f>
        <v>YES</v>
      </c>
      <c r="M115">
        <f>IF(F115=TRUE,I115-K115,"NA")</f>
        <v>0.18055555555555558</v>
      </c>
      <c r="N115" t="s">
        <v>104</v>
      </c>
      <c r="O115">
        <v>222</v>
      </c>
      <c r="P115" t="str">
        <f>IF(N115&lt;&gt;"NA",(G115+H115)/N115, "NA")</f>
        <v>NA</v>
      </c>
      <c r="Q115">
        <f>IFERROR((G115+H115)/O115, "NA")</f>
        <v>0.32432432432432434</v>
      </c>
      <c r="R115">
        <v>2016</v>
      </c>
    </row>
    <row r="116" spans="1:18" x14ac:dyDescent="0.25">
      <c r="A116" t="s">
        <v>112</v>
      </c>
      <c r="B116" t="s">
        <v>76</v>
      </c>
      <c r="C116">
        <v>4117800</v>
      </c>
      <c r="D116" t="s">
        <v>77</v>
      </c>
      <c r="E116">
        <v>2016</v>
      </c>
      <c r="F116" t="b">
        <v>1</v>
      </c>
      <c r="G116">
        <v>2834</v>
      </c>
      <c r="H116">
        <v>1400</v>
      </c>
      <c r="I116">
        <f>IF(F116 = TRUE, G116/(G116+H116), "NA")</f>
        <v>0.66934341048653756</v>
      </c>
      <c r="J116">
        <f>IF(F116 = TRUE,(G116)/(G116+H116) - (H116)/(G116+H116), "NA")</f>
        <v>0.33868682097307512</v>
      </c>
      <c r="K116">
        <v>0.5</v>
      </c>
      <c r="L116" t="str">
        <f>IF(I116&lt;&gt;"NA",IF(I116&gt;K116,"YES","NO"),"NA")</f>
        <v>YES</v>
      </c>
      <c r="M116">
        <f>IF(F116=TRUE,I116-K116,"NA")</f>
        <v>0.16934341048653756</v>
      </c>
      <c r="N116" t="s">
        <v>104</v>
      </c>
      <c r="O116">
        <v>12024</v>
      </c>
      <c r="P116" t="str">
        <f>IF(N116&lt;&gt;"NA",(G116+H116)/N116, "NA")</f>
        <v>NA</v>
      </c>
      <c r="Q116">
        <f>IFERROR((G116+H116)/O116, "NA")</f>
        <v>0.35212907518296738</v>
      </c>
      <c r="R116">
        <v>2016</v>
      </c>
    </row>
    <row r="117" spans="1:18" x14ac:dyDescent="0.25">
      <c r="A117" t="s">
        <v>112</v>
      </c>
      <c r="B117" t="s">
        <v>78</v>
      </c>
      <c r="C117">
        <v>4274744</v>
      </c>
      <c r="D117" t="s">
        <v>79</v>
      </c>
      <c r="E117">
        <v>2017</v>
      </c>
      <c r="F117" t="b">
        <v>1</v>
      </c>
      <c r="G117">
        <v>97</v>
      </c>
      <c r="H117">
        <v>6</v>
      </c>
      <c r="I117">
        <f>IF(F117 = TRUE, G117/(G117+H117), "NA")</f>
        <v>0.94174757281553401</v>
      </c>
      <c r="J117">
        <f>IF(F117 = TRUE,(G117)/(G117+H117) - (H117)/(G117+H117), "NA")</f>
        <v>0.88349514563106801</v>
      </c>
      <c r="K117">
        <v>0.5</v>
      </c>
      <c r="L117" t="str">
        <f>IF(I117&lt;&gt;"NA",IF(I117&gt;K117,"YES","NO"),"NA")</f>
        <v>YES</v>
      </c>
      <c r="M117">
        <f>IF(F117=TRUE,I117-K117,"NA")</f>
        <v>0.44174757281553401</v>
      </c>
      <c r="N117" t="s">
        <v>104</v>
      </c>
      <c r="O117">
        <v>300</v>
      </c>
      <c r="P117" t="str">
        <f>IF(N117&lt;&gt;"NA",(G117+H117)/N117, "NA")</f>
        <v>NA</v>
      </c>
      <c r="Q117">
        <f>IFERROR((G117+H117)/O117, "NA")</f>
        <v>0.34333333333333332</v>
      </c>
      <c r="R117">
        <v>2020</v>
      </c>
    </row>
    <row r="118" spans="1:18" x14ac:dyDescent="0.25">
      <c r="A118" t="s">
        <v>112</v>
      </c>
      <c r="B118" t="s">
        <v>80</v>
      </c>
      <c r="C118">
        <v>4656420</v>
      </c>
      <c r="D118" t="s">
        <v>81</v>
      </c>
      <c r="E118">
        <v>2014</v>
      </c>
      <c r="F118" t="b">
        <v>0</v>
      </c>
      <c r="G118">
        <v>0</v>
      </c>
      <c r="H118">
        <v>0</v>
      </c>
      <c r="I118" t="str">
        <f>IF(F118 = TRUE, G118/(G118+H118), "NA")</f>
        <v>NA</v>
      </c>
      <c r="J118" t="str">
        <f>IF(F118 = TRUE,(G118)/(G118+H118) - (H118)/(G118+H118), "NA")</f>
        <v>NA</v>
      </c>
      <c r="K118">
        <v>0.5</v>
      </c>
      <c r="L118" t="str">
        <f>IF(I118&lt;&gt;"NA",IF(I118&gt;K118,"YES","NO"),"NA")</f>
        <v>NA</v>
      </c>
      <c r="M118" t="str">
        <f>IF(F118=TRUE,I118-K118,"NA")</f>
        <v>NA</v>
      </c>
      <c r="N118" t="s">
        <v>104</v>
      </c>
      <c r="O118">
        <v>15</v>
      </c>
      <c r="P118" t="str">
        <f>IF(N118&lt;&gt;"NA",(G118+H118)/N118, "NA")</f>
        <v>NA</v>
      </c>
      <c r="Q118">
        <f>IFERROR((G118+H118)/O118, "NA")</f>
        <v>0</v>
      </c>
      <c r="R118">
        <v>2016</v>
      </c>
    </row>
    <row r="119" spans="1:18" x14ac:dyDescent="0.25">
      <c r="A119" t="s">
        <v>112</v>
      </c>
      <c r="B119" t="s">
        <v>82</v>
      </c>
      <c r="C119">
        <v>4737360</v>
      </c>
      <c r="D119" t="s">
        <v>83</v>
      </c>
      <c r="E119">
        <v>2013</v>
      </c>
      <c r="F119" t="b">
        <v>0</v>
      </c>
      <c r="G119">
        <v>0</v>
      </c>
      <c r="H119">
        <v>0</v>
      </c>
      <c r="I119" t="str">
        <f>IF(F119 = TRUE, G119/(G119+H119), "NA")</f>
        <v>NA</v>
      </c>
      <c r="J119" t="str">
        <f>IF(F119 = TRUE,(G119)/(G119+H119) - (H119)/(G119+H119), "NA")</f>
        <v>NA</v>
      </c>
      <c r="K119">
        <v>0.5</v>
      </c>
      <c r="L119" t="str">
        <f>IF(I119&lt;&gt;"NA",IF(I119&gt;K119,"YES","NO"),"NA")</f>
        <v>NA</v>
      </c>
      <c r="M119" t="str">
        <f>IF(F119=TRUE,I119-K119,"NA")</f>
        <v>NA</v>
      </c>
      <c r="N119" t="s">
        <v>104</v>
      </c>
      <c r="O119">
        <v>180</v>
      </c>
      <c r="P119" t="str">
        <f>IF(N119&lt;&gt;"NA",(G119+H119)/N119, "NA")</f>
        <v>NA</v>
      </c>
      <c r="Q119">
        <f>IFERROR((G119+H119)/O119, "NA")</f>
        <v>0</v>
      </c>
      <c r="R119">
        <v>2016</v>
      </c>
    </row>
    <row r="120" spans="1:18" x14ac:dyDescent="0.25">
      <c r="A120" t="s">
        <v>113</v>
      </c>
      <c r="B120" t="s">
        <v>84</v>
      </c>
      <c r="C120">
        <v>4911435</v>
      </c>
      <c r="D120" t="s">
        <v>85</v>
      </c>
      <c r="E120">
        <v>2020</v>
      </c>
      <c r="F120" t="b">
        <v>1</v>
      </c>
      <c r="G120">
        <v>73</v>
      </c>
      <c r="H120">
        <v>12</v>
      </c>
      <c r="I120">
        <f>IF(F120 = TRUE, G120/(G120+H120), "NA")</f>
        <v>0.85882352941176465</v>
      </c>
      <c r="J120">
        <f>IF(F120 = TRUE,(G120)/(G120+H120) - (H120)/(G120+H120), "NA")</f>
        <v>0.7176470588235293</v>
      </c>
      <c r="K120">
        <v>0.5</v>
      </c>
      <c r="L120" t="str">
        <f>IF(I120&lt;&gt;"NA",IF(I120&gt;K120,"YES","NO"),"NA")</f>
        <v>YES</v>
      </c>
      <c r="M120">
        <f>IF(F120=TRUE,I120-K120,"NA")</f>
        <v>0.35882352941176465</v>
      </c>
      <c r="N120">
        <v>109</v>
      </c>
      <c r="O120">
        <v>368</v>
      </c>
      <c r="P120">
        <f>IF(N120&lt;&gt;"NA",(G120+H120)/N120, "NA")</f>
        <v>0.77981651376146788</v>
      </c>
      <c r="Q120">
        <f>IFERROR((G120+H120)/O120, "NA")</f>
        <v>0.23097826086956522</v>
      </c>
      <c r="R120">
        <v>2020</v>
      </c>
    </row>
    <row r="121" spans="1:18" x14ac:dyDescent="0.25">
      <c r="A121" t="s">
        <v>112</v>
      </c>
      <c r="B121" t="s">
        <v>84</v>
      </c>
      <c r="C121">
        <v>4956750</v>
      </c>
      <c r="D121" t="s">
        <v>86</v>
      </c>
      <c r="E121">
        <v>2018</v>
      </c>
      <c r="F121" t="b">
        <v>1</v>
      </c>
      <c r="G121">
        <v>11</v>
      </c>
      <c r="H121">
        <v>7</v>
      </c>
      <c r="I121">
        <f>IF(F121 = TRUE, G121/(G121+H121), "NA")</f>
        <v>0.61111111111111116</v>
      </c>
      <c r="J121">
        <f>IF(F121 = TRUE,(G121)/(G121+H121) - (H121)/(G121+H121), "NA")</f>
        <v>0.22222222222222227</v>
      </c>
      <c r="K121">
        <v>0.5</v>
      </c>
      <c r="L121" t="str">
        <f>IF(I121&lt;&gt;"NA",IF(I121&gt;K121,"YES","NO"),"NA")</f>
        <v>YES</v>
      </c>
      <c r="M121">
        <f>IF(F121=TRUE,I121-K121,"NA")</f>
        <v>0.11111111111111116</v>
      </c>
      <c r="N121">
        <v>20</v>
      </c>
      <c r="O121">
        <v>40</v>
      </c>
      <c r="P121">
        <f>IF(N121&lt;&gt;"NA",(G121+H121)/N121, "NA")</f>
        <v>0.9</v>
      </c>
      <c r="Q121">
        <f>IFERROR((G121+H121)/O121, "NA")</f>
        <v>0.45</v>
      </c>
      <c r="R121">
        <v>2020</v>
      </c>
    </row>
    <row r="122" spans="1:18" x14ac:dyDescent="0.25">
      <c r="A122" t="s">
        <v>112</v>
      </c>
      <c r="B122" t="s">
        <v>92</v>
      </c>
      <c r="C122">
        <v>5118624</v>
      </c>
      <c r="D122" t="s">
        <v>93</v>
      </c>
      <c r="E122">
        <v>2017</v>
      </c>
      <c r="F122" t="b">
        <v>1</v>
      </c>
      <c r="G122">
        <v>18</v>
      </c>
      <c r="H122">
        <v>1</v>
      </c>
      <c r="I122">
        <f>IF(F122 = TRUE, G122/(G122+H122), "NA")</f>
        <v>0.94736842105263153</v>
      </c>
      <c r="J122">
        <f>IF(F122 = TRUE,(G122)/(G122+H122) - (H122)/(G122+H122), "NA")</f>
        <v>0.89473684210526305</v>
      </c>
      <c r="K122">
        <v>0.5</v>
      </c>
      <c r="L122" t="str">
        <f>IF(I122&lt;&gt;"NA",IF(I122&gt;K122,"YES","NO"),"NA")</f>
        <v>YES</v>
      </c>
      <c r="M122">
        <f>IF(F122=TRUE,I122-K122,"NA")</f>
        <v>0.44736842105263153</v>
      </c>
      <c r="N122">
        <v>34</v>
      </c>
      <c r="O122">
        <v>83</v>
      </c>
      <c r="P122">
        <f>IF(N122&lt;&gt;"NA",(G122+H122)/N122, "NA")</f>
        <v>0.55882352941176472</v>
      </c>
      <c r="Q122">
        <f>IFERROR((G122+H122)/O122, "NA")</f>
        <v>0.2289156626506024</v>
      </c>
      <c r="R122">
        <v>2020</v>
      </c>
    </row>
    <row r="123" spans="1:18" x14ac:dyDescent="0.25">
      <c r="A123" t="s">
        <v>112</v>
      </c>
      <c r="B123" t="s">
        <v>87</v>
      </c>
      <c r="C123">
        <v>5011050</v>
      </c>
      <c r="D123" t="s">
        <v>88</v>
      </c>
      <c r="E123">
        <v>2013</v>
      </c>
      <c r="F123" t="b">
        <v>0</v>
      </c>
      <c r="G123">
        <v>0</v>
      </c>
      <c r="H123">
        <v>0</v>
      </c>
      <c r="I123" t="str">
        <f>IF(F123 = TRUE, G123/(G123+H123), "NA")</f>
        <v>NA</v>
      </c>
      <c r="J123" t="str">
        <f>IF(F123 = TRUE,(G123)/(G123+H123) - (H123)/(G123+H123), "NA")</f>
        <v>NA</v>
      </c>
      <c r="K123">
        <v>0.5</v>
      </c>
      <c r="L123" t="str">
        <f>IF(I123&lt;&gt;"NA",IF(I123&gt;K123,"YES","NO"),"NA")</f>
        <v>NA</v>
      </c>
      <c r="M123" t="str">
        <f>IF(F123=TRUE,I123-K123,"NA")</f>
        <v>NA</v>
      </c>
      <c r="N123" t="s">
        <v>104</v>
      </c>
      <c r="O123">
        <v>239</v>
      </c>
      <c r="P123" t="str">
        <f>IF(N123&lt;&gt;"NA",(G123+H123)/N123, "NA")</f>
        <v>NA</v>
      </c>
      <c r="Q123">
        <f>IFERROR((G123+H123)/O123, "NA")</f>
        <v>0</v>
      </c>
      <c r="R123">
        <v>2016</v>
      </c>
    </row>
    <row r="124" spans="1:18" x14ac:dyDescent="0.25">
      <c r="A124" t="s">
        <v>112</v>
      </c>
      <c r="B124" t="s">
        <v>87</v>
      </c>
      <c r="C124">
        <v>5052375</v>
      </c>
      <c r="D124" t="s">
        <v>90</v>
      </c>
      <c r="E124">
        <v>2010</v>
      </c>
      <c r="F124" t="b">
        <v>0</v>
      </c>
      <c r="G124">
        <v>0</v>
      </c>
      <c r="H124">
        <v>0</v>
      </c>
      <c r="I124" t="str">
        <f>IF(F124 = TRUE, G124/(G124+H124), "NA")</f>
        <v>NA</v>
      </c>
      <c r="J124" t="str">
        <f>IF(F124 = TRUE,(G124)/(G124+H124) - (H124)/(G124+H124), "NA")</f>
        <v>NA</v>
      </c>
      <c r="K124">
        <v>0.5</v>
      </c>
      <c r="L124" t="str">
        <f>IF(I124&lt;&gt;"NA",IF(I124&gt;K124,"YES","NO"),"NA")</f>
        <v>NA</v>
      </c>
      <c r="M124" t="str">
        <f>IF(F124=TRUE,I124-K124,"NA")</f>
        <v>NA</v>
      </c>
      <c r="N124" t="s">
        <v>104</v>
      </c>
      <c r="O124">
        <v>262</v>
      </c>
      <c r="P124" t="str">
        <f>IF(N124&lt;&gt;"NA",(G124+H124)/N124, "NA")</f>
        <v>NA</v>
      </c>
      <c r="Q124">
        <f>IFERROR((G124+H124)/O124, "NA")</f>
        <v>0</v>
      </c>
      <c r="R124">
        <v>2012</v>
      </c>
    </row>
    <row r="125" spans="1:18" x14ac:dyDescent="0.25">
      <c r="A125" t="s">
        <v>112</v>
      </c>
      <c r="B125" t="s">
        <v>87</v>
      </c>
      <c r="C125">
        <v>5050200</v>
      </c>
      <c r="D125" t="s">
        <v>89</v>
      </c>
      <c r="E125">
        <v>2012</v>
      </c>
      <c r="F125" t="b">
        <v>0</v>
      </c>
      <c r="G125">
        <v>0</v>
      </c>
      <c r="H125">
        <v>0</v>
      </c>
      <c r="I125" t="str">
        <f>IF(F125 = TRUE, G125/(G125+H125), "NA")</f>
        <v>NA</v>
      </c>
      <c r="J125" t="str">
        <f>IF(F125 = TRUE,(G125)/(G125+H125) - (H125)/(G125+H125), "NA")</f>
        <v>NA</v>
      </c>
      <c r="K125">
        <v>0.5</v>
      </c>
      <c r="L125" t="str">
        <f>IF(I125&lt;&gt;"NA",IF(I125&gt;K125,"YES","NO"),"NA")</f>
        <v>NA</v>
      </c>
      <c r="M125" t="str">
        <f>IF(F125=TRUE,I125-K125,"NA")</f>
        <v>NA</v>
      </c>
      <c r="N125" t="s">
        <v>104</v>
      </c>
      <c r="O125">
        <v>3757</v>
      </c>
      <c r="P125" t="str">
        <f>IF(N125&lt;&gt;"NA",(G125+H125)/N125, "NA")</f>
        <v>NA</v>
      </c>
      <c r="Q125">
        <f>IFERROR((G125+H125)/O125, "NA")</f>
        <v>0</v>
      </c>
      <c r="R125">
        <v>2012</v>
      </c>
    </row>
    <row r="126" spans="1:18" x14ac:dyDescent="0.25">
      <c r="A126" t="s">
        <v>112</v>
      </c>
      <c r="B126" t="s">
        <v>87</v>
      </c>
      <c r="C126">
        <v>5076900</v>
      </c>
      <c r="D126" t="s">
        <v>91</v>
      </c>
      <c r="E126">
        <v>2017</v>
      </c>
      <c r="F126" t="b">
        <v>1</v>
      </c>
      <c r="G126">
        <v>224</v>
      </c>
      <c r="H126">
        <v>83</v>
      </c>
      <c r="I126">
        <f>IF(F126 = TRUE, G126/(G126+H126), "NA")</f>
        <v>0.72964169381107491</v>
      </c>
      <c r="J126">
        <f>IF(F126 = TRUE,(G126)/(G126+H126) - (H126)/(G126+H126), "NA")</f>
        <v>0.45928338762214982</v>
      </c>
      <c r="K126">
        <v>0.5</v>
      </c>
      <c r="L126" t="str">
        <f>IF(I126&lt;&gt;"NA",IF(I126&gt;K126,"YES","NO"),"NA")</f>
        <v>YES</v>
      </c>
      <c r="M126">
        <f>IF(F126=TRUE,I126-K126,"NA")</f>
        <v>0.22964169381107491</v>
      </c>
      <c r="N126" t="s">
        <v>104</v>
      </c>
      <c r="O126">
        <v>1897</v>
      </c>
      <c r="P126" t="str">
        <f>IF(N126&lt;&gt;"NA",(G126+H126)/N126, "NA")</f>
        <v>NA</v>
      </c>
      <c r="Q126">
        <f>IFERROR((G126+H126)/O126, "NA")</f>
        <v>0.16183447548761201</v>
      </c>
      <c r="R126">
        <v>2020</v>
      </c>
    </row>
  </sheetData>
  <sortState xmlns:xlrd2="http://schemas.microsoft.com/office/spreadsheetml/2017/richdata2" ref="A2:R126">
    <sortCondition ref="B2:B126"/>
    <sortCondition ref="D2:D1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disincs2010s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Duffin Wong</cp:lastModifiedBy>
  <cp:lastPrinted>2022-05-03T18:54:45Z</cp:lastPrinted>
  <dcterms:created xsi:type="dcterms:W3CDTF">2022-03-07T21:26:54Z</dcterms:created>
  <dcterms:modified xsi:type="dcterms:W3CDTF">2022-05-04T18:10:36Z</dcterms:modified>
</cp:coreProperties>
</file>