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03426a47caebe/3YP - Disincorporations/Disincorporations Repository/"/>
    </mc:Choice>
  </mc:AlternateContent>
  <xr:revisionPtr revIDLastSave="568" documentId="8_{84200984-B881-4A4A-BFD4-77E09D0A6A57}" xr6:coauthVersionLast="47" xr6:coauthVersionMax="47" xr10:uidLastSave="{A7D4FC15-F76E-417D-A28D-DFD9069DE86A}"/>
  <bookViews>
    <workbookView xWindow="-120" yWindow="-120" windowWidth="29040" windowHeight="15720" xr2:uid="{00000000-000D-0000-FFFF-FFFF00000000}"/>
  </bookViews>
  <sheets>
    <sheet name="disincs2010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7" i="1" l="1"/>
  <c r="P67" i="1"/>
  <c r="J67" i="1"/>
  <c r="I67" i="1"/>
  <c r="L67" i="1" s="1"/>
  <c r="Q60" i="1"/>
  <c r="P60" i="1"/>
  <c r="J60" i="1"/>
  <c r="I60" i="1"/>
  <c r="M60" i="1" s="1"/>
  <c r="Q56" i="1"/>
  <c r="P56" i="1"/>
  <c r="J56" i="1"/>
  <c r="I56" i="1"/>
  <c r="L56" i="1" s="1"/>
  <c r="Q62" i="1"/>
  <c r="P62" i="1"/>
  <c r="J62" i="1"/>
  <c r="I62" i="1"/>
  <c r="M62" i="1" s="1"/>
  <c r="Q46" i="1"/>
  <c r="P46" i="1"/>
  <c r="J46" i="1"/>
  <c r="I46" i="1"/>
  <c r="M46" i="1" s="1"/>
  <c r="Q41" i="1"/>
  <c r="P41" i="1"/>
  <c r="J41" i="1"/>
  <c r="I41" i="1"/>
  <c r="M41" i="1" s="1"/>
  <c r="Q42" i="1"/>
  <c r="P42" i="1"/>
  <c r="J42" i="1"/>
  <c r="I42" i="1"/>
  <c r="M42" i="1" s="1"/>
  <c r="M7" i="1"/>
  <c r="M9" i="1"/>
  <c r="M10" i="1"/>
  <c r="M13" i="1"/>
  <c r="M14" i="1"/>
  <c r="M15" i="1"/>
  <c r="M16" i="1"/>
  <c r="M18" i="1"/>
  <c r="M19" i="1"/>
  <c r="M22" i="1"/>
  <c r="M23" i="1"/>
  <c r="M26" i="1"/>
  <c r="M27" i="1"/>
  <c r="M53" i="1"/>
  <c r="M54" i="1"/>
  <c r="M69" i="1"/>
  <c r="M70" i="1"/>
  <c r="M71" i="1"/>
  <c r="M72" i="1"/>
  <c r="M73" i="1"/>
  <c r="M74" i="1"/>
  <c r="M75" i="1"/>
  <c r="M76" i="1"/>
  <c r="M77" i="1"/>
  <c r="M78" i="1"/>
  <c r="M79" i="1"/>
  <c r="M2" i="1"/>
  <c r="M3" i="1"/>
  <c r="I25" i="1"/>
  <c r="L25" i="1" s="1"/>
  <c r="J25" i="1"/>
  <c r="P25" i="1"/>
  <c r="Q2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3" i="1"/>
  <c r="Q44" i="1"/>
  <c r="Q45" i="1"/>
  <c r="Q47" i="1"/>
  <c r="Q48" i="1"/>
  <c r="Q49" i="1"/>
  <c r="Q50" i="1"/>
  <c r="Q51" i="1"/>
  <c r="Q52" i="1"/>
  <c r="Q53" i="1"/>
  <c r="Q54" i="1"/>
  <c r="Q55" i="1"/>
  <c r="Q57" i="1"/>
  <c r="Q58" i="1"/>
  <c r="Q59" i="1"/>
  <c r="Q61" i="1"/>
  <c r="Q63" i="1"/>
  <c r="Q64" i="1"/>
  <c r="Q65" i="1"/>
  <c r="Q66" i="1"/>
  <c r="Q68" i="1"/>
  <c r="Q69" i="1"/>
  <c r="Q70" i="1"/>
  <c r="Q71" i="1"/>
  <c r="Q72" i="1"/>
  <c r="Q73" i="1"/>
  <c r="Q74" i="1"/>
  <c r="Q75" i="1"/>
  <c r="Q76" i="1"/>
  <c r="Q77" i="1"/>
  <c r="Q78" i="1"/>
  <c r="Q79" i="1"/>
  <c r="Q2" i="1"/>
  <c r="Q3" i="1"/>
  <c r="Q4" i="1"/>
  <c r="Q5" i="1"/>
  <c r="Q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3" i="1"/>
  <c r="P44" i="1"/>
  <c r="P45" i="1"/>
  <c r="P47" i="1"/>
  <c r="P48" i="1"/>
  <c r="P49" i="1"/>
  <c r="P50" i="1"/>
  <c r="P51" i="1"/>
  <c r="P52" i="1"/>
  <c r="P53" i="1"/>
  <c r="P54" i="1"/>
  <c r="P55" i="1"/>
  <c r="P57" i="1"/>
  <c r="P58" i="1"/>
  <c r="P59" i="1"/>
  <c r="P61" i="1"/>
  <c r="P63" i="1"/>
  <c r="P64" i="1"/>
  <c r="P65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I21" i="1"/>
  <c r="L21" i="1" s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3" i="1"/>
  <c r="J44" i="1"/>
  <c r="J45" i="1"/>
  <c r="J47" i="1"/>
  <c r="J48" i="1"/>
  <c r="J49" i="1"/>
  <c r="J50" i="1"/>
  <c r="J51" i="1"/>
  <c r="J52" i="1"/>
  <c r="J53" i="1"/>
  <c r="J54" i="1"/>
  <c r="J55" i="1"/>
  <c r="J57" i="1"/>
  <c r="J58" i="1"/>
  <c r="J59" i="1"/>
  <c r="J61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2" i="1"/>
  <c r="L22" i="1" s="1"/>
  <c r="I23" i="1"/>
  <c r="L23" i="1" s="1"/>
  <c r="I24" i="1"/>
  <c r="L24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M36" i="1" s="1"/>
  <c r="I37" i="1"/>
  <c r="L37" i="1" s="1"/>
  <c r="I38" i="1"/>
  <c r="L38" i="1" s="1"/>
  <c r="I39" i="1"/>
  <c r="L39" i="1" s="1"/>
  <c r="I40" i="1"/>
  <c r="L40" i="1" s="1"/>
  <c r="I43" i="1"/>
  <c r="L43" i="1" s="1"/>
  <c r="I44" i="1"/>
  <c r="L44" i="1" s="1"/>
  <c r="I45" i="1"/>
  <c r="L45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7" i="1"/>
  <c r="L57" i="1" s="1"/>
  <c r="I58" i="1"/>
  <c r="L58" i="1" s="1"/>
  <c r="I59" i="1"/>
  <c r="L59" i="1" s="1"/>
  <c r="I61" i="1"/>
  <c r="L61" i="1" s="1"/>
  <c r="I63" i="1"/>
  <c r="L63" i="1" s="1"/>
  <c r="I64" i="1"/>
  <c r="L64" i="1" s="1"/>
  <c r="I65" i="1"/>
  <c r="L65" i="1" s="1"/>
  <c r="I66" i="1"/>
  <c r="L66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J2" i="1"/>
  <c r="I2" i="1"/>
  <c r="L2" i="1" s="1"/>
  <c r="M68" i="1" l="1"/>
  <c r="M67" i="1"/>
  <c r="M66" i="1"/>
  <c r="M65" i="1"/>
  <c r="M64" i="1"/>
  <c r="M63" i="1"/>
  <c r="L60" i="1"/>
  <c r="M61" i="1"/>
  <c r="M59" i="1"/>
  <c r="M58" i="1"/>
  <c r="M56" i="1"/>
  <c r="L62" i="1"/>
  <c r="M57" i="1"/>
  <c r="M55" i="1"/>
  <c r="M52" i="1"/>
  <c r="M51" i="1"/>
  <c r="M50" i="1"/>
  <c r="M48" i="1"/>
  <c r="L46" i="1"/>
  <c r="M47" i="1"/>
  <c r="M45" i="1"/>
  <c r="M44" i="1"/>
  <c r="L41" i="1"/>
  <c r="M29" i="1"/>
  <c r="M20" i="1"/>
  <c r="M5" i="1"/>
  <c r="M25" i="1"/>
  <c r="M21" i="1"/>
  <c r="M12" i="1"/>
  <c r="M30" i="1"/>
  <c r="M6" i="1"/>
  <c r="M28" i="1"/>
  <c r="M11" i="1"/>
  <c r="L42" i="1"/>
  <c r="M17" i="1"/>
  <c r="M4" i="1"/>
  <c r="M24" i="1"/>
  <c r="M8" i="1"/>
  <c r="M31" i="1"/>
  <c r="M43" i="1"/>
  <c r="M40" i="1"/>
  <c r="M39" i="1"/>
  <c r="M38" i="1"/>
  <c r="M37" i="1"/>
  <c r="L36" i="1"/>
  <c r="M35" i="1"/>
  <c r="M34" i="1"/>
  <c r="M49" i="1"/>
  <c r="M33" i="1"/>
  <c r="M32" i="1"/>
</calcChain>
</file>

<file path=xl/sharedStrings.xml><?xml version="1.0" encoding="utf-8"?>
<sst xmlns="http://schemas.openxmlformats.org/spreadsheetml/2006/main" count="315" uniqueCount="116">
  <si>
    <t>USPS</t>
  </si>
  <si>
    <t>GEOID</t>
  </si>
  <si>
    <t>NAME</t>
  </si>
  <si>
    <t>year</t>
  </si>
  <si>
    <t>AK</t>
  </si>
  <si>
    <t>Petersburg CDP</t>
  </si>
  <si>
    <t>AR</t>
  </si>
  <si>
    <t>Magnet Cove CDP</t>
  </si>
  <si>
    <t>FL</t>
  </si>
  <si>
    <t>Hastings CDP</t>
  </si>
  <si>
    <t>IL</t>
  </si>
  <si>
    <t>Garden Prairie CDP</t>
  </si>
  <si>
    <t>Whiteash CDP</t>
  </si>
  <si>
    <t>IN</t>
  </si>
  <si>
    <t>Fredericksburg CDP</t>
  </si>
  <si>
    <t>IA</t>
  </si>
  <si>
    <t>Center Junction CDP</t>
  </si>
  <si>
    <t>Delphos CDP</t>
  </si>
  <si>
    <t>Mount Sterling CDP</t>
  </si>
  <si>
    <t>Mount Union CDP</t>
  </si>
  <si>
    <t>KS</t>
  </si>
  <si>
    <t>Mildred CDP</t>
  </si>
  <si>
    <t>KY</t>
  </si>
  <si>
    <t>Allensville CDP</t>
  </si>
  <si>
    <t>Wallins Creek CDP</t>
  </si>
  <si>
    <t>Water Valley CDP</t>
  </si>
  <si>
    <t>MO</t>
  </si>
  <si>
    <t>Burgess CDP</t>
  </si>
  <si>
    <t>Climax Springs CDP</t>
  </si>
  <si>
    <t>Dutchtown CDP</t>
  </si>
  <si>
    <t>Lithium CDP</t>
  </si>
  <si>
    <t>Macks Creek CDP</t>
  </si>
  <si>
    <t>Quitman CDP</t>
  </si>
  <si>
    <t>Rayville CDP</t>
  </si>
  <si>
    <t>St. George CDP</t>
  </si>
  <si>
    <t>Zalma CDP</t>
  </si>
  <si>
    <t>MT</t>
  </si>
  <si>
    <t>Brockton CDP</t>
  </si>
  <si>
    <t>NE</t>
  </si>
  <si>
    <t>Seneca CDP</t>
  </si>
  <si>
    <t>NY</t>
  </si>
  <si>
    <t>Altmar CDP</t>
  </si>
  <si>
    <t>Barneveld CDP</t>
  </si>
  <si>
    <t>Bridgewater CDP</t>
  </si>
  <si>
    <t>Cherry Creek CDP</t>
  </si>
  <si>
    <t>East Randolph CDP</t>
  </si>
  <si>
    <t>Edwards CDP</t>
  </si>
  <si>
    <t>Forestville CDP</t>
  </si>
  <si>
    <t>Hermon CDP</t>
  </si>
  <si>
    <t>Herrings CDP</t>
  </si>
  <si>
    <t>Keeseville CDP</t>
  </si>
  <si>
    <t>Limestone CDP</t>
  </si>
  <si>
    <t>Lyons CDP</t>
  </si>
  <si>
    <t>Macedon CDP</t>
  </si>
  <si>
    <t>Mastic Beach CDP</t>
  </si>
  <si>
    <t>Perrysburg CDP</t>
  </si>
  <si>
    <t>Port Henry CDP</t>
  </si>
  <si>
    <t>Prospect CDP</t>
  </si>
  <si>
    <t>Randolph CDP</t>
  </si>
  <si>
    <t>Salem CDP</t>
  </si>
  <si>
    <t>Seneca Falls CDP</t>
  </si>
  <si>
    <t>Van Etten CDP</t>
  </si>
  <si>
    <t>NC</t>
  </si>
  <si>
    <t>Centerville CDP</t>
  </si>
  <si>
    <t>ND</t>
  </si>
  <si>
    <t>Bantry CDP</t>
  </si>
  <si>
    <t>OH</t>
  </si>
  <si>
    <t>Amelia CDP</t>
  </si>
  <si>
    <t>Brady Lake CDP</t>
  </si>
  <si>
    <t>Cherry Fork CDP</t>
  </si>
  <si>
    <t>Fort Shawnee CDP</t>
  </si>
  <si>
    <t>Limaville CDP</t>
  </si>
  <si>
    <t>Orient CDP</t>
  </si>
  <si>
    <t>St. Martin CDP</t>
  </si>
  <si>
    <t>Salesville CDP</t>
  </si>
  <si>
    <t>Somerville CDP</t>
  </si>
  <si>
    <t>Uniopolis CDP</t>
  </si>
  <si>
    <t>OR</t>
  </si>
  <si>
    <t>Damascus CDP</t>
  </si>
  <si>
    <t>PA</t>
  </si>
  <si>
    <t>Strausstown CDP</t>
  </si>
  <si>
    <t>SD</t>
  </si>
  <si>
    <t>Roswell CDP</t>
  </si>
  <si>
    <t>TN</t>
  </si>
  <si>
    <t>Iron City CDP</t>
  </si>
  <si>
    <t>UT</t>
  </si>
  <si>
    <t>Cedar Highlands CDP</t>
  </si>
  <si>
    <t>Ophir CDP</t>
  </si>
  <si>
    <t>VT</t>
  </si>
  <si>
    <t>Cabot CDP</t>
  </si>
  <si>
    <t>Northfield CDP</t>
  </si>
  <si>
    <t>North Westminster CDP</t>
  </si>
  <si>
    <t>Waterbury CDP</t>
  </si>
  <si>
    <t>VA</t>
  </si>
  <si>
    <t>Columbia CDP</t>
  </si>
  <si>
    <t>referendum</t>
  </si>
  <si>
    <t>votesyes</t>
  </si>
  <si>
    <t>jdwcheck/date</t>
  </si>
  <si>
    <t>voteno</t>
  </si>
  <si>
    <t>vote_pct</t>
  </si>
  <si>
    <t>vote_margin</t>
  </si>
  <si>
    <t>yes_20220307</t>
  </si>
  <si>
    <t>yes_20220421</t>
  </si>
  <si>
    <t>29XXXXX</t>
  </si>
  <si>
    <t>Mackenzie</t>
  </si>
  <si>
    <t>turnout</t>
  </si>
  <si>
    <t>NA</t>
  </si>
  <si>
    <t>pop_dissolved</t>
  </si>
  <si>
    <t>turnout_pop</t>
  </si>
  <si>
    <t>registered</t>
  </si>
  <si>
    <t>Uplands Park</t>
  </si>
  <si>
    <t>threshold</t>
  </si>
  <si>
    <t>success</t>
  </si>
  <si>
    <t>vote_difference</t>
  </si>
  <si>
    <t>39XXXXX</t>
  </si>
  <si>
    <t>Newtonsville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</si>
</sst>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zoomScaleNormal="100" workbookViewId="0">
      <pane ySplit="1" topLeftCell="A41" activePane="bottomLeft" state="frozen"/>
      <selection pane="bottomLeft" activeCell="M60" sqref="M60"/>
    </sheetView>
  </sheetViews>
  <sheetFormatPr defaultRowHeight="15" x14ac:dyDescent="0.25"/>
  <cols>
    <col min="1" max="1" width="15.7109375" bestFit="1" customWidth="1"/>
    <col min="3" max="3" width="8.28515625" bestFit="1" customWidth="1"/>
    <col min="4" max="4" width="22.42578125" bestFit="1" customWidth="1"/>
    <col min="6" max="6" width="11.7109375" bestFit="1" customWidth="1"/>
    <col min="9" max="9" width="8.7109375" bestFit="1" customWidth="1"/>
    <col min="10" max="10" width="16.140625" bestFit="1" customWidth="1"/>
    <col min="11" max="13" width="12.42578125" customWidth="1"/>
    <col min="14" max="14" width="10.7109375" bestFit="1" customWidth="1"/>
    <col min="15" max="15" width="14" bestFit="1" customWidth="1"/>
    <col min="16" max="16" width="12" bestFit="1" customWidth="1"/>
  </cols>
  <sheetData>
    <row r="1" spans="1:17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95</v>
      </c>
      <c r="G1" t="s">
        <v>96</v>
      </c>
      <c r="H1" t="s">
        <v>98</v>
      </c>
      <c r="I1" t="s">
        <v>99</v>
      </c>
      <c r="J1" t="s">
        <v>113</v>
      </c>
      <c r="K1" t="s">
        <v>111</v>
      </c>
      <c r="L1" t="s">
        <v>112</v>
      </c>
      <c r="M1" t="s">
        <v>100</v>
      </c>
      <c r="N1" t="s">
        <v>109</v>
      </c>
      <c r="O1" t="s">
        <v>107</v>
      </c>
      <c r="P1" t="s">
        <v>105</v>
      </c>
      <c r="Q1" t="s">
        <v>108</v>
      </c>
    </row>
    <row r="2" spans="1:17" x14ac:dyDescent="0.25">
      <c r="A2" t="s">
        <v>101</v>
      </c>
      <c r="B2" t="s">
        <v>4</v>
      </c>
      <c r="C2">
        <v>260310</v>
      </c>
      <c r="D2" t="s">
        <v>5</v>
      </c>
      <c r="E2">
        <v>2014</v>
      </c>
      <c r="F2" t="b">
        <v>0</v>
      </c>
      <c r="G2">
        <v>0</v>
      </c>
      <c r="H2">
        <v>0</v>
      </c>
      <c r="I2" t="str">
        <f>IF(F2 = TRUE, G2/(G2+H2), "NA")</f>
        <v>NA</v>
      </c>
      <c r="J2" t="str">
        <f>IF(F2 = TRUE,(G2)/(G2+H2) - (H2)/(G2+H2), "NA")</f>
        <v>NA</v>
      </c>
      <c r="K2">
        <v>0.5</v>
      </c>
      <c r="L2" t="str">
        <f t="shared" ref="L2:L3" si="0">IF(I2&lt;&gt;"NA",IF(I2&gt;K2,"YES","NO"),"NA")</f>
        <v>NA</v>
      </c>
      <c r="M2" t="str">
        <f t="shared" ref="M2:M3" si="1">IF(F2=TRUE,I2-K2,"NA")</f>
        <v>NA</v>
      </c>
      <c r="N2" t="s">
        <v>106</v>
      </c>
      <c r="O2" t="s">
        <v>106</v>
      </c>
      <c r="P2" t="str">
        <f t="shared" ref="P2:P3" si="2">IF(N2&lt;&gt;"NA",(G2+H2)/N2, "NA")</f>
        <v>NA</v>
      </c>
      <c r="Q2" t="str">
        <f t="shared" ref="Q2:Q5" si="3">IFERROR((G2+H2)/O2, "NA")</f>
        <v>NA</v>
      </c>
    </row>
    <row r="3" spans="1:17" x14ac:dyDescent="0.25">
      <c r="A3" t="s">
        <v>101</v>
      </c>
      <c r="B3" t="s">
        <v>6</v>
      </c>
      <c r="C3">
        <v>543430</v>
      </c>
      <c r="D3" t="s">
        <v>7</v>
      </c>
      <c r="E3">
        <v>2015</v>
      </c>
      <c r="F3" t="b">
        <v>0</v>
      </c>
      <c r="G3">
        <v>0</v>
      </c>
      <c r="H3">
        <v>0</v>
      </c>
      <c r="I3" t="str">
        <f t="shared" ref="I3:I75" si="4">IF(F3 = TRUE, G3/(G3+H3), "NA")</f>
        <v>NA</v>
      </c>
      <c r="J3" t="str">
        <f t="shared" ref="J3:J75" si="5">IF(F3 = TRUE,(G3)/(G3+H3) - (H3)/(G3+H3), "NA")</f>
        <v>NA</v>
      </c>
      <c r="K3">
        <v>0.5</v>
      </c>
      <c r="L3" t="str">
        <f t="shared" si="0"/>
        <v>NA</v>
      </c>
      <c r="M3" t="str">
        <f t="shared" si="1"/>
        <v>NA</v>
      </c>
      <c r="N3" t="s">
        <v>106</v>
      </c>
      <c r="O3" t="s">
        <v>106</v>
      </c>
      <c r="P3" t="str">
        <f t="shared" si="2"/>
        <v>NA</v>
      </c>
      <c r="Q3" t="str">
        <f t="shared" si="3"/>
        <v>NA</v>
      </c>
    </row>
    <row r="4" spans="1:17" x14ac:dyDescent="0.25">
      <c r="A4" t="s">
        <v>101</v>
      </c>
      <c r="B4" t="s">
        <v>8</v>
      </c>
      <c r="C4">
        <v>1229100</v>
      </c>
      <c r="D4" t="s">
        <v>9</v>
      </c>
      <c r="E4">
        <v>2019</v>
      </c>
      <c r="F4" t="b">
        <v>1</v>
      </c>
      <c r="G4">
        <v>136</v>
      </c>
      <c r="H4">
        <v>29</v>
      </c>
      <c r="I4">
        <f t="shared" si="4"/>
        <v>0.82424242424242422</v>
      </c>
      <c r="J4">
        <f t="shared" si="5"/>
        <v>0.64848484848484844</v>
      </c>
      <c r="K4">
        <v>0.5</v>
      </c>
      <c r="L4" t="str">
        <f>IF(I4&lt;&gt;"NA",IF(I4&gt;K4,"YES","NO"),"NA")</f>
        <v>YES</v>
      </c>
      <c r="M4">
        <f>IF(F4=TRUE,I4-K4,"NA")</f>
        <v>0.32424242424242422</v>
      </c>
      <c r="N4">
        <v>402</v>
      </c>
      <c r="O4">
        <v>600</v>
      </c>
      <c r="P4">
        <f>IF(N4&lt;&gt;"NA",(G4+H4)/N4, "NA")</f>
        <v>0.41044776119402987</v>
      </c>
      <c r="Q4">
        <f t="shared" si="3"/>
        <v>0.27500000000000002</v>
      </c>
    </row>
    <row r="5" spans="1:17" x14ac:dyDescent="0.25">
      <c r="A5" t="s">
        <v>101</v>
      </c>
      <c r="B5" t="s">
        <v>10</v>
      </c>
      <c r="C5">
        <v>1728612</v>
      </c>
      <c r="D5" t="s">
        <v>11</v>
      </c>
      <c r="E5">
        <v>2013</v>
      </c>
      <c r="F5" t="b">
        <v>1</v>
      </c>
      <c r="G5">
        <v>57</v>
      </c>
      <c r="H5">
        <v>46</v>
      </c>
      <c r="I5">
        <f t="shared" si="4"/>
        <v>0.55339805825242716</v>
      </c>
      <c r="J5">
        <f t="shared" si="5"/>
        <v>0.10679611650485432</v>
      </c>
      <c r="K5">
        <v>0.5</v>
      </c>
      <c r="L5" t="str">
        <f t="shared" ref="L5:L75" si="6">IF(I5&lt;&gt;"NA",IF(I5&gt;K5,"YES","NO"),"NA")</f>
        <v>YES</v>
      </c>
      <c r="M5">
        <f t="shared" ref="M5:M75" si="7">IF(F5=TRUE,I5-K5,"NA")</f>
        <v>5.3398058252427161E-2</v>
      </c>
      <c r="N5" t="s">
        <v>106</v>
      </c>
      <c r="O5" t="s">
        <v>106</v>
      </c>
      <c r="P5" t="str">
        <f t="shared" ref="P5:P76" si="8">IF(N5&lt;&gt;"NA",(G5+H5)/N5, "NA")</f>
        <v>NA</v>
      </c>
      <c r="Q5" t="str">
        <f t="shared" si="3"/>
        <v>NA</v>
      </c>
    </row>
    <row r="6" spans="1:17" x14ac:dyDescent="0.25">
      <c r="A6" t="s">
        <v>101</v>
      </c>
      <c r="B6" t="s">
        <v>10</v>
      </c>
      <c r="C6">
        <v>1781165</v>
      </c>
      <c r="D6" t="s">
        <v>12</v>
      </c>
      <c r="E6">
        <v>2015</v>
      </c>
      <c r="F6" t="b">
        <v>1</v>
      </c>
      <c r="G6">
        <v>57</v>
      </c>
      <c r="H6">
        <v>18</v>
      </c>
      <c r="I6">
        <f t="shared" si="4"/>
        <v>0.76</v>
      </c>
      <c r="J6">
        <f t="shared" si="5"/>
        <v>0.52</v>
      </c>
      <c r="K6">
        <v>0.5</v>
      </c>
      <c r="L6" t="str">
        <f t="shared" si="6"/>
        <v>YES</v>
      </c>
      <c r="M6">
        <f t="shared" si="7"/>
        <v>0.26</v>
      </c>
      <c r="N6" t="s">
        <v>106</v>
      </c>
      <c r="O6">
        <v>250</v>
      </c>
      <c r="P6" t="str">
        <f t="shared" si="8"/>
        <v>NA</v>
      </c>
      <c r="Q6">
        <f>IFERROR((G6+H6)/O6, "NA")</f>
        <v>0.3</v>
      </c>
    </row>
    <row r="7" spans="1:17" x14ac:dyDescent="0.25">
      <c r="A7" t="s">
        <v>101</v>
      </c>
      <c r="B7" t="s">
        <v>13</v>
      </c>
      <c r="C7">
        <v>1825720</v>
      </c>
      <c r="D7" t="s">
        <v>14</v>
      </c>
      <c r="E7">
        <v>2014</v>
      </c>
      <c r="F7" t="b">
        <v>0</v>
      </c>
      <c r="G7">
        <v>0</v>
      </c>
      <c r="H7">
        <v>0</v>
      </c>
      <c r="I7" t="str">
        <f t="shared" si="4"/>
        <v>NA</v>
      </c>
      <c r="J7" t="str">
        <f t="shared" si="5"/>
        <v>NA</v>
      </c>
      <c r="K7">
        <v>0.5</v>
      </c>
      <c r="L7" t="str">
        <f t="shared" si="6"/>
        <v>NA</v>
      </c>
      <c r="M7" t="str">
        <f t="shared" si="7"/>
        <v>NA</v>
      </c>
      <c r="N7" t="s">
        <v>106</v>
      </c>
      <c r="O7" t="s">
        <v>106</v>
      </c>
      <c r="P7" t="str">
        <f t="shared" si="8"/>
        <v>NA</v>
      </c>
      <c r="Q7" t="str">
        <f t="shared" ref="Q7:Q78" si="9">IFERROR((G7+H7)/O7, "NA")</f>
        <v>NA</v>
      </c>
    </row>
    <row r="8" spans="1:17" x14ac:dyDescent="0.25">
      <c r="A8" t="s">
        <v>101</v>
      </c>
      <c r="B8" t="s">
        <v>15</v>
      </c>
      <c r="C8">
        <v>1912225</v>
      </c>
      <c r="D8" t="s">
        <v>16</v>
      </c>
      <c r="E8">
        <v>2016</v>
      </c>
      <c r="F8" t="b">
        <v>1</v>
      </c>
      <c r="G8">
        <v>33</v>
      </c>
      <c r="H8">
        <v>7</v>
      </c>
      <c r="I8">
        <f t="shared" si="4"/>
        <v>0.82499999999999996</v>
      </c>
      <c r="J8">
        <f t="shared" si="5"/>
        <v>0.64999999999999991</v>
      </c>
      <c r="K8">
        <v>0.5</v>
      </c>
      <c r="L8" t="str">
        <f t="shared" si="6"/>
        <v>YES</v>
      </c>
      <c r="M8">
        <f t="shared" si="7"/>
        <v>0.32499999999999996</v>
      </c>
      <c r="N8" t="s">
        <v>106</v>
      </c>
      <c r="O8">
        <v>100</v>
      </c>
      <c r="P8" t="str">
        <f t="shared" si="8"/>
        <v>NA</v>
      </c>
      <c r="Q8">
        <f t="shared" si="9"/>
        <v>0.4</v>
      </c>
    </row>
    <row r="9" spans="1:17" x14ac:dyDescent="0.25">
      <c r="A9" t="s">
        <v>101</v>
      </c>
      <c r="B9" t="s">
        <v>15</v>
      </c>
      <c r="C9">
        <v>1919810</v>
      </c>
      <c r="D9" t="s">
        <v>17</v>
      </c>
      <c r="E9">
        <v>2020</v>
      </c>
      <c r="F9" t="b">
        <v>0</v>
      </c>
      <c r="G9">
        <v>0</v>
      </c>
      <c r="H9">
        <v>0</v>
      </c>
      <c r="I9" t="str">
        <f t="shared" si="4"/>
        <v>NA</v>
      </c>
      <c r="J9" t="str">
        <f t="shared" si="5"/>
        <v>NA</v>
      </c>
      <c r="K9">
        <v>0.5</v>
      </c>
      <c r="L9" t="str">
        <f t="shared" si="6"/>
        <v>NA</v>
      </c>
      <c r="M9" t="str">
        <f t="shared" si="7"/>
        <v>NA</v>
      </c>
      <c r="N9" t="s">
        <v>106</v>
      </c>
      <c r="O9" t="s">
        <v>106</v>
      </c>
      <c r="P9" t="str">
        <f t="shared" si="8"/>
        <v>NA</v>
      </c>
      <c r="Q9" t="str">
        <f t="shared" si="9"/>
        <v>NA</v>
      </c>
    </row>
    <row r="10" spans="1:17" x14ac:dyDescent="0.25">
      <c r="A10" t="s">
        <v>101</v>
      </c>
      <c r="B10" t="s">
        <v>15</v>
      </c>
      <c r="C10">
        <v>1954750</v>
      </c>
      <c r="D10" t="s">
        <v>18</v>
      </c>
      <c r="E10">
        <v>2013</v>
      </c>
      <c r="F10" t="b">
        <v>0</v>
      </c>
      <c r="G10" t="s">
        <v>106</v>
      </c>
      <c r="H10" t="s">
        <v>106</v>
      </c>
      <c r="I10" t="str">
        <f t="shared" si="4"/>
        <v>NA</v>
      </c>
      <c r="J10" t="str">
        <f t="shared" si="5"/>
        <v>NA</v>
      </c>
      <c r="K10">
        <v>0.5</v>
      </c>
      <c r="L10" t="str">
        <f t="shared" si="6"/>
        <v>NA</v>
      </c>
      <c r="M10" t="str">
        <f t="shared" si="7"/>
        <v>NA</v>
      </c>
      <c r="N10" t="s">
        <v>106</v>
      </c>
      <c r="O10">
        <v>44</v>
      </c>
      <c r="P10" t="str">
        <f t="shared" si="8"/>
        <v>NA</v>
      </c>
      <c r="Q10" t="str">
        <f t="shared" si="9"/>
        <v>NA</v>
      </c>
    </row>
    <row r="11" spans="1:17" x14ac:dyDescent="0.25">
      <c r="A11" t="s">
        <v>101</v>
      </c>
      <c r="B11" t="s">
        <v>15</v>
      </c>
      <c r="C11">
        <v>1954795</v>
      </c>
      <c r="D11" t="s">
        <v>19</v>
      </c>
      <c r="E11">
        <v>2018</v>
      </c>
      <c r="F11" t="b">
        <v>1</v>
      </c>
      <c r="G11">
        <v>32</v>
      </c>
      <c r="H11">
        <v>31</v>
      </c>
      <c r="I11">
        <f t="shared" si="4"/>
        <v>0.50793650793650791</v>
      </c>
      <c r="J11">
        <f t="shared" si="5"/>
        <v>1.5873015873015872E-2</v>
      </c>
      <c r="K11">
        <v>0.5</v>
      </c>
      <c r="L11" t="str">
        <f t="shared" si="6"/>
        <v>YES</v>
      </c>
      <c r="M11">
        <f t="shared" si="7"/>
        <v>7.9365079365079083E-3</v>
      </c>
      <c r="N11" t="s">
        <v>106</v>
      </c>
      <c r="O11">
        <v>98</v>
      </c>
      <c r="P11" t="str">
        <f t="shared" si="8"/>
        <v>NA</v>
      </c>
      <c r="Q11">
        <f t="shared" si="9"/>
        <v>0.6428571428571429</v>
      </c>
    </row>
    <row r="12" spans="1:17" x14ac:dyDescent="0.25">
      <c r="A12" t="s">
        <v>101</v>
      </c>
      <c r="B12" t="s">
        <v>20</v>
      </c>
      <c r="C12">
        <v>2046500</v>
      </c>
      <c r="D12" t="s">
        <v>21</v>
      </c>
      <c r="E12">
        <v>2020</v>
      </c>
      <c r="F12" t="b">
        <v>1</v>
      </c>
      <c r="G12">
        <v>3</v>
      </c>
      <c r="H12">
        <v>1</v>
      </c>
      <c r="I12">
        <f t="shared" si="4"/>
        <v>0.75</v>
      </c>
      <c r="J12">
        <f t="shared" si="5"/>
        <v>0.5</v>
      </c>
      <c r="K12">
        <v>0.5</v>
      </c>
      <c r="L12" t="str">
        <f t="shared" si="6"/>
        <v>YES</v>
      </c>
      <c r="M12">
        <f t="shared" si="7"/>
        <v>0.25</v>
      </c>
      <c r="N12" t="s">
        <v>106</v>
      </c>
      <c r="O12">
        <v>28</v>
      </c>
      <c r="P12" t="str">
        <f t="shared" si="8"/>
        <v>NA</v>
      </c>
      <c r="Q12">
        <f t="shared" si="9"/>
        <v>0.14285714285714285</v>
      </c>
    </row>
    <row r="13" spans="1:17" x14ac:dyDescent="0.25">
      <c r="A13" t="s">
        <v>101</v>
      </c>
      <c r="B13" t="s">
        <v>22</v>
      </c>
      <c r="C13">
        <v>2101000</v>
      </c>
      <c r="D13" t="s">
        <v>23</v>
      </c>
      <c r="E13">
        <v>2018</v>
      </c>
      <c r="F13" t="b">
        <v>0</v>
      </c>
      <c r="G13">
        <v>0</v>
      </c>
      <c r="H13">
        <v>0</v>
      </c>
      <c r="I13" t="str">
        <f t="shared" si="4"/>
        <v>NA</v>
      </c>
      <c r="J13" t="str">
        <f t="shared" si="5"/>
        <v>NA</v>
      </c>
      <c r="K13">
        <v>0.5</v>
      </c>
      <c r="L13" t="str">
        <f t="shared" si="6"/>
        <v>NA</v>
      </c>
      <c r="M13" t="str">
        <f t="shared" si="7"/>
        <v>NA</v>
      </c>
      <c r="N13" t="s">
        <v>106</v>
      </c>
      <c r="O13" t="s">
        <v>106</v>
      </c>
      <c r="P13" t="str">
        <f t="shared" si="8"/>
        <v>NA</v>
      </c>
      <c r="Q13" t="str">
        <f t="shared" si="9"/>
        <v>NA</v>
      </c>
    </row>
    <row r="14" spans="1:17" x14ac:dyDescent="0.25">
      <c r="A14" t="s">
        <v>101</v>
      </c>
      <c r="B14" t="s">
        <v>22</v>
      </c>
      <c r="C14">
        <v>2180310</v>
      </c>
      <c r="D14" t="s">
        <v>24</v>
      </c>
      <c r="E14">
        <v>2017</v>
      </c>
      <c r="F14" t="b">
        <v>0</v>
      </c>
      <c r="G14">
        <v>0</v>
      </c>
      <c r="H14">
        <v>0</v>
      </c>
      <c r="I14" t="str">
        <f t="shared" si="4"/>
        <v>NA</v>
      </c>
      <c r="J14" t="str">
        <f t="shared" si="5"/>
        <v>NA</v>
      </c>
      <c r="K14">
        <v>0.5</v>
      </c>
      <c r="L14" t="str">
        <f t="shared" si="6"/>
        <v>NA</v>
      </c>
      <c r="M14" t="str">
        <f t="shared" si="7"/>
        <v>NA</v>
      </c>
      <c r="N14" t="s">
        <v>106</v>
      </c>
      <c r="O14" t="s">
        <v>106</v>
      </c>
      <c r="P14" t="str">
        <f t="shared" si="8"/>
        <v>NA</v>
      </c>
      <c r="Q14" t="str">
        <f t="shared" si="9"/>
        <v>NA</v>
      </c>
    </row>
    <row r="15" spans="1:17" x14ac:dyDescent="0.25">
      <c r="A15" t="s">
        <v>101</v>
      </c>
      <c r="B15" t="s">
        <v>22</v>
      </c>
      <c r="C15">
        <v>2180832</v>
      </c>
      <c r="D15" t="s">
        <v>25</v>
      </c>
      <c r="E15">
        <v>2017</v>
      </c>
      <c r="F15" t="b">
        <v>0</v>
      </c>
      <c r="G15">
        <v>0</v>
      </c>
      <c r="H15">
        <v>0</v>
      </c>
      <c r="I15" t="str">
        <f t="shared" si="4"/>
        <v>NA</v>
      </c>
      <c r="J15" t="str">
        <f t="shared" si="5"/>
        <v>NA</v>
      </c>
      <c r="K15">
        <v>0.5</v>
      </c>
      <c r="L15" t="str">
        <f t="shared" si="6"/>
        <v>NA</v>
      </c>
      <c r="M15" t="str">
        <f t="shared" si="7"/>
        <v>NA</v>
      </c>
      <c r="N15" t="s">
        <v>106</v>
      </c>
      <c r="O15" t="s">
        <v>106</v>
      </c>
      <c r="P15" t="str">
        <f t="shared" si="8"/>
        <v>NA</v>
      </c>
      <c r="Q15" t="str">
        <f t="shared" si="9"/>
        <v>NA</v>
      </c>
    </row>
    <row r="16" spans="1:17" x14ac:dyDescent="0.25">
      <c r="A16" t="s">
        <v>101</v>
      </c>
      <c r="B16" t="s">
        <v>26</v>
      </c>
      <c r="C16">
        <v>2909802</v>
      </c>
      <c r="D16" t="s">
        <v>27</v>
      </c>
      <c r="E16">
        <v>2018</v>
      </c>
      <c r="F16" t="b">
        <v>0</v>
      </c>
      <c r="G16">
        <v>0</v>
      </c>
      <c r="H16">
        <v>0</v>
      </c>
      <c r="I16" t="str">
        <f t="shared" si="4"/>
        <v>NA</v>
      </c>
      <c r="J16" t="str">
        <f t="shared" si="5"/>
        <v>NA</v>
      </c>
      <c r="K16">
        <v>0.6</v>
      </c>
      <c r="L16" t="str">
        <f t="shared" si="6"/>
        <v>NA</v>
      </c>
      <c r="M16" t="str">
        <f t="shared" si="7"/>
        <v>NA</v>
      </c>
      <c r="N16" t="s">
        <v>106</v>
      </c>
      <c r="O16" t="s">
        <v>106</v>
      </c>
      <c r="P16" t="str">
        <f t="shared" si="8"/>
        <v>NA</v>
      </c>
      <c r="Q16" t="str">
        <f t="shared" si="9"/>
        <v>NA</v>
      </c>
    </row>
    <row r="17" spans="1:17" x14ac:dyDescent="0.25">
      <c r="A17" t="s">
        <v>101</v>
      </c>
      <c r="B17" t="s">
        <v>26</v>
      </c>
      <c r="C17">
        <v>2914914</v>
      </c>
      <c r="D17" t="s">
        <v>28</v>
      </c>
      <c r="E17">
        <v>2016</v>
      </c>
      <c r="F17" t="b">
        <v>1</v>
      </c>
      <c r="G17">
        <v>28</v>
      </c>
      <c r="H17">
        <v>6</v>
      </c>
      <c r="I17">
        <f t="shared" si="4"/>
        <v>0.82352941176470584</v>
      </c>
      <c r="J17">
        <f t="shared" si="5"/>
        <v>0.64705882352941169</v>
      </c>
      <c r="K17">
        <v>0.6</v>
      </c>
      <c r="L17" t="str">
        <f t="shared" si="6"/>
        <v>YES</v>
      </c>
      <c r="M17">
        <f t="shared" si="7"/>
        <v>0.22352941176470587</v>
      </c>
      <c r="N17" t="s">
        <v>106</v>
      </c>
      <c r="O17">
        <v>124</v>
      </c>
      <c r="P17" t="str">
        <f t="shared" si="8"/>
        <v>NA</v>
      </c>
      <c r="Q17">
        <f t="shared" si="9"/>
        <v>0.27419354838709675</v>
      </c>
    </row>
    <row r="18" spans="1:17" x14ac:dyDescent="0.25">
      <c r="A18" t="s">
        <v>101</v>
      </c>
      <c r="B18" t="s">
        <v>26</v>
      </c>
      <c r="C18">
        <v>2920566</v>
      </c>
      <c r="D18" t="s">
        <v>29</v>
      </c>
      <c r="E18">
        <v>2019</v>
      </c>
      <c r="F18" t="b">
        <v>0</v>
      </c>
      <c r="G18">
        <v>0</v>
      </c>
      <c r="H18">
        <v>0</v>
      </c>
      <c r="I18" t="str">
        <f t="shared" si="4"/>
        <v>NA</v>
      </c>
      <c r="J18" t="str">
        <f t="shared" si="5"/>
        <v>NA</v>
      </c>
      <c r="K18">
        <v>0.6</v>
      </c>
      <c r="L18" t="str">
        <f t="shared" si="6"/>
        <v>NA</v>
      </c>
      <c r="M18" t="str">
        <f t="shared" si="7"/>
        <v>NA</v>
      </c>
      <c r="N18">
        <v>18</v>
      </c>
      <c r="O18">
        <v>50</v>
      </c>
      <c r="P18">
        <f t="shared" si="8"/>
        <v>0</v>
      </c>
      <c r="Q18">
        <f t="shared" si="9"/>
        <v>0</v>
      </c>
    </row>
    <row r="19" spans="1:17" x14ac:dyDescent="0.25">
      <c r="A19" t="s">
        <v>101</v>
      </c>
      <c r="B19" t="s">
        <v>26</v>
      </c>
      <c r="C19">
        <v>2943346</v>
      </c>
      <c r="D19" t="s">
        <v>30</v>
      </c>
      <c r="E19">
        <v>2018</v>
      </c>
      <c r="F19" t="b">
        <v>0</v>
      </c>
      <c r="G19">
        <v>0</v>
      </c>
      <c r="H19">
        <v>0</v>
      </c>
      <c r="I19" t="str">
        <f t="shared" si="4"/>
        <v>NA</v>
      </c>
      <c r="J19" t="str">
        <f t="shared" si="5"/>
        <v>NA</v>
      </c>
      <c r="K19">
        <v>0.6</v>
      </c>
      <c r="L19" t="str">
        <f t="shared" si="6"/>
        <v>NA</v>
      </c>
      <c r="M19" t="str">
        <f t="shared" si="7"/>
        <v>NA</v>
      </c>
      <c r="N19" t="s">
        <v>106</v>
      </c>
      <c r="O19">
        <v>0</v>
      </c>
      <c r="P19" t="str">
        <f t="shared" si="8"/>
        <v>NA</v>
      </c>
      <c r="Q19" t="str">
        <f t="shared" si="9"/>
        <v>NA</v>
      </c>
    </row>
    <row r="20" spans="1:17" x14ac:dyDescent="0.25">
      <c r="A20" t="s">
        <v>101</v>
      </c>
      <c r="B20" t="s">
        <v>26</v>
      </c>
      <c r="C20">
        <v>2945218</v>
      </c>
      <c r="D20" t="s">
        <v>31</v>
      </c>
      <c r="E20">
        <v>2013</v>
      </c>
      <c r="F20" t="b">
        <v>1</v>
      </c>
      <c r="G20">
        <v>63</v>
      </c>
      <c r="H20">
        <v>28</v>
      </c>
      <c r="I20">
        <f t="shared" si="4"/>
        <v>0.69230769230769229</v>
      </c>
      <c r="J20">
        <f t="shared" si="5"/>
        <v>0.38461538461538458</v>
      </c>
      <c r="K20">
        <v>0.6</v>
      </c>
      <c r="L20" t="str">
        <f t="shared" si="6"/>
        <v>YES</v>
      </c>
      <c r="M20">
        <f t="shared" si="7"/>
        <v>9.2307692307692313E-2</v>
      </c>
      <c r="N20" t="s">
        <v>106</v>
      </c>
      <c r="O20">
        <v>244</v>
      </c>
      <c r="P20" t="str">
        <f t="shared" si="8"/>
        <v>NA</v>
      </c>
      <c r="Q20">
        <f t="shared" si="9"/>
        <v>0.37295081967213117</v>
      </c>
    </row>
    <row r="21" spans="1:17" x14ac:dyDescent="0.25">
      <c r="A21" t="s">
        <v>102</v>
      </c>
      <c r="B21" t="s">
        <v>26</v>
      </c>
      <c r="C21" t="s">
        <v>103</v>
      </c>
      <c r="D21" t="s">
        <v>104</v>
      </c>
      <c r="E21">
        <v>2018</v>
      </c>
      <c r="F21" t="b">
        <v>1</v>
      </c>
      <c r="G21">
        <v>18</v>
      </c>
      <c r="H21">
        <v>15</v>
      </c>
      <c r="I21">
        <f t="shared" si="4"/>
        <v>0.54545454545454541</v>
      </c>
      <c r="J21">
        <f t="shared" si="5"/>
        <v>9.0909090909090884E-2</v>
      </c>
      <c r="K21">
        <v>0.6</v>
      </c>
      <c r="L21" t="str">
        <f t="shared" si="6"/>
        <v>NO</v>
      </c>
      <c r="M21">
        <f t="shared" si="7"/>
        <v>-5.4545454545454564E-2</v>
      </c>
      <c r="N21">
        <v>94</v>
      </c>
      <c r="O21">
        <v>134</v>
      </c>
      <c r="P21">
        <f t="shared" si="8"/>
        <v>0.35106382978723405</v>
      </c>
      <c r="Q21">
        <f t="shared" si="9"/>
        <v>0.2462686567164179</v>
      </c>
    </row>
    <row r="22" spans="1:17" x14ac:dyDescent="0.25">
      <c r="A22" t="s">
        <v>102</v>
      </c>
      <c r="B22" t="s">
        <v>26</v>
      </c>
      <c r="C22">
        <v>2960410</v>
      </c>
      <c r="D22" t="s">
        <v>32</v>
      </c>
      <c r="E22">
        <v>2018</v>
      </c>
      <c r="F22" t="b">
        <v>0</v>
      </c>
      <c r="G22">
        <v>0</v>
      </c>
      <c r="H22">
        <v>0</v>
      </c>
      <c r="I22" t="str">
        <f t="shared" si="4"/>
        <v>NA</v>
      </c>
      <c r="J22" t="str">
        <f t="shared" si="5"/>
        <v>NA</v>
      </c>
      <c r="K22">
        <v>0.6</v>
      </c>
      <c r="L22" t="str">
        <f t="shared" si="6"/>
        <v>NA</v>
      </c>
      <c r="M22" t="str">
        <f t="shared" si="7"/>
        <v>NA</v>
      </c>
      <c r="N22" t="s">
        <v>106</v>
      </c>
      <c r="O22">
        <v>40</v>
      </c>
      <c r="P22" t="str">
        <f t="shared" si="8"/>
        <v>NA</v>
      </c>
      <c r="Q22">
        <f t="shared" si="9"/>
        <v>0</v>
      </c>
    </row>
    <row r="23" spans="1:17" x14ac:dyDescent="0.25">
      <c r="A23" t="s">
        <v>102</v>
      </c>
      <c r="B23" t="s">
        <v>26</v>
      </c>
      <c r="C23">
        <v>2960824</v>
      </c>
      <c r="D23" t="s">
        <v>33</v>
      </c>
      <c r="E23">
        <v>2014</v>
      </c>
      <c r="F23" t="b">
        <v>0</v>
      </c>
      <c r="G23">
        <v>0</v>
      </c>
      <c r="H23">
        <v>0</v>
      </c>
      <c r="I23" t="str">
        <f t="shared" si="4"/>
        <v>NA</v>
      </c>
      <c r="J23" t="str">
        <f t="shared" si="5"/>
        <v>NA</v>
      </c>
      <c r="K23">
        <v>0.6</v>
      </c>
      <c r="L23" t="str">
        <f t="shared" si="6"/>
        <v>NA</v>
      </c>
      <c r="M23" t="str">
        <f t="shared" si="7"/>
        <v>NA</v>
      </c>
      <c r="N23" t="s">
        <v>106</v>
      </c>
      <c r="O23" t="s">
        <v>106</v>
      </c>
      <c r="P23" t="str">
        <f t="shared" si="8"/>
        <v>NA</v>
      </c>
      <c r="Q23" t="str">
        <f t="shared" si="9"/>
        <v>NA</v>
      </c>
    </row>
    <row r="24" spans="1:17" x14ac:dyDescent="0.25">
      <c r="A24" t="s">
        <v>102</v>
      </c>
      <c r="B24" t="s">
        <v>26</v>
      </c>
      <c r="C24">
        <v>2964370</v>
      </c>
      <c r="D24" t="s">
        <v>34</v>
      </c>
      <c r="E24">
        <v>2011</v>
      </c>
      <c r="F24" t="b">
        <v>1</v>
      </c>
      <c r="G24">
        <v>345</v>
      </c>
      <c r="H24">
        <v>128</v>
      </c>
      <c r="I24">
        <f t="shared" si="4"/>
        <v>0.7293868921775899</v>
      </c>
      <c r="J24">
        <f t="shared" si="5"/>
        <v>0.45877378435517974</v>
      </c>
      <c r="K24">
        <v>0.6</v>
      </c>
      <c r="L24" t="str">
        <f t="shared" si="6"/>
        <v>YES</v>
      </c>
      <c r="M24">
        <f t="shared" si="7"/>
        <v>0.12938689217758992</v>
      </c>
      <c r="N24">
        <v>802</v>
      </c>
      <c r="O24">
        <v>1337</v>
      </c>
      <c r="P24">
        <f t="shared" si="8"/>
        <v>0.58977556109725682</v>
      </c>
      <c r="Q24">
        <f t="shared" si="9"/>
        <v>0.3537771129394166</v>
      </c>
    </row>
    <row r="25" spans="1:17" x14ac:dyDescent="0.25">
      <c r="A25" t="s">
        <v>102</v>
      </c>
      <c r="B25" t="s">
        <v>26</v>
      </c>
      <c r="C25" t="s">
        <v>103</v>
      </c>
      <c r="D25" t="s">
        <v>110</v>
      </c>
      <c r="E25">
        <v>2013</v>
      </c>
      <c r="F25" t="b">
        <v>1</v>
      </c>
      <c r="G25">
        <v>73</v>
      </c>
      <c r="H25">
        <v>70</v>
      </c>
      <c r="I25">
        <f t="shared" si="4"/>
        <v>0.51048951048951052</v>
      </c>
      <c r="J25">
        <f t="shared" si="5"/>
        <v>2.097902097902099E-2</v>
      </c>
      <c r="K25">
        <v>0.6</v>
      </c>
      <c r="L25" t="str">
        <f t="shared" si="6"/>
        <v>NO</v>
      </c>
      <c r="M25">
        <f t="shared" si="7"/>
        <v>-8.9510489510489455E-2</v>
      </c>
      <c r="N25">
        <v>300</v>
      </c>
      <c r="O25">
        <v>445</v>
      </c>
      <c r="P25">
        <f t="shared" si="8"/>
        <v>0.47666666666666668</v>
      </c>
      <c r="Q25">
        <f t="shared" si="9"/>
        <v>0.32134831460674157</v>
      </c>
    </row>
    <row r="26" spans="1:17" x14ac:dyDescent="0.25">
      <c r="A26" t="s">
        <v>102</v>
      </c>
      <c r="B26" t="s">
        <v>26</v>
      </c>
      <c r="C26">
        <v>2981430</v>
      </c>
      <c r="D26" t="s">
        <v>35</v>
      </c>
      <c r="E26">
        <v>2017</v>
      </c>
      <c r="F26" t="b">
        <v>0</v>
      </c>
      <c r="G26">
        <v>0</v>
      </c>
      <c r="H26">
        <v>0</v>
      </c>
      <c r="I26" t="str">
        <f t="shared" si="4"/>
        <v>NA</v>
      </c>
      <c r="J26" t="str">
        <f t="shared" si="5"/>
        <v>NA</v>
      </c>
      <c r="K26">
        <v>0.6</v>
      </c>
      <c r="L26" t="str">
        <f t="shared" si="6"/>
        <v>NA</v>
      </c>
      <c r="M26" t="str">
        <f t="shared" si="7"/>
        <v>NA</v>
      </c>
      <c r="N26" t="s">
        <v>106</v>
      </c>
      <c r="O26">
        <v>0</v>
      </c>
      <c r="P26" t="str">
        <f t="shared" si="8"/>
        <v>NA</v>
      </c>
      <c r="Q26" t="str">
        <f t="shared" si="9"/>
        <v>NA</v>
      </c>
    </row>
    <row r="27" spans="1:17" x14ac:dyDescent="0.25">
      <c r="A27" t="s">
        <v>102</v>
      </c>
      <c r="B27" t="s">
        <v>36</v>
      </c>
      <c r="C27">
        <v>3010000</v>
      </c>
      <c r="D27" t="s">
        <v>37</v>
      </c>
      <c r="E27">
        <v>2019</v>
      </c>
      <c r="F27" t="b">
        <v>0</v>
      </c>
      <c r="G27">
        <v>0</v>
      </c>
      <c r="H27">
        <v>0</v>
      </c>
      <c r="I27" t="str">
        <f t="shared" si="4"/>
        <v>NA</v>
      </c>
      <c r="J27" t="str">
        <f t="shared" si="5"/>
        <v>NA</v>
      </c>
      <c r="K27">
        <v>0.5</v>
      </c>
      <c r="L27" t="str">
        <f t="shared" si="6"/>
        <v>NA</v>
      </c>
      <c r="M27" t="str">
        <f t="shared" si="7"/>
        <v>NA</v>
      </c>
      <c r="N27" t="s">
        <v>106</v>
      </c>
      <c r="O27" t="s">
        <v>106</v>
      </c>
      <c r="P27" t="str">
        <f t="shared" si="8"/>
        <v>NA</v>
      </c>
      <c r="Q27" t="str">
        <f t="shared" si="9"/>
        <v>NA</v>
      </c>
    </row>
    <row r="28" spans="1:17" x14ac:dyDescent="0.25">
      <c r="A28" t="s">
        <v>102</v>
      </c>
      <c r="B28" t="s">
        <v>38</v>
      </c>
      <c r="C28">
        <v>3144385</v>
      </c>
      <c r="D28" t="s">
        <v>39</v>
      </c>
      <c r="E28">
        <v>2016</v>
      </c>
      <c r="F28" t="b">
        <v>1</v>
      </c>
      <c r="G28">
        <v>17</v>
      </c>
      <c r="H28">
        <v>16</v>
      </c>
      <c r="I28">
        <f t="shared" si="4"/>
        <v>0.51515151515151514</v>
      </c>
      <c r="J28">
        <f t="shared" si="5"/>
        <v>3.0303030303030276E-2</v>
      </c>
      <c r="K28">
        <v>0.5</v>
      </c>
      <c r="L28" t="str">
        <f t="shared" si="6"/>
        <v>YES</v>
      </c>
      <c r="M28">
        <f t="shared" si="7"/>
        <v>1.5151515151515138E-2</v>
      </c>
      <c r="N28">
        <v>33</v>
      </c>
      <c r="O28">
        <v>33</v>
      </c>
      <c r="P28">
        <f t="shared" si="8"/>
        <v>1</v>
      </c>
      <c r="Q28">
        <f t="shared" si="9"/>
        <v>1</v>
      </c>
    </row>
    <row r="29" spans="1:17" x14ac:dyDescent="0.25">
      <c r="A29" t="s">
        <v>102</v>
      </c>
      <c r="B29" t="s">
        <v>40</v>
      </c>
      <c r="C29">
        <v>3601550</v>
      </c>
      <c r="D29" t="s">
        <v>41</v>
      </c>
      <c r="E29">
        <v>2016</v>
      </c>
      <c r="F29" t="b">
        <v>1</v>
      </c>
      <c r="G29">
        <v>80</v>
      </c>
      <c r="H29">
        <v>74</v>
      </c>
      <c r="I29">
        <f t="shared" si="4"/>
        <v>0.51948051948051943</v>
      </c>
      <c r="J29">
        <f t="shared" si="5"/>
        <v>3.8961038961038919E-2</v>
      </c>
      <c r="K29">
        <v>0.5</v>
      </c>
      <c r="L29" t="str">
        <f t="shared" si="6"/>
        <v>YES</v>
      </c>
      <c r="M29">
        <f t="shared" si="7"/>
        <v>1.9480519480519431E-2</v>
      </c>
      <c r="N29">
        <v>237</v>
      </c>
      <c r="O29">
        <v>350</v>
      </c>
      <c r="P29">
        <f t="shared" si="8"/>
        <v>0.64978902953586493</v>
      </c>
      <c r="Q29">
        <f t="shared" si="9"/>
        <v>0.44</v>
      </c>
    </row>
    <row r="30" spans="1:17" x14ac:dyDescent="0.25">
      <c r="A30" t="s">
        <v>102</v>
      </c>
      <c r="B30" t="s">
        <v>40</v>
      </c>
      <c r="C30">
        <v>3604528</v>
      </c>
      <c r="D30" t="s">
        <v>42</v>
      </c>
      <c r="E30">
        <v>2018</v>
      </c>
      <c r="F30" t="b">
        <v>1</v>
      </c>
      <c r="G30">
        <v>54</v>
      </c>
      <c r="H30">
        <v>12</v>
      </c>
      <c r="I30">
        <f t="shared" si="4"/>
        <v>0.81818181818181823</v>
      </c>
      <c r="J30">
        <f t="shared" si="5"/>
        <v>0.63636363636363646</v>
      </c>
      <c r="K30">
        <v>0.5</v>
      </c>
      <c r="L30" t="str">
        <f t="shared" si="6"/>
        <v>YES</v>
      </c>
      <c r="M30">
        <f t="shared" si="7"/>
        <v>0.31818181818181823</v>
      </c>
      <c r="N30" t="s">
        <v>106</v>
      </c>
      <c r="O30">
        <v>281</v>
      </c>
      <c r="P30" t="str">
        <f t="shared" si="8"/>
        <v>NA</v>
      </c>
      <c r="Q30">
        <f t="shared" si="9"/>
        <v>0.23487544483985764</v>
      </c>
    </row>
    <row r="31" spans="1:17" x14ac:dyDescent="0.25">
      <c r="A31" t="s">
        <v>102</v>
      </c>
      <c r="B31" t="s">
        <v>40</v>
      </c>
      <c r="C31">
        <v>3608169</v>
      </c>
      <c r="D31" t="s">
        <v>43</v>
      </c>
      <c r="E31">
        <v>2015</v>
      </c>
      <c r="F31" t="b">
        <v>1</v>
      </c>
      <c r="G31">
        <v>40</v>
      </c>
      <c r="H31">
        <v>8</v>
      </c>
      <c r="I31">
        <f t="shared" si="4"/>
        <v>0.83333333333333337</v>
      </c>
      <c r="J31">
        <f t="shared" si="5"/>
        <v>0.66666666666666674</v>
      </c>
      <c r="K31">
        <v>0.5</v>
      </c>
      <c r="L31" t="str">
        <f t="shared" si="6"/>
        <v>YES</v>
      </c>
      <c r="M31">
        <f t="shared" si="7"/>
        <v>0.33333333333333337</v>
      </c>
      <c r="N31">
        <v>249</v>
      </c>
      <c r="O31">
        <v>570</v>
      </c>
      <c r="P31">
        <f t="shared" si="8"/>
        <v>0.19277108433734941</v>
      </c>
      <c r="Q31">
        <f t="shared" si="9"/>
        <v>8.4210526315789472E-2</v>
      </c>
    </row>
    <row r="32" spans="1:17" x14ac:dyDescent="0.25">
      <c r="A32" t="s">
        <v>102</v>
      </c>
      <c r="B32" t="s">
        <v>40</v>
      </c>
      <c r="C32">
        <v>3615187</v>
      </c>
      <c r="D32" t="s">
        <v>44</v>
      </c>
      <c r="E32">
        <v>2020</v>
      </c>
      <c r="F32" t="b">
        <v>1</v>
      </c>
      <c r="G32">
        <v>70</v>
      </c>
      <c r="H32">
        <v>32</v>
      </c>
      <c r="I32">
        <f t="shared" si="4"/>
        <v>0.68627450980392157</v>
      </c>
      <c r="J32">
        <f t="shared" si="5"/>
        <v>0.37254901960784315</v>
      </c>
      <c r="K32">
        <v>0.5</v>
      </c>
      <c r="L32" t="str">
        <f t="shared" si="6"/>
        <v>YES</v>
      </c>
      <c r="M32">
        <f t="shared" si="7"/>
        <v>0.18627450980392157</v>
      </c>
      <c r="N32" t="s">
        <v>106</v>
      </c>
      <c r="O32">
        <v>440</v>
      </c>
      <c r="P32" t="str">
        <f t="shared" si="8"/>
        <v>NA</v>
      </c>
      <c r="Q32">
        <f t="shared" si="9"/>
        <v>0.23181818181818181</v>
      </c>
    </row>
    <row r="33" spans="1:17" x14ac:dyDescent="0.25">
      <c r="A33" t="s">
        <v>102</v>
      </c>
      <c r="B33" t="s">
        <v>40</v>
      </c>
      <c r="C33">
        <v>3622843</v>
      </c>
      <c r="D33" t="s">
        <v>45</v>
      </c>
      <c r="E33">
        <v>2013</v>
      </c>
      <c r="F33" t="b">
        <v>1</v>
      </c>
      <c r="G33">
        <v>57</v>
      </c>
      <c r="H33">
        <v>11</v>
      </c>
      <c r="I33">
        <f t="shared" si="4"/>
        <v>0.83823529411764708</v>
      </c>
      <c r="J33">
        <f t="shared" si="5"/>
        <v>0.67647058823529416</v>
      </c>
      <c r="K33">
        <v>0.5</v>
      </c>
      <c r="L33" t="str">
        <f t="shared" si="6"/>
        <v>YES</v>
      </c>
      <c r="M33">
        <f t="shared" si="7"/>
        <v>0.33823529411764708</v>
      </c>
      <c r="N33" t="s">
        <v>106</v>
      </c>
      <c r="O33">
        <v>629</v>
      </c>
      <c r="P33" t="str">
        <f t="shared" si="8"/>
        <v>NA</v>
      </c>
      <c r="Q33">
        <f t="shared" si="9"/>
        <v>0.10810810810810811</v>
      </c>
    </row>
    <row r="34" spans="1:17" x14ac:dyDescent="0.25">
      <c r="A34" t="s">
        <v>102</v>
      </c>
      <c r="B34" t="s">
        <v>40</v>
      </c>
      <c r="C34">
        <v>3623635</v>
      </c>
      <c r="D34" t="s">
        <v>46</v>
      </c>
      <c r="E34">
        <v>2011</v>
      </c>
      <c r="F34" t="b">
        <v>1</v>
      </c>
      <c r="G34">
        <v>55</v>
      </c>
      <c r="H34">
        <v>9</v>
      </c>
      <c r="I34">
        <f t="shared" si="4"/>
        <v>0.859375</v>
      </c>
      <c r="J34">
        <f t="shared" si="5"/>
        <v>0.71875</v>
      </c>
      <c r="K34">
        <v>0.5</v>
      </c>
      <c r="L34" t="str">
        <f t="shared" si="6"/>
        <v>YES</v>
      </c>
      <c r="M34">
        <f t="shared" si="7"/>
        <v>0.359375</v>
      </c>
      <c r="N34" t="s">
        <v>106</v>
      </c>
      <c r="O34">
        <v>438</v>
      </c>
      <c r="P34" t="str">
        <f t="shared" si="8"/>
        <v>NA</v>
      </c>
      <c r="Q34">
        <f t="shared" si="9"/>
        <v>0.14611872146118721</v>
      </c>
    </row>
    <row r="35" spans="1:17" x14ac:dyDescent="0.25">
      <c r="A35" t="s">
        <v>102</v>
      </c>
      <c r="B35" t="s">
        <v>40</v>
      </c>
      <c r="C35">
        <v>3626649</v>
      </c>
      <c r="D35" t="s">
        <v>47</v>
      </c>
      <c r="E35">
        <v>2017</v>
      </c>
      <c r="F35" t="b">
        <v>1</v>
      </c>
      <c r="G35">
        <v>137</v>
      </c>
      <c r="H35">
        <v>97</v>
      </c>
      <c r="I35">
        <f t="shared" si="4"/>
        <v>0.5854700854700855</v>
      </c>
      <c r="J35">
        <f t="shared" si="5"/>
        <v>0.17094017094017094</v>
      </c>
      <c r="K35">
        <v>0.5</v>
      </c>
      <c r="L35" t="str">
        <f t="shared" si="6"/>
        <v>YES</v>
      </c>
      <c r="M35">
        <f t="shared" si="7"/>
        <v>8.54700854700855E-2</v>
      </c>
      <c r="N35">
        <v>425</v>
      </c>
      <c r="O35">
        <v>697</v>
      </c>
      <c r="P35">
        <f t="shared" si="8"/>
        <v>0.5505882352941176</v>
      </c>
      <c r="Q35">
        <f t="shared" si="9"/>
        <v>0.33572453371592542</v>
      </c>
    </row>
    <row r="36" spans="1:17" x14ac:dyDescent="0.25">
      <c r="A36" t="s">
        <v>102</v>
      </c>
      <c r="B36" t="s">
        <v>40</v>
      </c>
      <c r="C36">
        <v>3634165</v>
      </c>
      <c r="D36" t="s">
        <v>48</v>
      </c>
      <c r="E36">
        <v>2018</v>
      </c>
      <c r="F36" t="b">
        <v>1</v>
      </c>
      <c r="G36">
        <v>95</v>
      </c>
      <c r="H36">
        <v>15</v>
      </c>
      <c r="I36">
        <f t="shared" si="4"/>
        <v>0.86363636363636365</v>
      </c>
      <c r="J36">
        <f t="shared" si="5"/>
        <v>0.72727272727272729</v>
      </c>
      <c r="K36">
        <v>0.5</v>
      </c>
      <c r="L36" t="str">
        <f t="shared" si="6"/>
        <v>YES</v>
      </c>
      <c r="M36">
        <f t="shared" si="7"/>
        <v>0.36363636363636365</v>
      </c>
      <c r="N36">
        <v>215</v>
      </c>
      <c r="O36">
        <v>400</v>
      </c>
      <c r="P36">
        <f t="shared" si="8"/>
        <v>0.51162790697674421</v>
      </c>
      <c r="Q36">
        <f t="shared" si="9"/>
        <v>0.27500000000000002</v>
      </c>
    </row>
    <row r="37" spans="1:17" x14ac:dyDescent="0.25">
      <c r="A37" t="s">
        <v>102</v>
      </c>
      <c r="B37" t="s">
        <v>40</v>
      </c>
      <c r="C37">
        <v>3634220</v>
      </c>
      <c r="D37" t="s">
        <v>49</v>
      </c>
      <c r="E37">
        <v>2018</v>
      </c>
      <c r="F37" t="b">
        <v>1</v>
      </c>
      <c r="G37">
        <v>19</v>
      </c>
      <c r="H37">
        <v>9</v>
      </c>
      <c r="I37">
        <f t="shared" si="4"/>
        <v>0.6785714285714286</v>
      </c>
      <c r="J37">
        <f t="shared" si="5"/>
        <v>0.35714285714285715</v>
      </c>
      <c r="K37">
        <v>0.5</v>
      </c>
      <c r="L37" t="str">
        <f t="shared" si="6"/>
        <v>YES</v>
      </c>
      <c r="M37">
        <f t="shared" si="7"/>
        <v>0.1785714285714286</v>
      </c>
      <c r="N37" t="s">
        <v>106</v>
      </c>
      <c r="O37">
        <v>90</v>
      </c>
      <c r="P37" t="str">
        <f t="shared" si="8"/>
        <v>NA</v>
      </c>
      <c r="Q37">
        <f t="shared" si="9"/>
        <v>0.31111111111111112</v>
      </c>
    </row>
    <row r="38" spans="1:17" x14ac:dyDescent="0.25">
      <c r="A38" t="s">
        <v>102</v>
      </c>
      <c r="B38" t="s">
        <v>40</v>
      </c>
      <c r="C38">
        <v>3639089</v>
      </c>
      <c r="D38" t="s">
        <v>50</v>
      </c>
      <c r="E38">
        <v>2017</v>
      </c>
      <c r="F38" t="b">
        <v>1</v>
      </c>
      <c r="G38">
        <v>268</v>
      </c>
      <c r="H38">
        <v>176</v>
      </c>
      <c r="I38">
        <f t="shared" si="4"/>
        <v>0.60360360360360366</v>
      </c>
      <c r="J38">
        <f t="shared" si="5"/>
        <v>0.20720720720720726</v>
      </c>
      <c r="K38">
        <v>0.5</v>
      </c>
      <c r="L38" t="str">
        <f t="shared" si="6"/>
        <v>YES</v>
      </c>
      <c r="M38">
        <f t="shared" si="7"/>
        <v>0.10360360360360366</v>
      </c>
      <c r="N38" t="s">
        <v>106</v>
      </c>
      <c r="O38">
        <v>1815</v>
      </c>
      <c r="P38" t="str">
        <f t="shared" si="8"/>
        <v>NA</v>
      </c>
      <c r="Q38">
        <f t="shared" si="9"/>
        <v>0.24462809917355371</v>
      </c>
    </row>
    <row r="39" spans="1:17" x14ac:dyDescent="0.25">
      <c r="A39" t="s">
        <v>102</v>
      </c>
      <c r="B39" t="s">
        <v>40</v>
      </c>
      <c r="C39">
        <v>3642378</v>
      </c>
      <c r="D39" t="s">
        <v>51</v>
      </c>
      <c r="E39">
        <v>2009</v>
      </c>
      <c r="F39" t="b">
        <v>1</v>
      </c>
      <c r="G39">
        <v>71</v>
      </c>
      <c r="H39">
        <v>26</v>
      </c>
      <c r="I39">
        <f t="shared" si="4"/>
        <v>0.73195876288659789</v>
      </c>
      <c r="J39">
        <f t="shared" si="5"/>
        <v>0.46391752577319584</v>
      </c>
      <c r="K39">
        <v>0.5</v>
      </c>
      <c r="L39" t="str">
        <f t="shared" si="6"/>
        <v>YES</v>
      </c>
      <c r="M39">
        <f t="shared" si="7"/>
        <v>0.23195876288659789</v>
      </c>
      <c r="N39">
        <v>229</v>
      </c>
      <c r="O39">
        <v>389</v>
      </c>
      <c r="P39">
        <f t="shared" si="8"/>
        <v>0.42358078602620086</v>
      </c>
      <c r="Q39">
        <f t="shared" si="9"/>
        <v>0.24935732647814909</v>
      </c>
    </row>
    <row r="40" spans="1:17" x14ac:dyDescent="0.25">
      <c r="A40" t="s">
        <v>102</v>
      </c>
      <c r="B40" t="s">
        <v>40</v>
      </c>
      <c r="C40">
        <v>3643962</v>
      </c>
      <c r="D40" t="s">
        <v>52</v>
      </c>
      <c r="E40">
        <v>2016</v>
      </c>
      <c r="F40" t="b">
        <v>1</v>
      </c>
      <c r="G40">
        <v>519</v>
      </c>
      <c r="H40">
        <v>353</v>
      </c>
      <c r="I40">
        <f t="shared" si="4"/>
        <v>0.59518348623853212</v>
      </c>
      <c r="J40">
        <f t="shared" si="5"/>
        <v>0.19036697247706424</v>
      </c>
      <c r="K40">
        <v>0.5</v>
      </c>
      <c r="L40" t="str">
        <f t="shared" si="6"/>
        <v>YES</v>
      </c>
      <c r="M40">
        <f t="shared" si="7"/>
        <v>9.5183486238532122E-2</v>
      </c>
      <c r="N40" t="s">
        <v>106</v>
      </c>
      <c r="O40">
        <v>3619</v>
      </c>
      <c r="P40" t="str">
        <f t="shared" si="8"/>
        <v>NA</v>
      </c>
      <c r="Q40">
        <f t="shared" si="9"/>
        <v>0.24095053882287926</v>
      </c>
    </row>
    <row r="41" spans="1:17" x14ac:dyDescent="0.25">
      <c r="A41" t="s">
        <v>102</v>
      </c>
      <c r="B41" t="s">
        <v>40</v>
      </c>
      <c r="C41">
        <v>3644149</v>
      </c>
      <c r="D41" t="s">
        <v>53</v>
      </c>
      <c r="E41">
        <v>2008</v>
      </c>
      <c r="F41" t="b">
        <v>1</v>
      </c>
      <c r="G41">
        <v>228</v>
      </c>
      <c r="H41">
        <v>257</v>
      </c>
      <c r="I41">
        <f t="shared" si="4"/>
        <v>0.47010309278350515</v>
      </c>
      <c r="J41">
        <f t="shared" si="5"/>
        <v>-5.97938144329897E-2</v>
      </c>
      <c r="K41">
        <v>0.5</v>
      </c>
      <c r="L41" t="str">
        <f t="shared" si="6"/>
        <v>NO</v>
      </c>
      <c r="M41">
        <f t="shared" si="7"/>
        <v>-2.989690721649485E-2</v>
      </c>
      <c r="N41" t="s">
        <v>106</v>
      </c>
      <c r="O41">
        <v>1523</v>
      </c>
      <c r="P41" t="str">
        <f t="shared" si="8"/>
        <v>NA</v>
      </c>
      <c r="Q41">
        <f t="shared" si="9"/>
        <v>0.3184504267892318</v>
      </c>
    </row>
    <row r="42" spans="1:17" x14ac:dyDescent="0.25">
      <c r="A42" t="s">
        <v>102</v>
      </c>
      <c r="B42" t="s">
        <v>40</v>
      </c>
      <c r="C42">
        <v>3644149</v>
      </c>
      <c r="D42" t="s">
        <v>53</v>
      </c>
      <c r="E42">
        <v>2010</v>
      </c>
      <c r="F42" t="b">
        <v>1</v>
      </c>
      <c r="G42">
        <v>199</v>
      </c>
      <c r="H42">
        <v>295</v>
      </c>
      <c r="I42">
        <f t="shared" ref="I42" si="10">IF(F42 = TRUE, G42/(G42+H42), "NA")</f>
        <v>0.40283400809716602</v>
      </c>
      <c r="J42">
        <f t="shared" ref="J42" si="11">IF(F42 = TRUE,(G42)/(G42+H42) - (H42)/(G42+H42), "NA")</f>
        <v>-0.19433198380566802</v>
      </c>
      <c r="K42">
        <v>0.5</v>
      </c>
      <c r="L42" t="str">
        <f t="shared" ref="L42" si="12">IF(I42&lt;&gt;"NA",IF(I42&gt;K42,"YES","NO"),"NA")</f>
        <v>NO</v>
      </c>
      <c r="M42">
        <f t="shared" ref="M42" si="13">IF(F42=TRUE,I42-K42,"NA")</f>
        <v>-9.7165991902833981E-2</v>
      </c>
      <c r="N42" t="s">
        <v>106</v>
      </c>
      <c r="O42">
        <v>1523</v>
      </c>
      <c r="P42" t="str">
        <f t="shared" ref="P42" si="14">IF(N42&lt;&gt;"NA",(G42+H42)/N42, "NA")</f>
        <v>NA</v>
      </c>
      <c r="Q42">
        <f t="shared" ref="Q42" si="15">IFERROR((G42+H42)/O42, "NA")</f>
        <v>0.32435981615233095</v>
      </c>
    </row>
    <row r="43" spans="1:17" x14ac:dyDescent="0.25">
      <c r="A43" t="s">
        <v>102</v>
      </c>
      <c r="B43" t="s">
        <v>40</v>
      </c>
      <c r="C43">
        <v>3644149</v>
      </c>
      <c r="D43" t="s">
        <v>53</v>
      </c>
      <c r="E43">
        <v>2015</v>
      </c>
      <c r="F43" t="b">
        <v>1</v>
      </c>
      <c r="G43">
        <v>300</v>
      </c>
      <c r="H43">
        <v>246</v>
      </c>
      <c r="I43">
        <f t="shared" si="4"/>
        <v>0.5494505494505495</v>
      </c>
      <c r="J43">
        <f t="shared" si="5"/>
        <v>9.8901098901098938E-2</v>
      </c>
      <c r="K43">
        <v>0.5</v>
      </c>
      <c r="L43" t="str">
        <f t="shared" si="6"/>
        <v>YES</v>
      </c>
      <c r="M43">
        <f t="shared" si="7"/>
        <v>4.9450549450549497E-2</v>
      </c>
      <c r="N43" t="s">
        <v>106</v>
      </c>
      <c r="O43">
        <v>1523</v>
      </c>
      <c r="P43" t="str">
        <f t="shared" si="8"/>
        <v>NA</v>
      </c>
      <c r="Q43">
        <f t="shared" si="9"/>
        <v>0.35850295469468157</v>
      </c>
    </row>
    <row r="44" spans="1:17" x14ac:dyDescent="0.25">
      <c r="A44" t="s">
        <v>102</v>
      </c>
      <c r="B44" t="s">
        <v>40</v>
      </c>
      <c r="C44">
        <v>3646085</v>
      </c>
      <c r="D44" t="s">
        <v>54</v>
      </c>
      <c r="E44">
        <v>2018</v>
      </c>
      <c r="F44" t="b">
        <v>1</v>
      </c>
      <c r="G44">
        <v>1922</v>
      </c>
      <c r="H44">
        <v>1215</v>
      </c>
      <c r="I44">
        <f t="shared" si="4"/>
        <v>0.61268728084156843</v>
      </c>
      <c r="J44">
        <f t="shared" si="5"/>
        <v>0.2253745616831368</v>
      </c>
      <c r="K44">
        <v>0.5</v>
      </c>
      <c r="L44" t="str">
        <f t="shared" si="6"/>
        <v>YES</v>
      </c>
      <c r="M44">
        <f t="shared" si="7"/>
        <v>0.11268728084156843</v>
      </c>
      <c r="N44" t="s">
        <v>106</v>
      </c>
      <c r="O44">
        <v>14849</v>
      </c>
      <c r="P44" t="str">
        <f t="shared" si="8"/>
        <v>NA</v>
      </c>
      <c r="Q44">
        <f t="shared" si="9"/>
        <v>0.21126001750959661</v>
      </c>
    </row>
    <row r="45" spans="1:17" x14ac:dyDescent="0.25">
      <c r="A45" t="s">
        <v>102</v>
      </c>
      <c r="B45" t="s">
        <v>40</v>
      </c>
      <c r="C45">
        <v>3657287</v>
      </c>
      <c r="D45" t="s">
        <v>55</v>
      </c>
      <c r="E45">
        <v>2013</v>
      </c>
      <c r="F45" t="b">
        <v>1</v>
      </c>
      <c r="G45">
        <v>60</v>
      </c>
      <c r="H45">
        <v>9</v>
      </c>
      <c r="I45">
        <f t="shared" si="4"/>
        <v>0.86956521739130432</v>
      </c>
      <c r="J45">
        <f t="shared" si="5"/>
        <v>0.73913043478260865</v>
      </c>
      <c r="K45">
        <v>0.5</v>
      </c>
      <c r="L45" t="str">
        <f t="shared" si="6"/>
        <v>YES</v>
      </c>
      <c r="M45">
        <f t="shared" si="7"/>
        <v>0.36956521739130432</v>
      </c>
      <c r="N45" t="s">
        <v>106</v>
      </c>
      <c r="O45">
        <v>401</v>
      </c>
      <c r="P45" t="str">
        <f t="shared" si="8"/>
        <v>NA</v>
      </c>
      <c r="Q45">
        <f t="shared" si="9"/>
        <v>0.17206982543640897</v>
      </c>
    </row>
    <row r="46" spans="1:17" x14ac:dyDescent="0.25">
      <c r="A46" t="s">
        <v>102</v>
      </c>
      <c r="B46" t="s">
        <v>40</v>
      </c>
      <c r="C46">
        <v>3659333</v>
      </c>
      <c r="D46" t="s">
        <v>56</v>
      </c>
      <c r="E46">
        <v>2010</v>
      </c>
      <c r="F46" t="b">
        <v>1</v>
      </c>
      <c r="G46">
        <v>146</v>
      </c>
      <c r="H46">
        <v>186</v>
      </c>
      <c r="I46">
        <f t="shared" ref="I46" si="16">IF(F46 = TRUE, G46/(G46+H46), "NA")</f>
        <v>0.43975903614457829</v>
      </c>
      <c r="J46">
        <f t="shared" ref="J46" si="17">IF(F46 = TRUE,(G46)/(G46+H46) - (H46)/(G46+H46), "NA")</f>
        <v>-0.12048192771084337</v>
      </c>
      <c r="K46">
        <v>0.5</v>
      </c>
      <c r="L46" t="str">
        <f t="shared" ref="L46" si="18">IF(I46&lt;&gt;"NA",IF(I46&gt;K46,"YES","NO"),"NA")</f>
        <v>NO</v>
      </c>
      <c r="M46">
        <f t="shared" ref="M46" si="19">IF(F46=TRUE,I46-K46,"NA")</f>
        <v>-6.0240963855421714E-2</v>
      </c>
      <c r="N46" t="s">
        <v>106</v>
      </c>
      <c r="O46">
        <v>1194</v>
      </c>
      <c r="P46" t="str">
        <f t="shared" ref="P46" si="20">IF(N46&lt;&gt;"NA",(G46+H46)/N46, "NA")</f>
        <v>NA</v>
      </c>
      <c r="Q46">
        <f t="shared" ref="Q46" si="21">IFERROR((G46+H46)/O46, "NA")</f>
        <v>0.27805695142378561</v>
      </c>
    </row>
    <row r="47" spans="1:17" x14ac:dyDescent="0.25">
      <c r="A47" t="s">
        <v>102</v>
      </c>
      <c r="B47" t="s">
        <v>40</v>
      </c>
      <c r="C47">
        <v>3659333</v>
      </c>
      <c r="D47" t="s">
        <v>56</v>
      </c>
      <c r="E47">
        <v>2018</v>
      </c>
      <c r="F47" t="b">
        <v>1</v>
      </c>
      <c r="G47">
        <v>208</v>
      </c>
      <c r="H47">
        <v>188</v>
      </c>
      <c r="I47">
        <f t="shared" si="4"/>
        <v>0.5252525252525253</v>
      </c>
      <c r="J47">
        <f t="shared" si="5"/>
        <v>5.0505050505050553E-2</v>
      </c>
      <c r="K47">
        <v>0.5</v>
      </c>
      <c r="L47" t="str">
        <f t="shared" si="6"/>
        <v>YES</v>
      </c>
      <c r="M47">
        <f t="shared" si="7"/>
        <v>2.5252525252525304E-2</v>
      </c>
      <c r="N47" t="s">
        <v>106</v>
      </c>
      <c r="O47">
        <v>1120</v>
      </c>
      <c r="P47" t="str">
        <f t="shared" si="8"/>
        <v>NA</v>
      </c>
      <c r="Q47">
        <f t="shared" si="9"/>
        <v>0.35357142857142859</v>
      </c>
    </row>
    <row r="48" spans="1:17" x14ac:dyDescent="0.25">
      <c r="A48" t="s">
        <v>102</v>
      </c>
      <c r="B48" t="s">
        <v>40</v>
      </c>
      <c r="C48">
        <v>3659883</v>
      </c>
      <c r="D48" t="s">
        <v>57</v>
      </c>
      <c r="E48">
        <v>2016</v>
      </c>
      <c r="F48" t="b">
        <v>1</v>
      </c>
      <c r="G48">
        <v>91</v>
      </c>
      <c r="H48">
        <v>7</v>
      </c>
      <c r="I48">
        <f t="shared" si="4"/>
        <v>0.9285714285714286</v>
      </c>
      <c r="J48">
        <f t="shared" si="5"/>
        <v>0.85714285714285721</v>
      </c>
      <c r="K48">
        <v>0.5</v>
      </c>
      <c r="L48" t="str">
        <f t="shared" si="6"/>
        <v>YES</v>
      </c>
      <c r="M48">
        <f t="shared" si="7"/>
        <v>0.4285714285714286</v>
      </c>
      <c r="N48" t="s">
        <v>106</v>
      </c>
      <c r="O48">
        <v>291</v>
      </c>
      <c r="P48" t="str">
        <f t="shared" si="8"/>
        <v>NA</v>
      </c>
      <c r="Q48">
        <f t="shared" si="9"/>
        <v>0.33676975945017185</v>
      </c>
    </row>
    <row r="49" spans="1:17" x14ac:dyDescent="0.25">
      <c r="A49" t="s">
        <v>102</v>
      </c>
      <c r="B49" t="s">
        <v>40</v>
      </c>
      <c r="C49">
        <v>3660576</v>
      </c>
      <c r="D49" t="s">
        <v>58</v>
      </c>
      <c r="E49">
        <v>2014</v>
      </c>
      <c r="F49" t="b">
        <v>1</v>
      </c>
      <c r="G49">
        <v>125</v>
      </c>
      <c r="H49">
        <v>13</v>
      </c>
      <c r="I49">
        <f t="shared" si="4"/>
        <v>0.90579710144927539</v>
      </c>
      <c r="J49">
        <f t="shared" si="5"/>
        <v>0.81159420289855078</v>
      </c>
      <c r="K49">
        <v>0.5</v>
      </c>
      <c r="L49" t="str">
        <f t="shared" si="6"/>
        <v>YES</v>
      </c>
      <c r="M49">
        <f t="shared" si="7"/>
        <v>0.40579710144927539</v>
      </c>
      <c r="N49" t="s">
        <v>106</v>
      </c>
      <c r="O49">
        <v>2602</v>
      </c>
      <c r="P49" t="str">
        <f t="shared" si="8"/>
        <v>NA</v>
      </c>
      <c r="Q49">
        <f t="shared" si="9"/>
        <v>5.3036126056879324E-2</v>
      </c>
    </row>
    <row r="50" spans="1:17" x14ac:dyDescent="0.25">
      <c r="A50" t="s">
        <v>102</v>
      </c>
      <c r="B50" t="s">
        <v>40</v>
      </c>
      <c r="C50">
        <v>3664771</v>
      </c>
      <c r="D50" t="s">
        <v>59</v>
      </c>
      <c r="E50">
        <v>2017</v>
      </c>
      <c r="F50" t="b">
        <v>1</v>
      </c>
      <c r="G50">
        <v>192</v>
      </c>
      <c r="H50">
        <v>49</v>
      </c>
      <c r="I50">
        <f t="shared" si="4"/>
        <v>0.79668049792531115</v>
      </c>
      <c r="J50">
        <f t="shared" si="5"/>
        <v>0.5933609958506223</v>
      </c>
      <c r="K50">
        <v>0.5</v>
      </c>
      <c r="L50" t="str">
        <f t="shared" si="6"/>
        <v>YES</v>
      </c>
      <c r="M50">
        <f t="shared" si="7"/>
        <v>0.29668049792531115</v>
      </c>
      <c r="N50" t="s">
        <v>106</v>
      </c>
      <c r="O50">
        <v>946</v>
      </c>
      <c r="P50" t="str">
        <f t="shared" si="8"/>
        <v>NA</v>
      </c>
      <c r="Q50">
        <f t="shared" si="9"/>
        <v>0.2547568710359408</v>
      </c>
    </row>
    <row r="51" spans="1:17" x14ac:dyDescent="0.25">
      <c r="A51" t="s">
        <v>102</v>
      </c>
      <c r="B51" t="s">
        <v>40</v>
      </c>
      <c r="C51">
        <v>3666322</v>
      </c>
      <c r="D51" t="s">
        <v>60</v>
      </c>
      <c r="E51">
        <v>2010</v>
      </c>
      <c r="F51" t="b">
        <v>1</v>
      </c>
      <c r="G51">
        <v>1198</v>
      </c>
      <c r="H51">
        <v>1112</v>
      </c>
      <c r="I51">
        <f t="shared" si="4"/>
        <v>0.51861471861471864</v>
      </c>
      <c r="J51">
        <f t="shared" si="5"/>
        <v>3.7229437229437279E-2</v>
      </c>
      <c r="K51">
        <v>0.5</v>
      </c>
      <c r="L51" t="str">
        <f t="shared" si="6"/>
        <v>YES</v>
      </c>
      <c r="M51">
        <f t="shared" si="7"/>
        <v>1.8614718614718639E-2</v>
      </c>
      <c r="N51" t="s">
        <v>106</v>
      </c>
      <c r="O51">
        <v>6681</v>
      </c>
      <c r="P51" t="str">
        <f t="shared" si="8"/>
        <v>NA</v>
      </c>
      <c r="Q51">
        <f t="shared" si="9"/>
        <v>0.34575662325999101</v>
      </c>
    </row>
    <row r="52" spans="1:17" x14ac:dyDescent="0.25">
      <c r="A52" t="s">
        <v>102</v>
      </c>
      <c r="B52" t="s">
        <v>40</v>
      </c>
      <c r="C52">
        <v>3676881</v>
      </c>
      <c r="D52" t="s">
        <v>61</v>
      </c>
      <c r="E52">
        <v>2017</v>
      </c>
      <c r="F52" t="b">
        <v>1</v>
      </c>
      <c r="G52">
        <v>103</v>
      </c>
      <c r="H52">
        <v>76</v>
      </c>
      <c r="I52">
        <f t="shared" si="4"/>
        <v>0.57541899441340782</v>
      </c>
      <c r="J52">
        <f t="shared" si="5"/>
        <v>0.15083798882681565</v>
      </c>
      <c r="K52">
        <v>0.5</v>
      </c>
      <c r="L52" t="str">
        <f t="shared" si="6"/>
        <v>YES</v>
      </c>
      <c r="M52">
        <f t="shared" si="7"/>
        <v>7.5418994413407825E-2</v>
      </c>
      <c r="N52" t="s">
        <v>106</v>
      </c>
      <c r="O52">
        <v>600</v>
      </c>
      <c r="P52" t="str">
        <f t="shared" si="8"/>
        <v>NA</v>
      </c>
      <c r="Q52">
        <f t="shared" si="9"/>
        <v>0.29833333333333334</v>
      </c>
    </row>
    <row r="53" spans="1:17" x14ac:dyDescent="0.25">
      <c r="A53" t="s">
        <v>102</v>
      </c>
      <c r="B53" t="s">
        <v>62</v>
      </c>
      <c r="C53">
        <v>3711560</v>
      </c>
      <c r="D53" t="s">
        <v>63</v>
      </c>
      <c r="E53">
        <v>2018</v>
      </c>
      <c r="F53" t="b">
        <v>0</v>
      </c>
      <c r="G53" t="s">
        <v>106</v>
      </c>
      <c r="H53" t="s">
        <v>106</v>
      </c>
      <c r="I53" t="str">
        <f t="shared" si="4"/>
        <v>NA</v>
      </c>
      <c r="J53" t="str">
        <f t="shared" si="5"/>
        <v>NA</v>
      </c>
      <c r="K53">
        <v>0.5</v>
      </c>
      <c r="L53" t="str">
        <f t="shared" si="6"/>
        <v>NA</v>
      </c>
      <c r="M53" t="str">
        <f t="shared" si="7"/>
        <v>NA</v>
      </c>
      <c r="N53" t="s">
        <v>106</v>
      </c>
      <c r="O53">
        <v>89</v>
      </c>
      <c r="P53" t="str">
        <f t="shared" si="8"/>
        <v>NA</v>
      </c>
      <c r="Q53" t="str">
        <f t="shared" si="9"/>
        <v>NA</v>
      </c>
    </row>
    <row r="54" spans="1:17" x14ac:dyDescent="0.25">
      <c r="A54" t="s">
        <v>102</v>
      </c>
      <c r="B54" t="s">
        <v>64</v>
      </c>
      <c r="C54">
        <v>3804740</v>
      </c>
      <c r="D54" t="s">
        <v>65</v>
      </c>
      <c r="E54">
        <v>2021</v>
      </c>
      <c r="F54" t="b">
        <v>0</v>
      </c>
      <c r="G54" t="s">
        <v>106</v>
      </c>
      <c r="H54" t="s">
        <v>106</v>
      </c>
      <c r="I54" t="str">
        <f t="shared" si="4"/>
        <v>NA</v>
      </c>
      <c r="J54" t="str">
        <f t="shared" si="5"/>
        <v>NA</v>
      </c>
      <c r="K54">
        <v>0.5</v>
      </c>
      <c r="L54" t="str">
        <f t="shared" si="6"/>
        <v>NA</v>
      </c>
      <c r="M54" t="str">
        <f t="shared" si="7"/>
        <v>NA</v>
      </c>
      <c r="N54" t="s">
        <v>106</v>
      </c>
      <c r="O54">
        <v>6</v>
      </c>
      <c r="P54" t="str">
        <f t="shared" si="8"/>
        <v>NA</v>
      </c>
      <c r="Q54" t="str">
        <f t="shared" si="9"/>
        <v>NA</v>
      </c>
    </row>
    <row r="55" spans="1:17" x14ac:dyDescent="0.25">
      <c r="A55" t="s">
        <v>102</v>
      </c>
      <c r="B55" t="s">
        <v>66</v>
      </c>
      <c r="C55">
        <v>3901742</v>
      </c>
      <c r="D55" t="s">
        <v>67</v>
      </c>
      <c r="E55">
        <v>2019</v>
      </c>
      <c r="F55" t="b">
        <v>1</v>
      </c>
      <c r="G55">
        <v>843</v>
      </c>
      <c r="H55">
        <v>479</v>
      </c>
      <c r="I55">
        <f t="shared" si="4"/>
        <v>0.63767019667170954</v>
      </c>
      <c r="J55">
        <f t="shared" si="5"/>
        <v>0.27534039334341909</v>
      </c>
      <c r="K55">
        <v>0.5</v>
      </c>
      <c r="L55" t="str">
        <f t="shared" si="6"/>
        <v>YES</v>
      </c>
      <c r="M55">
        <f t="shared" si="7"/>
        <v>0.13767019667170954</v>
      </c>
      <c r="N55" t="s">
        <v>106</v>
      </c>
      <c r="O55">
        <v>5039</v>
      </c>
      <c r="P55" t="str">
        <f t="shared" si="8"/>
        <v>NA</v>
      </c>
      <c r="Q55">
        <f t="shared" si="9"/>
        <v>0.26235364159555469</v>
      </c>
    </row>
    <row r="56" spans="1:17" x14ac:dyDescent="0.25">
      <c r="A56" t="s">
        <v>102</v>
      </c>
      <c r="B56" t="s">
        <v>66</v>
      </c>
      <c r="C56">
        <v>3908168</v>
      </c>
      <c r="D56" t="s">
        <v>68</v>
      </c>
      <c r="E56">
        <v>2013</v>
      </c>
      <c r="F56" t="b">
        <v>1</v>
      </c>
      <c r="G56">
        <v>63</v>
      </c>
      <c r="H56">
        <v>135</v>
      </c>
      <c r="I56">
        <f>IF(F56 = TRUE, G56/(G56+H56), "NA")</f>
        <v>0.31818181818181818</v>
      </c>
      <c r="J56">
        <f>IF(F56 = TRUE,(G56)/(G56+H56) - (H56)/(G56+H56), "NA")</f>
        <v>-0.36363636363636359</v>
      </c>
      <c r="K56">
        <v>0.5</v>
      </c>
      <c r="L56" t="str">
        <f t="shared" ref="L56" si="22">IF(I56&lt;&gt;"NA",IF(I56&gt;K56,"YES","NO"),"NA")</f>
        <v>NO</v>
      </c>
      <c r="M56">
        <f>IF(F56=TRUE,I56-K56,"NA")</f>
        <v>-0.18181818181818182</v>
      </c>
      <c r="N56" t="s">
        <v>106</v>
      </c>
      <c r="O56">
        <v>518</v>
      </c>
      <c r="P56" t="str">
        <f>IF(N56&lt;&gt;"NA",(G56+H56)/N56, "NA")</f>
        <v>NA</v>
      </c>
      <c r="Q56">
        <f>IFERROR((G56+H56)/O56, "NA")</f>
        <v>0.38223938223938225</v>
      </c>
    </row>
    <row r="57" spans="1:17" x14ac:dyDescent="0.25">
      <c r="A57" t="s">
        <v>102</v>
      </c>
      <c r="B57" t="s">
        <v>66</v>
      </c>
      <c r="C57">
        <v>3908168</v>
      </c>
      <c r="D57" t="s">
        <v>68</v>
      </c>
      <c r="E57">
        <v>2017</v>
      </c>
      <c r="F57" t="b">
        <v>1</v>
      </c>
      <c r="G57">
        <v>106</v>
      </c>
      <c r="H57">
        <v>88</v>
      </c>
      <c r="I57">
        <f>IF(F57 = TRUE, G57/(G57+H57), "NA")</f>
        <v>0.54639175257731953</v>
      </c>
      <c r="J57">
        <f>IF(F57 = TRUE,(G57)/(G57+H57) - (H57)/(G57+H57), "NA")</f>
        <v>9.2783505154639123E-2</v>
      </c>
      <c r="K57">
        <v>0.5</v>
      </c>
      <c r="L57" t="str">
        <f t="shared" si="6"/>
        <v>YES</v>
      </c>
      <c r="M57">
        <f>IF(F57=TRUE,I57-K57,"NA")</f>
        <v>4.6391752577319534E-2</v>
      </c>
      <c r="N57" t="s">
        <v>106</v>
      </c>
      <c r="O57">
        <v>518</v>
      </c>
      <c r="P57" t="str">
        <f>IF(N57&lt;&gt;"NA",(G57+H57)/N57, "NA")</f>
        <v>NA</v>
      </c>
      <c r="Q57">
        <f>IFERROR((G57+H57)/O57, "NA")</f>
        <v>0.37451737451737449</v>
      </c>
    </row>
    <row r="58" spans="1:17" x14ac:dyDescent="0.25">
      <c r="A58" t="s">
        <v>102</v>
      </c>
      <c r="B58" t="s">
        <v>66</v>
      </c>
      <c r="C58">
        <v>3913834</v>
      </c>
      <c r="D58" t="s">
        <v>69</v>
      </c>
      <c r="E58">
        <v>2014</v>
      </c>
      <c r="F58" t="b">
        <v>1</v>
      </c>
      <c r="G58">
        <v>22</v>
      </c>
      <c r="H58">
        <v>5</v>
      </c>
      <c r="I58">
        <f t="shared" si="4"/>
        <v>0.81481481481481477</v>
      </c>
      <c r="J58">
        <f t="shared" si="5"/>
        <v>0.62962962962962954</v>
      </c>
      <c r="K58">
        <v>0.5</v>
      </c>
      <c r="L58" t="str">
        <f t="shared" si="6"/>
        <v>YES</v>
      </c>
      <c r="M58">
        <f t="shared" si="7"/>
        <v>0.31481481481481477</v>
      </c>
      <c r="N58" t="s">
        <v>106</v>
      </c>
      <c r="O58">
        <v>150</v>
      </c>
      <c r="P58" t="str">
        <f t="shared" si="8"/>
        <v>NA</v>
      </c>
      <c r="Q58">
        <f t="shared" si="9"/>
        <v>0.18</v>
      </c>
    </row>
    <row r="59" spans="1:17" x14ac:dyDescent="0.25">
      <c r="A59" t="s">
        <v>102</v>
      </c>
      <c r="B59" t="s">
        <v>66</v>
      </c>
      <c r="C59">
        <v>3927944</v>
      </c>
      <c r="D59" t="s">
        <v>70</v>
      </c>
      <c r="E59">
        <v>2012</v>
      </c>
      <c r="F59" t="b">
        <v>1</v>
      </c>
      <c r="G59">
        <v>1085</v>
      </c>
      <c r="H59">
        <v>858</v>
      </c>
      <c r="I59">
        <f t="shared" si="4"/>
        <v>0.55841482243952656</v>
      </c>
      <c r="J59">
        <f t="shared" si="5"/>
        <v>0.11682964487905306</v>
      </c>
      <c r="K59">
        <v>0.5</v>
      </c>
      <c r="L59" t="str">
        <f t="shared" si="6"/>
        <v>YES</v>
      </c>
      <c r="M59">
        <f t="shared" si="7"/>
        <v>5.8414822439526559E-2</v>
      </c>
      <c r="N59" t="s">
        <v>106</v>
      </c>
      <c r="O59">
        <v>3726</v>
      </c>
      <c r="P59" t="str">
        <f t="shared" si="8"/>
        <v>NA</v>
      </c>
      <c r="Q59">
        <f t="shared" si="9"/>
        <v>0.52147074610842725</v>
      </c>
    </row>
    <row r="60" spans="1:17" x14ac:dyDescent="0.25">
      <c r="A60" t="s">
        <v>102</v>
      </c>
      <c r="B60" t="s">
        <v>66</v>
      </c>
      <c r="C60">
        <v>3943596</v>
      </c>
      <c r="D60" t="s">
        <v>71</v>
      </c>
      <c r="E60">
        <v>2015</v>
      </c>
      <c r="F60" t="b">
        <v>1</v>
      </c>
      <c r="G60">
        <v>23</v>
      </c>
      <c r="H60">
        <v>29</v>
      </c>
      <c r="I60">
        <f t="shared" ref="I60" si="23">IF(F60 = TRUE, G60/(G60+H60), "NA")</f>
        <v>0.44230769230769229</v>
      </c>
      <c r="J60">
        <f t="shared" ref="J60" si="24">IF(F60 = TRUE,(G60)/(G60+H60) - (H60)/(G60+H60), "NA")</f>
        <v>-0.11538461538461542</v>
      </c>
      <c r="K60">
        <v>0.5</v>
      </c>
      <c r="L60" t="str">
        <f t="shared" ref="L60" si="25">IF(I60&lt;&gt;"NA",IF(I60&gt;K60,"YES","NO"),"NA")</f>
        <v>NO</v>
      </c>
      <c r="M60">
        <f t="shared" ref="M60" si="26">IF(F60=TRUE,I60-K60,"NA")</f>
        <v>-5.7692307692307709E-2</v>
      </c>
      <c r="N60" t="s">
        <v>106</v>
      </c>
      <c r="O60">
        <v>151</v>
      </c>
      <c r="P60" t="str">
        <f t="shared" ref="P60" si="27">IF(N60&lt;&gt;"NA",(G60+H60)/N60, "NA")</f>
        <v>NA</v>
      </c>
      <c r="Q60">
        <f t="shared" ref="Q60" si="28">IFERROR((G60+H60)/O60, "NA")</f>
        <v>0.3443708609271523</v>
      </c>
    </row>
    <row r="61" spans="1:17" x14ac:dyDescent="0.25">
      <c r="A61" t="s">
        <v>102</v>
      </c>
      <c r="B61" t="s">
        <v>66</v>
      </c>
      <c r="C61">
        <v>3943596</v>
      </c>
      <c r="D61" t="s">
        <v>71</v>
      </c>
      <c r="E61">
        <v>2018</v>
      </c>
      <c r="F61" t="b">
        <v>1</v>
      </c>
      <c r="G61">
        <v>30</v>
      </c>
      <c r="H61">
        <v>12</v>
      </c>
      <c r="I61">
        <f t="shared" si="4"/>
        <v>0.7142857142857143</v>
      </c>
      <c r="J61">
        <f t="shared" si="5"/>
        <v>0.4285714285714286</v>
      </c>
      <c r="K61">
        <v>0.5</v>
      </c>
      <c r="L61" t="str">
        <f t="shared" si="6"/>
        <v>YES</v>
      </c>
      <c r="M61">
        <f t="shared" si="7"/>
        <v>0.2142857142857143</v>
      </c>
      <c r="N61" t="s">
        <v>106</v>
      </c>
      <c r="O61">
        <v>151</v>
      </c>
      <c r="P61" t="str">
        <f t="shared" si="8"/>
        <v>NA</v>
      </c>
      <c r="Q61">
        <f t="shared" si="9"/>
        <v>0.27814569536423839</v>
      </c>
    </row>
    <row r="62" spans="1:17" x14ac:dyDescent="0.25">
      <c r="A62" t="s">
        <v>102</v>
      </c>
      <c r="B62" t="s">
        <v>66</v>
      </c>
      <c r="C62" t="s">
        <v>114</v>
      </c>
      <c r="D62" t="s">
        <v>115</v>
      </c>
      <c r="E62">
        <v>2019</v>
      </c>
      <c r="F62" t="b">
        <v>1</v>
      </c>
      <c r="G62">
        <v>53</v>
      </c>
      <c r="H62">
        <v>46</v>
      </c>
      <c r="I62">
        <f t="shared" si="4"/>
        <v>0.53535353535353536</v>
      </c>
      <c r="J62">
        <f t="shared" si="5"/>
        <v>7.0707070707070718E-2</v>
      </c>
      <c r="K62">
        <v>0.5</v>
      </c>
      <c r="L62" t="str">
        <f t="shared" si="6"/>
        <v>YES</v>
      </c>
      <c r="M62">
        <f t="shared" si="7"/>
        <v>3.5353535353535359E-2</v>
      </c>
      <c r="N62" t="s">
        <v>106</v>
      </c>
      <c r="O62">
        <v>392</v>
      </c>
      <c r="P62" t="str">
        <f t="shared" si="8"/>
        <v>NA</v>
      </c>
      <c r="Q62">
        <f t="shared" si="9"/>
        <v>0.25255102040816324</v>
      </c>
    </row>
    <row r="63" spans="1:17" x14ac:dyDescent="0.25">
      <c r="A63" t="s">
        <v>102</v>
      </c>
      <c r="B63" t="s">
        <v>66</v>
      </c>
      <c r="C63">
        <v>3958800</v>
      </c>
      <c r="D63" t="s">
        <v>72</v>
      </c>
      <c r="E63">
        <v>2013</v>
      </c>
      <c r="F63" t="b">
        <v>1</v>
      </c>
      <c r="G63">
        <v>38</v>
      </c>
      <c r="H63">
        <v>30</v>
      </c>
      <c r="I63">
        <f t="shared" si="4"/>
        <v>0.55882352941176472</v>
      </c>
      <c r="J63">
        <f t="shared" si="5"/>
        <v>0.11764705882352944</v>
      </c>
      <c r="K63">
        <v>0.5</v>
      </c>
      <c r="L63" t="str">
        <f t="shared" si="6"/>
        <v>YES</v>
      </c>
      <c r="M63">
        <f t="shared" si="7"/>
        <v>5.8823529411764719E-2</v>
      </c>
      <c r="N63">
        <v>165</v>
      </c>
      <c r="O63">
        <v>270</v>
      </c>
      <c r="P63">
        <f t="shared" si="8"/>
        <v>0.41212121212121211</v>
      </c>
      <c r="Q63">
        <f t="shared" si="9"/>
        <v>0.25185185185185183</v>
      </c>
    </row>
    <row r="64" spans="1:17" x14ac:dyDescent="0.25">
      <c r="A64" t="s">
        <v>102</v>
      </c>
      <c r="B64" t="s">
        <v>66</v>
      </c>
      <c r="C64">
        <v>3969666</v>
      </c>
      <c r="D64" t="s">
        <v>73</v>
      </c>
      <c r="E64">
        <v>2011</v>
      </c>
      <c r="F64" t="b">
        <v>1</v>
      </c>
      <c r="G64">
        <v>43</v>
      </c>
      <c r="H64">
        <v>14</v>
      </c>
      <c r="I64">
        <f t="shared" si="4"/>
        <v>0.75438596491228072</v>
      </c>
      <c r="J64">
        <f t="shared" si="5"/>
        <v>0.50877192982456143</v>
      </c>
      <c r="K64">
        <v>0.5</v>
      </c>
      <c r="L64" t="str">
        <f t="shared" si="6"/>
        <v>YES</v>
      </c>
      <c r="M64">
        <f t="shared" si="7"/>
        <v>0.25438596491228072</v>
      </c>
      <c r="N64" t="s">
        <v>106</v>
      </c>
      <c r="O64">
        <v>129</v>
      </c>
      <c r="P64" t="str">
        <f t="shared" si="8"/>
        <v>NA</v>
      </c>
      <c r="Q64">
        <f t="shared" si="9"/>
        <v>0.44186046511627908</v>
      </c>
    </row>
    <row r="65" spans="1:17" x14ac:dyDescent="0.25">
      <c r="A65" t="s">
        <v>102</v>
      </c>
      <c r="B65" t="s">
        <v>66</v>
      </c>
      <c r="C65">
        <v>3970072</v>
      </c>
      <c r="D65" t="s">
        <v>74</v>
      </c>
      <c r="E65">
        <v>2015</v>
      </c>
      <c r="F65" t="b">
        <v>1</v>
      </c>
      <c r="G65">
        <v>22</v>
      </c>
      <c r="H65">
        <v>11</v>
      </c>
      <c r="I65">
        <f t="shared" si="4"/>
        <v>0.66666666666666663</v>
      </c>
      <c r="J65">
        <f t="shared" si="5"/>
        <v>0.33333333333333331</v>
      </c>
      <c r="K65">
        <v>0.5</v>
      </c>
      <c r="L65" t="str">
        <f t="shared" si="6"/>
        <v>YES</v>
      </c>
      <c r="M65">
        <f t="shared" si="7"/>
        <v>0.16666666666666663</v>
      </c>
      <c r="N65" t="s">
        <v>106</v>
      </c>
      <c r="O65">
        <v>129</v>
      </c>
      <c r="P65" t="str">
        <f t="shared" si="8"/>
        <v>NA</v>
      </c>
      <c r="Q65">
        <f t="shared" si="9"/>
        <v>0.2558139534883721</v>
      </c>
    </row>
    <row r="66" spans="1:17" x14ac:dyDescent="0.25">
      <c r="A66" t="s">
        <v>102</v>
      </c>
      <c r="B66" t="s">
        <v>66</v>
      </c>
      <c r="C66">
        <v>3972998</v>
      </c>
      <c r="D66" t="s">
        <v>75</v>
      </c>
      <c r="E66">
        <v>2017</v>
      </c>
      <c r="F66" t="b">
        <v>1</v>
      </c>
      <c r="G66">
        <v>25</v>
      </c>
      <c r="H66">
        <v>23</v>
      </c>
      <c r="I66">
        <f t="shared" si="4"/>
        <v>0.52083333333333337</v>
      </c>
      <c r="J66">
        <f t="shared" si="5"/>
        <v>4.1666666666666685E-2</v>
      </c>
      <c r="K66">
        <v>0.5</v>
      </c>
      <c r="L66" t="str">
        <f t="shared" si="6"/>
        <v>YES</v>
      </c>
      <c r="M66">
        <f t="shared" si="7"/>
        <v>2.083333333333337E-2</v>
      </c>
      <c r="N66" t="s">
        <v>106</v>
      </c>
      <c r="O66">
        <v>283</v>
      </c>
      <c r="P66" t="str">
        <f t="shared" si="8"/>
        <v>NA</v>
      </c>
      <c r="Q66">
        <f t="shared" si="9"/>
        <v>0.16961130742049471</v>
      </c>
    </row>
    <row r="67" spans="1:17" x14ac:dyDescent="0.25">
      <c r="A67" t="s">
        <v>102</v>
      </c>
      <c r="B67" t="s">
        <v>66</v>
      </c>
      <c r="C67">
        <v>3978848</v>
      </c>
      <c r="D67" t="s">
        <v>76</v>
      </c>
      <c r="E67">
        <v>2012</v>
      </c>
      <c r="F67" t="b">
        <v>1</v>
      </c>
      <c r="G67">
        <v>57</v>
      </c>
      <c r="H67">
        <v>60</v>
      </c>
      <c r="I67">
        <f t="shared" ref="I67" si="29">IF(F67 = TRUE, G67/(G67+H67), "NA")</f>
        <v>0.48717948717948717</v>
      </c>
      <c r="J67">
        <f t="shared" ref="J67" si="30">IF(F67 = TRUE,(G67)/(G67+H67) - (H67)/(G67+H67), "NA")</f>
        <v>-2.5641025641025605E-2</v>
      </c>
      <c r="K67">
        <v>0.5</v>
      </c>
      <c r="L67" t="str">
        <f t="shared" ref="L67" si="31">IF(I67&lt;&gt;"NA",IF(I67&gt;K67,"YES","NO"),"NA")</f>
        <v>NO</v>
      </c>
      <c r="M67">
        <f t="shared" ref="M67" si="32">IF(F67=TRUE,I67-K67,"NA")</f>
        <v>-1.282051282051283E-2</v>
      </c>
      <c r="N67" t="s">
        <v>106</v>
      </c>
      <c r="O67">
        <v>222</v>
      </c>
      <c r="P67" t="str">
        <f t="shared" ref="P67" si="33">IF(N67&lt;&gt;"NA",(G67+H67)/N67, "NA")</f>
        <v>NA</v>
      </c>
      <c r="Q67">
        <f t="shared" ref="Q67" si="34">IFERROR((G67+H67)/O67, "NA")</f>
        <v>0.52702702702702697</v>
      </c>
    </row>
    <row r="68" spans="1:17" x14ac:dyDescent="0.25">
      <c r="A68" t="s">
        <v>102</v>
      </c>
      <c r="B68" t="s">
        <v>66</v>
      </c>
      <c r="C68">
        <v>3978848</v>
      </c>
      <c r="D68" t="s">
        <v>76</v>
      </c>
      <c r="E68">
        <v>2013</v>
      </c>
      <c r="F68" t="b">
        <v>1</v>
      </c>
      <c r="G68">
        <v>49</v>
      </c>
      <c r="H68">
        <v>23</v>
      </c>
      <c r="I68">
        <f t="shared" si="4"/>
        <v>0.68055555555555558</v>
      </c>
      <c r="J68">
        <f t="shared" si="5"/>
        <v>0.36111111111111116</v>
      </c>
      <c r="K68">
        <v>0.5</v>
      </c>
      <c r="L68" t="str">
        <f t="shared" si="6"/>
        <v>YES</v>
      </c>
      <c r="M68">
        <f t="shared" si="7"/>
        <v>0.18055555555555558</v>
      </c>
      <c r="N68" t="s">
        <v>106</v>
      </c>
      <c r="O68">
        <v>222</v>
      </c>
      <c r="P68" t="str">
        <f t="shared" si="8"/>
        <v>NA</v>
      </c>
      <c r="Q68">
        <f t="shared" si="9"/>
        <v>0.32432432432432434</v>
      </c>
    </row>
    <row r="69" spans="1:17" x14ac:dyDescent="0.25">
      <c r="B69" t="s">
        <v>77</v>
      </c>
      <c r="C69">
        <v>4117800</v>
      </c>
      <c r="D69" t="s">
        <v>78</v>
      </c>
      <c r="E69">
        <v>2018</v>
      </c>
      <c r="I69" t="str">
        <f t="shared" si="4"/>
        <v>NA</v>
      </c>
      <c r="J69" t="str">
        <f t="shared" si="5"/>
        <v>NA</v>
      </c>
      <c r="K69">
        <v>0.5</v>
      </c>
      <c r="L69" t="str">
        <f t="shared" si="6"/>
        <v>NA</v>
      </c>
      <c r="M69" t="str">
        <f t="shared" si="7"/>
        <v>NA</v>
      </c>
      <c r="P69" t="e">
        <f t="shared" si="8"/>
        <v>#DIV/0!</v>
      </c>
      <c r="Q69" t="str">
        <f t="shared" si="9"/>
        <v>NA</v>
      </c>
    </row>
    <row r="70" spans="1:17" x14ac:dyDescent="0.25">
      <c r="B70" t="s">
        <v>79</v>
      </c>
      <c r="C70">
        <v>4274744</v>
      </c>
      <c r="D70" t="s">
        <v>80</v>
      </c>
      <c r="E70">
        <v>2017</v>
      </c>
      <c r="I70" t="str">
        <f t="shared" si="4"/>
        <v>NA</v>
      </c>
      <c r="J70" t="str">
        <f t="shared" si="5"/>
        <v>NA</v>
      </c>
      <c r="K70">
        <v>0.5</v>
      </c>
      <c r="L70" t="str">
        <f t="shared" si="6"/>
        <v>NA</v>
      </c>
      <c r="M70" t="str">
        <f t="shared" si="7"/>
        <v>NA</v>
      </c>
      <c r="P70" t="e">
        <f t="shared" si="8"/>
        <v>#DIV/0!</v>
      </c>
      <c r="Q70" t="str">
        <f t="shared" si="9"/>
        <v>NA</v>
      </c>
    </row>
    <row r="71" spans="1:17" x14ac:dyDescent="0.25">
      <c r="B71" t="s">
        <v>81</v>
      </c>
      <c r="C71">
        <v>4656420</v>
      </c>
      <c r="D71" t="s">
        <v>82</v>
      </c>
      <c r="E71">
        <v>2014</v>
      </c>
      <c r="I71" t="str">
        <f t="shared" si="4"/>
        <v>NA</v>
      </c>
      <c r="J71" t="str">
        <f t="shared" si="5"/>
        <v>NA</v>
      </c>
      <c r="K71">
        <v>0.5</v>
      </c>
      <c r="L71" t="str">
        <f t="shared" si="6"/>
        <v>NA</v>
      </c>
      <c r="M71" t="str">
        <f t="shared" si="7"/>
        <v>NA</v>
      </c>
      <c r="P71" t="e">
        <f t="shared" si="8"/>
        <v>#DIV/0!</v>
      </c>
      <c r="Q71" t="str">
        <f t="shared" si="9"/>
        <v>NA</v>
      </c>
    </row>
    <row r="72" spans="1:17" x14ac:dyDescent="0.25">
      <c r="B72" t="s">
        <v>83</v>
      </c>
      <c r="C72">
        <v>4737360</v>
      </c>
      <c r="D72" t="s">
        <v>84</v>
      </c>
      <c r="E72">
        <v>2013</v>
      </c>
      <c r="I72" t="str">
        <f t="shared" si="4"/>
        <v>NA</v>
      </c>
      <c r="J72" t="str">
        <f t="shared" si="5"/>
        <v>NA</v>
      </c>
      <c r="K72">
        <v>0.5</v>
      </c>
      <c r="L72" t="str">
        <f t="shared" si="6"/>
        <v>NA</v>
      </c>
      <c r="M72" t="str">
        <f t="shared" si="7"/>
        <v>NA</v>
      </c>
      <c r="P72" t="e">
        <f t="shared" si="8"/>
        <v>#DIV/0!</v>
      </c>
      <c r="Q72" t="str">
        <f t="shared" si="9"/>
        <v>NA</v>
      </c>
    </row>
    <row r="73" spans="1:17" x14ac:dyDescent="0.25">
      <c r="B73" t="s">
        <v>85</v>
      </c>
      <c r="C73">
        <v>4911435</v>
      </c>
      <c r="D73" t="s">
        <v>86</v>
      </c>
      <c r="E73">
        <v>2021</v>
      </c>
      <c r="I73" t="str">
        <f t="shared" si="4"/>
        <v>NA</v>
      </c>
      <c r="J73" t="str">
        <f t="shared" si="5"/>
        <v>NA</v>
      </c>
      <c r="K73">
        <v>0.5</v>
      </c>
      <c r="L73" t="str">
        <f t="shared" si="6"/>
        <v>NA</v>
      </c>
      <c r="M73" t="str">
        <f t="shared" si="7"/>
        <v>NA</v>
      </c>
      <c r="P73" t="e">
        <f t="shared" si="8"/>
        <v>#DIV/0!</v>
      </c>
      <c r="Q73" t="str">
        <f t="shared" si="9"/>
        <v>NA</v>
      </c>
    </row>
    <row r="74" spans="1:17" x14ac:dyDescent="0.25">
      <c r="B74" t="s">
        <v>85</v>
      </c>
      <c r="C74">
        <v>4956750</v>
      </c>
      <c r="D74" t="s">
        <v>87</v>
      </c>
      <c r="E74">
        <v>2018</v>
      </c>
      <c r="I74" t="str">
        <f t="shared" si="4"/>
        <v>NA</v>
      </c>
      <c r="J74" t="str">
        <f t="shared" si="5"/>
        <v>NA</v>
      </c>
      <c r="K74">
        <v>0.5</v>
      </c>
      <c r="L74" t="str">
        <f t="shared" si="6"/>
        <v>NA</v>
      </c>
      <c r="M74" t="str">
        <f t="shared" si="7"/>
        <v>NA</v>
      </c>
      <c r="P74" t="e">
        <f t="shared" si="8"/>
        <v>#DIV/0!</v>
      </c>
      <c r="Q74" t="str">
        <f t="shared" si="9"/>
        <v>NA</v>
      </c>
    </row>
    <row r="75" spans="1:17" x14ac:dyDescent="0.25">
      <c r="B75" t="s">
        <v>88</v>
      </c>
      <c r="C75">
        <v>5011050</v>
      </c>
      <c r="D75" t="s">
        <v>89</v>
      </c>
      <c r="E75">
        <v>2013</v>
      </c>
      <c r="I75" t="str">
        <f t="shared" si="4"/>
        <v>NA</v>
      </c>
      <c r="J75" t="str">
        <f t="shared" si="5"/>
        <v>NA</v>
      </c>
      <c r="K75">
        <v>0.5</v>
      </c>
      <c r="L75" t="str">
        <f t="shared" si="6"/>
        <v>NA</v>
      </c>
      <c r="M75" t="str">
        <f t="shared" si="7"/>
        <v>NA</v>
      </c>
      <c r="P75" t="e">
        <f t="shared" si="8"/>
        <v>#DIV/0!</v>
      </c>
      <c r="Q75" t="str">
        <f t="shared" si="9"/>
        <v>NA</v>
      </c>
    </row>
    <row r="76" spans="1:17" x14ac:dyDescent="0.25">
      <c r="B76" t="s">
        <v>88</v>
      </c>
      <c r="C76">
        <v>5050200</v>
      </c>
      <c r="D76" t="s">
        <v>90</v>
      </c>
      <c r="E76">
        <v>2015</v>
      </c>
      <c r="I76" t="str">
        <f t="shared" ref="I76:I79" si="35">IF(F76 = TRUE, G76/(G76+H76), "NA")</f>
        <v>NA</v>
      </c>
      <c r="J76" t="str">
        <f t="shared" ref="J76:J79" si="36">IF(F76 = TRUE,(G76)/(G76+H76) - (H76)/(G76+H76), "NA")</f>
        <v>NA</v>
      </c>
      <c r="K76">
        <v>0.5</v>
      </c>
      <c r="L76" t="str">
        <f t="shared" ref="L76:L79" si="37">IF(I76&lt;&gt;"NA",IF(I76&gt;K76,"YES","NO"),"NA")</f>
        <v>NA</v>
      </c>
      <c r="M76" t="str">
        <f t="shared" ref="M76:M79" si="38">IF(F76=TRUE,I76-K76,"NA")</f>
        <v>NA</v>
      </c>
      <c r="P76" t="e">
        <f t="shared" si="8"/>
        <v>#DIV/0!</v>
      </c>
      <c r="Q76" t="str">
        <f t="shared" si="9"/>
        <v>NA</v>
      </c>
    </row>
    <row r="77" spans="1:17" x14ac:dyDescent="0.25">
      <c r="B77" t="s">
        <v>88</v>
      </c>
      <c r="C77">
        <v>5052375</v>
      </c>
      <c r="D77" t="s">
        <v>91</v>
      </c>
      <c r="E77">
        <v>2013</v>
      </c>
      <c r="I77" t="str">
        <f t="shared" si="35"/>
        <v>NA</v>
      </c>
      <c r="J77" t="str">
        <f t="shared" si="36"/>
        <v>NA</v>
      </c>
      <c r="K77">
        <v>0.5</v>
      </c>
      <c r="L77" t="str">
        <f t="shared" si="37"/>
        <v>NA</v>
      </c>
      <c r="M77" t="str">
        <f t="shared" si="38"/>
        <v>NA</v>
      </c>
      <c r="P77" t="e">
        <f t="shared" ref="P77:P79" si="39">IF(N77&lt;&gt;"NA",(G77+H77)/N77, "NA")</f>
        <v>#DIV/0!</v>
      </c>
      <c r="Q77" t="str">
        <f t="shared" si="9"/>
        <v>NA</v>
      </c>
    </row>
    <row r="78" spans="1:17" x14ac:dyDescent="0.25">
      <c r="B78" t="s">
        <v>88</v>
      </c>
      <c r="C78">
        <v>5076900</v>
      </c>
      <c r="D78" t="s">
        <v>92</v>
      </c>
      <c r="E78">
        <v>2019</v>
      </c>
      <c r="I78" t="str">
        <f t="shared" si="35"/>
        <v>NA</v>
      </c>
      <c r="J78" t="str">
        <f t="shared" si="36"/>
        <v>NA</v>
      </c>
      <c r="K78">
        <v>0.5</v>
      </c>
      <c r="L78" t="str">
        <f t="shared" si="37"/>
        <v>NA</v>
      </c>
      <c r="M78" t="str">
        <f t="shared" si="38"/>
        <v>NA</v>
      </c>
      <c r="P78" t="e">
        <f t="shared" si="39"/>
        <v>#DIV/0!</v>
      </c>
      <c r="Q78" t="str">
        <f t="shared" si="9"/>
        <v>NA</v>
      </c>
    </row>
    <row r="79" spans="1:17" x14ac:dyDescent="0.25">
      <c r="B79" t="s">
        <v>93</v>
      </c>
      <c r="C79">
        <v>5118624</v>
      </c>
      <c r="D79" t="s">
        <v>94</v>
      </c>
      <c r="E79">
        <v>2017</v>
      </c>
      <c r="I79" t="str">
        <f t="shared" si="35"/>
        <v>NA</v>
      </c>
      <c r="J79" t="str">
        <f t="shared" si="36"/>
        <v>NA</v>
      </c>
      <c r="K79">
        <v>0.5</v>
      </c>
      <c r="L79" t="str">
        <f t="shared" si="37"/>
        <v>NA</v>
      </c>
      <c r="M79" t="str">
        <f t="shared" si="38"/>
        <v>NA</v>
      </c>
      <c r="P79" t="e">
        <f t="shared" si="39"/>
        <v>#DIV/0!</v>
      </c>
      <c r="Q79" t="str">
        <f t="shared" ref="Q79" si="40">IFERROR((G79+H79)/O79, "NA")</f>
        <v>NA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disincs2010s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Duffin Wong</cp:lastModifiedBy>
  <cp:lastPrinted>2022-04-21T22:23:47Z</cp:lastPrinted>
  <dcterms:created xsi:type="dcterms:W3CDTF">2022-03-07T21:26:54Z</dcterms:created>
  <dcterms:modified xsi:type="dcterms:W3CDTF">2022-04-21T22:52:58Z</dcterms:modified>
</cp:coreProperties>
</file>