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rdan/Desktop/Analysis Projects/Crowdfunding Analysis/"/>
    </mc:Choice>
  </mc:AlternateContent>
  <xr:revisionPtr revIDLastSave="0" documentId="8_{03EE10A2-2CC4-6742-B101-C00DC9552965}" xr6:coauthVersionLast="47" xr6:coauthVersionMax="47" xr10:uidLastSave="{00000000-0000-0000-0000-000000000000}"/>
  <bookViews>
    <workbookView xWindow="79360" yWindow="-7920" windowWidth="34440" windowHeight="20480" activeTab="1" xr2:uid="{00000000-000D-0000-FFFF-FFFF00000000}"/>
  </bookViews>
  <sheets>
    <sheet name="Subcategory Statistics" sheetId="5" r:id="rId1"/>
    <sheet name="Category Statistics" sheetId="2" r:id="rId2"/>
    <sheet name="Outcomes Based on Launch Date" sheetId="4" r:id="rId3"/>
    <sheet name="Theater Outcomes by Launch Date" sheetId="14" r:id="rId4"/>
    <sheet name="Kickstarter" sheetId="1" r:id="rId5"/>
    <sheet name="Sheet11" sheetId="21" r:id="rId6"/>
    <sheet name="Outcomes Based on Goal" sheetId="20" r:id="rId7"/>
    <sheet name="Descriptive Statistics" sheetId="9" r:id="rId8"/>
    <sheet name="Edinburgh Research" sheetId="6" r:id="rId9"/>
  </sheets>
  <definedNames>
    <definedName name="_xlnm._FilterDatabase" localSheetId="4" hidden="1">Kickstarter!$A$1:$T$4117</definedName>
  </definedNames>
  <calcPr calcId="191029"/>
  <pivotCaches>
    <pivotCache cacheId="4" r:id="rId10"/>
    <pivotCache cacheId="5" r:id="rId11"/>
    <pivotCache cacheId="6" r:id="rId12"/>
    <pivotCache cacheId="7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2" i="20" l="1"/>
  <c r="H3" i="20"/>
  <c r="H4" i="20"/>
  <c r="H5" i="20"/>
  <c r="H6" i="20"/>
  <c r="H7" i="20"/>
  <c r="H8" i="20"/>
  <c r="H9" i="20"/>
  <c r="H10" i="20"/>
  <c r="H11" i="20"/>
  <c r="H13" i="20"/>
  <c r="H2" i="20"/>
  <c r="G3" i="20"/>
  <c r="G4" i="20"/>
  <c r="G5" i="20"/>
  <c r="G6" i="20"/>
  <c r="G7" i="20"/>
  <c r="G8" i="20"/>
  <c r="G9" i="20"/>
  <c r="G10" i="20"/>
  <c r="G11" i="20"/>
  <c r="G13" i="20"/>
  <c r="G2" i="20"/>
  <c r="F3" i="20"/>
  <c r="F4" i="20"/>
  <c r="F5" i="20"/>
  <c r="F6" i="20"/>
  <c r="F7" i="20"/>
  <c r="F8" i="20"/>
  <c r="F9" i="20"/>
  <c r="F10" i="20"/>
  <c r="F11" i="20"/>
  <c r="F13" i="20"/>
  <c r="F2" i="20"/>
  <c r="E3" i="20"/>
  <c r="E4" i="20"/>
  <c r="E5" i="20"/>
  <c r="E6" i="20"/>
  <c r="E7" i="20"/>
  <c r="E8" i="20"/>
  <c r="E9" i="20"/>
  <c r="E10" i="20"/>
  <c r="E11" i="20"/>
  <c r="E13" i="20"/>
  <c r="E2" i="20"/>
  <c r="D13" i="20"/>
  <c r="D12" i="20"/>
  <c r="D11" i="20"/>
  <c r="D10" i="20"/>
  <c r="D9" i="20"/>
  <c r="D8" i="20"/>
  <c r="D7" i="20"/>
  <c r="D6" i="20"/>
  <c r="D5" i="20"/>
  <c r="D4" i="20"/>
  <c r="D3" i="20"/>
  <c r="D2" i="20"/>
  <c r="C13" i="20"/>
  <c r="C12" i="20"/>
  <c r="C11" i="20"/>
  <c r="C10" i="20"/>
  <c r="C9" i="20"/>
  <c r="C8" i="20"/>
  <c r="C7" i="20"/>
  <c r="C6" i="20"/>
  <c r="C5" i="20"/>
  <c r="C4" i="20"/>
  <c r="C3" i="20"/>
  <c r="C2" i="20"/>
  <c r="B13" i="20"/>
  <c r="B11" i="20"/>
  <c r="B10" i="20"/>
  <c r="B9" i="20"/>
  <c r="B8" i="20"/>
  <c r="B7" i="20"/>
  <c r="B6" i="20"/>
  <c r="B5" i="20"/>
  <c r="B4" i="20"/>
  <c r="B3" i="20"/>
  <c r="B2" i="20"/>
  <c r="C13" i="9"/>
  <c r="C12" i="9"/>
  <c r="C14" i="9" s="1"/>
  <c r="B13" i="9"/>
  <c r="B12" i="9"/>
  <c r="C11" i="9"/>
  <c r="B11" i="9"/>
  <c r="C6" i="9"/>
  <c r="C7" i="9" s="1"/>
  <c r="C5" i="9"/>
  <c r="B6" i="9"/>
  <c r="B5" i="9"/>
  <c r="B7" i="9" s="1"/>
  <c r="C4" i="9"/>
  <c r="B4" i="9"/>
  <c r="C10" i="9"/>
  <c r="B10" i="9"/>
  <c r="C9" i="9"/>
  <c r="B9" i="9"/>
  <c r="C3" i="9"/>
  <c r="B3" i="9"/>
  <c r="C2" i="9"/>
  <c r="B2" i="9"/>
  <c r="D3" i="6"/>
  <c r="D4" i="6"/>
  <c r="D5" i="6"/>
  <c r="D6" i="6"/>
  <c r="D2" i="6"/>
  <c r="C3" i="6"/>
  <c r="C4" i="6"/>
  <c r="C5" i="6"/>
  <c r="C6" i="6"/>
  <c r="C2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4116" i="1"/>
  <c r="U4116" i="1" s="1"/>
  <c r="S4117" i="1"/>
  <c r="U4117" i="1" s="1"/>
  <c r="T2" i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4116" i="1"/>
  <c r="O2016" i="1"/>
  <c r="B14" i="9" l="1"/>
  <c r="E12" i="20"/>
  <c r="F12" i="20" s="1"/>
  <c r="H12" i="20" l="1"/>
  <c r="G12" i="20"/>
</calcChain>
</file>

<file path=xl/sharedStrings.xml><?xml version="1.0" encoding="utf-8"?>
<sst xmlns="http://schemas.openxmlformats.org/spreadsheetml/2006/main" count="33055" uniqueCount="8425">
  <si>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</si>
  <si>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</si>
  <si>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</si>
  <si>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</si>
  <si>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</si>
  <si>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</si>
  <si>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</si>
  <si>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</si>
  <si>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</si>
  <si>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</si>
  <si>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</si>
  <si>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</si>
  <si>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</si>
  <si>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</si>
  <si>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</si>
  <si>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</si>
  <si>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</si>
  <si>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</si>
  <si>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</si>
  <si>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</si>
  <si>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</si>
  <si>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</si>
  <si>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</si>
  <si>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</si>
  <si>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</si>
  <si>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</si>
  <si>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</si>
  <si>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</si>
  <si>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</si>
  <si>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</si>
  <si>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</si>
  <si>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</si>
  <si>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</si>
  <si>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</si>
  <si>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</si>
  <si>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</si>
  <si>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</si>
  <si>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</si>
  <si>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</si>
  <si>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</si>
  <si>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</si>
  <si>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</si>
  <si>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</si>
  <si>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</si>
  <si>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</si>
  <si>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</si>
  <si>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</si>
  <si>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</si>
  <si>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</si>
  <si>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</si>
  <si>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</si>
  <si>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</si>
  <si>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</si>
  <si>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</si>
  <si>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</si>
  <si>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</si>
  <si>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</si>
  <si>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</si>
  <si>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</si>
  <si>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</si>
  <si>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</si>
  <si>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</si>
  <si>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</si>
  <si>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</si>
  <si>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</si>
  <si>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</si>
  <si>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</si>
  <si>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</si>
  <si>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</si>
  <si>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</si>
  <si>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</si>
  <si>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</si>
  <si>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</si>
  <si>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</si>
  <si>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</si>
  <si>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</si>
  <si>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</si>
  <si>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</si>
  <si>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</si>
  <si>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</si>
  <si>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</si>
  <si>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</si>
  <si>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</si>
  <si>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</si>
  <si>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</si>
  <si>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</si>
  <si>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</si>
  <si>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</si>
  <si>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</si>
  <si>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</si>
  <si>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</si>
  <si>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</si>
  <si>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</si>
  <si>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</si>
  <si>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</si>
  <si>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</si>
  <si>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</si>
  <si>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</si>
  <si>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</si>
  <si>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</si>
  <si>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</si>
  <si>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</si>
  <si>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</si>
  <si>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</si>
  <si>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</si>
  <si>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</si>
  <si>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</si>
  <si>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</si>
  <si>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</si>
  <si>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</si>
  <si>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</si>
  <si>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</si>
  <si>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</si>
  <si>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</si>
  <si>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</si>
  <si>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</si>
  <si>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</si>
  <si>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</si>
  <si>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</si>
  <si>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</si>
  <si>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</si>
  <si>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</si>
  <si>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</si>
  <si>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</si>
  <si>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</si>
  <si>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</si>
  <si>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</si>
  <si>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</si>
  <si>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</si>
  <si>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</si>
  <si>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</si>
  <si>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</si>
  <si>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</si>
  <si>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</si>
  <si>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</si>
  <si>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</si>
  <si>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</si>
  <si>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</si>
  <si>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</si>
  <si>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</si>
  <si>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</si>
  <si>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</si>
  <si>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</si>
  <si>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</si>
  <si>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</si>
  <si>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</si>
  <si>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</si>
  <si>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</si>
  <si>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</si>
  <si>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</si>
  <si>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</si>
  <si>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</si>
  <si>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</si>
  <si>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</si>
  <si>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</si>
  <si>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</si>
  <si>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</si>
  <si>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</si>
  <si>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</si>
  <si>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</si>
  <si>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</si>
  <si>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</si>
  <si>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</si>
  <si>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</si>
  <si>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</si>
  <si>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</si>
  <si>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</si>
  <si>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</si>
  <si>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</si>
  <si>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</si>
  <si>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</si>
  <si>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</si>
  <si>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</si>
  <si>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</si>
  <si>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</si>
  <si>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</si>
  <si>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</si>
  <si>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</si>
  <si>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</si>
  <si>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</si>
  <si>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</si>
  <si>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</si>
  <si>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</si>
  <si>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</si>
  <si>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</si>
  <si>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</si>
  <si>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</si>
  <si>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</si>
  <si>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</si>
  <si>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</si>
  <si>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</si>
  <si>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</si>
  <si>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</si>
  <si>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</si>
  <si>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</si>
  <si>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</si>
  <si>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</si>
  <si>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</si>
  <si>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</si>
  <si>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</si>
  <si>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</si>
  <si>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</si>
  <si>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</si>
  <si>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</si>
  <si>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</si>
  <si>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</si>
  <si>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</si>
  <si>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</si>
  <si>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</si>
  <si>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</si>
  <si>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</si>
  <si>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</si>
  <si>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</si>
  <si>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</si>
  <si>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</si>
  <si>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</si>
  <si>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</si>
  <si>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</si>
  <si>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</si>
  <si>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</si>
  <si>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</si>
  <si>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</si>
  <si>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</si>
  <si>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</si>
  <si>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</si>
  <si>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</si>
  <si>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</si>
  <si>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</si>
  <si>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</si>
  <si>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</si>
  <si>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</si>
  <si>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</si>
  <si>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</si>
  <si>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</si>
  <si>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</si>
  <si>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</si>
  <si>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</si>
  <si>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</si>
  <si>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</si>
  <si>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</si>
  <si>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</si>
  <si>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</si>
  <si>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</si>
  <si>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</si>
  <si>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</si>
  <si>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</si>
  <si>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</si>
  <si>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</si>
  <si>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</si>
  <si>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</si>
  <si>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</si>
  <si>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</si>
  <si>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</si>
  <si>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</si>
  <si>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</si>
  <si>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</si>
  <si>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</si>
  <si>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</si>
  <si>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</si>
  <si>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</si>
  <si>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</si>
  <si>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</si>
  <si>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</si>
  <si>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</si>
  <si>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</si>
  <si>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</si>
  <si>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</si>
  <si>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</si>
  <si>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</si>
  <si>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</si>
  <si>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</si>
  <si>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</si>
  <si>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</si>
  <si>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</si>
  <si>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</si>
  <si>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</si>
  <si>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</si>
  <si>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</si>
  <si>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</si>
  <si>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</si>
  <si>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</si>
  <si>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</si>
  <si>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</si>
  <si>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</si>
  <si>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</si>
  <si>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</si>
  <si>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</si>
  <si>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</si>
  <si>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</si>
  <si>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</si>
  <si>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</si>
  <si>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</si>
  <si>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</si>
  <si>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</si>
  <si>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</si>
  <si>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</si>
  <si>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</si>
  <si>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</si>
  <si>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</si>
  <si>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</si>
  <si>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</si>
  <si>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</si>
  <si>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</si>
  <si>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</si>
  <si>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</si>
  <si>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</si>
  <si>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</si>
  <si>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</si>
  <si>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</si>
  <si>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</si>
  <si>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</si>
  <si>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</si>
  <si>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</si>
  <si>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</si>
  <si>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</si>
  <si>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</si>
  <si>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</si>
  <si>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</si>
  <si>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</si>
  <si>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</si>
  <si>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</si>
  <si>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</si>
  <si>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</si>
  <si>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</si>
  <si>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</si>
  <si>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</si>
  <si>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</si>
  <si>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</si>
  <si>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</si>
  <si>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</si>
  <si>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</si>
  <si>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</si>
  <si>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</si>
  <si>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</si>
  <si>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</si>
  <si>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</si>
  <si>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</si>
  <si>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</si>
  <si>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</si>
  <si>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</si>
  <si>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</si>
  <si>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</si>
  <si>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</si>
  <si>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</si>
  <si>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</si>
  <si>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</si>
  <si>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</si>
  <si>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</si>
  <si>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</si>
  <si>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</si>
  <si>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</si>
  <si>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</si>
  <si>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</si>
  <si>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</si>
  <si>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</si>
  <si>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</si>
  <si>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</si>
  <si>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</si>
  <si>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</si>
  <si>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</si>
  <si>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</si>
  <si>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</si>
  <si>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</si>
  <si>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</si>
  <si>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</si>
  <si>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</si>
  <si>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</si>
  <si>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</si>
  <si>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</si>
  <si>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</si>
  <si>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</si>
  <si>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</si>
  <si>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</si>
  <si>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</si>
  <si>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</si>
  <si>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</si>
  <si>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</si>
  <si>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</si>
  <si>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</si>
  <si>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</si>
  <si>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</si>
  <si>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</si>
  <si>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</si>
  <si>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</si>
  <si>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</si>
  <si>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</si>
  <si>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</si>
  <si>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</si>
  <si>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</si>
  <si>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</si>
  <si>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</si>
  <si>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</si>
  <si>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</si>
  <si>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</si>
  <si>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</si>
  <si>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</si>
  <si>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</si>
  <si>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</si>
  <si>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</si>
  <si>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</si>
  <si>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</si>
  <si>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</si>
  <si>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</si>
  <si>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</si>
  <si>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</si>
  <si>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</si>
  <si>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</si>
  <si>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</si>
  <si>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</si>
  <si>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</si>
  <si>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</si>
  <si>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</si>
  <si>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</si>
  <si>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</si>
  <si>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</si>
  <si>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</si>
  <si>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</si>
  <si>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</si>
  <si>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</si>
  <si>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</si>
  <si>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</si>
  <si>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</si>
  <si>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</si>
  <si>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</si>
  <si>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</si>
  <si>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</si>
  <si>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</si>
  <si>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</si>
  <si>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</si>
  <si>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</si>
  <si>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</si>
  <si>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</si>
  <si>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</si>
  <si>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</si>
  <si>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</si>
  <si>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</si>
  <si>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</si>
  <si>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</si>
  <si>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</si>
  <si>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</si>
  <si>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</si>
  <si>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</si>
  <si>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</si>
  <si>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</si>
  <si>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</si>
  <si>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</si>
  <si>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</si>
  <si>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</si>
  <si>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</si>
  <si>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</si>
  <si>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</si>
  <si>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</si>
  <si>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</si>
  <si>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</si>
  <si>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</si>
  <si>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</si>
  <si>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</si>
  <si>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</si>
  <si>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</si>
  <si>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</si>
  <si>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</si>
  <si>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</si>
  <si>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</si>
  <si>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</si>
  <si>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</si>
  <si>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</si>
  <si>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</si>
  <si>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</si>
  <si>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</si>
  <si>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</si>
  <si>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</si>
  <si>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</si>
  <si>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</si>
  <si>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</si>
  <si>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</si>
  <si>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</si>
  <si>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</si>
  <si>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</si>
  <si>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</si>
  <si>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</si>
  <si>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</si>
  <si>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</si>
  <si>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</si>
  <si>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</si>
  <si>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</si>
  <si>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</si>
  <si>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</si>
  <si>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</si>
  <si>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</si>
  <si>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</si>
  <si>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</si>
  <si>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</si>
  <si>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</si>
  <si>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</si>
  <si>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</si>
  <si>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</si>
  <si>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</si>
  <si>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</si>
  <si>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</si>
  <si>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</si>
  <si>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</si>
  <si>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</si>
  <si>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</si>
  <si>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</si>
  <si>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</si>
  <si>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</si>
  <si>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</si>
  <si>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</si>
  <si>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</si>
  <si>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</si>
  <si>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</si>
  <si>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</si>
  <si>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</si>
  <si>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</si>
  <si>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</si>
  <si>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</si>
  <si>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</si>
  <si>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</si>
  <si>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</si>
  <si>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</si>
  <si>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</si>
  <si>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</si>
  <si>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</si>
  <si>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</si>
  <si>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</si>
  <si>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</si>
  <si>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</si>
  <si>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</si>
  <si>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</si>
  <si>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</si>
  <si>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</si>
  <si>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</si>
  <si>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</si>
  <si>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</si>
  <si>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</si>
  <si>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</si>
  <si>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</si>
  <si>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</si>
  <si>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</si>
  <si>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</si>
  <si>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</si>
  <si>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</si>
  <si>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</si>
  <si>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</si>
  <si>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</si>
  <si>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</si>
  <si>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</si>
  <si>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</si>
  <si>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</si>
  <si>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</si>
  <si>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</si>
  <si>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</si>
  <si>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</si>
  <si>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</si>
  <si>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</si>
  <si>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</si>
  <si>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</si>
  <si>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</si>
  <si>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</si>
  <si>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</si>
  <si>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</si>
  <si>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</si>
  <si>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</si>
  <si>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</si>
  <si>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</si>
  <si>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</si>
  <si>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</si>
  <si>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</si>
  <si>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</si>
  <si>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</si>
  <si>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</si>
  <si>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</si>
  <si>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</si>
  <si>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</si>
  <si>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</si>
  <si>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</si>
  <si>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</si>
  <si>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</si>
  <si>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</si>
  <si>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</si>
  <si>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</si>
  <si>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</si>
  <si>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</si>
  <si>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</si>
  <si>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</si>
  <si>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</si>
  <si>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</si>
  <si>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</si>
  <si>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</si>
  <si>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</si>
  <si>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</si>
  <si>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</si>
  <si>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</si>
  <si>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</si>
  <si>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</si>
  <si>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</si>
  <si>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</si>
  <si>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</si>
  <si>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</si>
  <si>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</si>
  <si>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</si>
  <si>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</si>
  <si>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</si>
  <si>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</si>
  <si>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</si>
  <si>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</si>
  <si>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</si>
  <si>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</si>
  <si>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</si>
  <si>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</si>
  <si>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</si>
  <si>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</si>
  <si>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</si>
  <si>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</si>
  <si>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</si>
  <si>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</si>
  <si>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</si>
  <si>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</si>
  <si>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</si>
  <si>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</si>
  <si>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</si>
  <si>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</si>
  <si>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</si>
  <si>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</si>
  <si>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</si>
  <si>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</si>
  <si>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</si>
  <si>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</si>
  <si>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</si>
  <si>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</si>
  <si>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</si>
  <si>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</si>
  <si>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</si>
  <si>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</si>
  <si>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</si>
  <si>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</si>
  <si>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</si>
  <si>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</si>
  <si>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</si>
  <si>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</si>
  <si>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</si>
  <si>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</si>
  <si>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</si>
  <si>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</si>
  <si>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</si>
  <si>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</si>
  <si>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</si>
  <si>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</si>
  <si>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</si>
  <si>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</si>
  <si>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</si>
  <si>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</si>
  <si>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</si>
  <si>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</si>
  <si>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</si>
  <si>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</si>
  <si>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</si>
  <si>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</si>
  <si>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</si>
  <si>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</si>
  <si>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</si>
  <si>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</si>
  <si>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</si>
  <si>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</si>
  <si>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</si>
  <si>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</si>
  <si>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</si>
  <si>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</si>
  <si>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</si>
  <si>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</si>
  <si>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</si>
  <si>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</si>
  <si>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</si>
  <si>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</si>
  <si>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</si>
  <si>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</si>
  <si>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</si>
  <si>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</si>
  <si>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</si>
  <si>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</si>
  <si>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</si>
  <si>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</si>
  <si>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</si>
  <si>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</si>
  <si>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</si>
  <si>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</si>
  <si>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</si>
  <si>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</si>
  <si>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</si>
  <si>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</si>
  <si>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</si>
  <si>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</si>
  <si>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</si>
  <si>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</si>
  <si>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</si>
  <si>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</si>
  <si>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</si>
  <si>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</si>
  <si>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</si>
  <si>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</si>
  <si>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</si>
  <si>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</si>
  <si>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</si>
  <si>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</si>
  <si>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</si>
  <si>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</si>
  <si>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</si>
  <si>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</si>
  <si>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</si>
  <si>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</si>
  <si>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</si>
  <si>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</si>
  <si>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</si>
  <si>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</si>
  <si>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</si>
  <si>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</si>
  <si>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</si>
  <si>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</si>
  <si>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</si>
  <si>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</si>
  <si>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</si>
  <si>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</si>
  <si>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</si>
  <si>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</si>
  <si>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</si>
  <si>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</si>
  <si>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</si>
  <si>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</si>
  <si>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</si>
  <si>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</si>
  <si>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</si>
  <si>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</si>
  <si>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</si>
  <si>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</si>
  <si>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</si>
  <si>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</si>
  <si>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</si>
  <si>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</si>
  <si>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</si>
  <si>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</si>
  <si>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</si>
  <si>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</si>
  <si>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</si>
  <si>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</si>
  <si>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</si>
  <si>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</si>
  <si>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</si>
  <si>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</si>
  <si>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</si>
  <si>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</si>
  <si>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</si>
  <si>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</si>
  <si>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</si>
  <si>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</si>
  <si>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</si>
  <si>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</si>
  <si>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</si>
  <si>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</si>
  <si>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</si>
  <si>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</si>
  <si>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</si>
  <si>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</si>
  <si>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</si>
  <si>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</si>
  <si>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</si>
  <si>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</si>
  <si>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</si>
  <si>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</si>
  <si>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</si>
  <si>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</si>
  <si>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</si>
  <si>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</si>
  <si>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</si>
  <si>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</si>
  <si>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</si>
  <si>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</si>
  <si>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</si>
  <si>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</si>
  <si>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</si>
  <si>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</si>
  <si>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</si>
  <si>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</si>
  <si>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</si>
  <si>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</si>
  <si>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</si>
  <si>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</si>
  <si>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</si>
  <si>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</si>
  <si>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</si>
  <si>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</si>
  <si>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</si>
  <si>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</si>
  <si>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</si>
  <si>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</si>
  <si>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</si>
  <si>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</si>
  <si>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</si>
  <si>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</si>
  <si>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</si>
  <si>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</si>
  <si>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</si>
  <si>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</si>
  <si>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</si>
  <si>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</si>
  <si>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</si>
  <si>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</si>
  <si>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</si>
  <si>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</si>
  <si>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</si>
  <si>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</si>
  <si>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</si>
  <si>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</si>
  <si>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</si>
  <si>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</si>
  <si>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</si>
  <si>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</si>
  <si>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</si>
  <si>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</si>
  <si>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</si>
  <si>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</si>
  <si>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</si>
  <si>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</si>
  <si>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</si>
  <si>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</si>
  <si>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</si>
  <si>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</si>
  <si>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</si>
  <si>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</si>
  <si>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</si>
  <si>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</si>
  <si>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</si>
  <si>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</si>
  <si>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</si>
  <si>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</si>
  <si>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</si>
  <si>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</si>
  <si>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</si>
  <si>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</si>
  <si>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</si>
  <si>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</si>
  <si>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</si>
  <si>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</si>
  <si>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</si>
  <si>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</si>
  <si>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</si>
  <si>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</si>
  <si>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</si>
  <si>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</si>
  <si>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</si>
  <si>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</si>
  <si>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</si>
  <si>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</si>
  <si>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</si>
  <si>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</si>
  <si>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</si>
  <si>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</si>
  <si>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</si>
  <si>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</si>
  <si>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</si>
  <si>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</si>
  <si>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</si>
  <si>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</si>
  <si>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</si>
  <si>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</si>
  <si>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</si>
  <si>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</si>
  <si>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</si>
  <si>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</si>
  <si>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</si>
  <si>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</si>
  <si>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</si>
  <si>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</si>
  <si>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</si>
  <si>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</si>
  <si>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</si>
  <si>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</si>
  <si>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</si>
  <si>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</si>
  <si>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</si>
  <si>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</si>
  <si>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</si>
  <si>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</si>
  <si>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</si>
  <si>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</si>
  <si>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</si>
  <si>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</si>
  <si>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</si>
  <si>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</si>
  <si>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</si>
  <si>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</si>
  <si>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</si>
  <si>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</si>
  <si>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</si>
  <si>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</si>
  <si>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</si>
  <si>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</si>
  <si>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</si>
  <si>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</si>
  <si>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</si>
  <si>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</si>
  <si>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</si>
  <si>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</si>
  <si>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</si>
  <si>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</si>
  <si>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</si>
  <si>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</si>
  <si>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</si>
  <si>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</si>
  <si>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</si>
  <si>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</si>
  <si>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</si>
  <si>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</si>
  <si>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</si>
  <si>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</si>
  <si>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</si>
  <si>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</si>
  <si>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</si>
  <si>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</si>
  <si>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</si>
  <si>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</si>
  <si>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</si>
  <si>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</si>
  <si>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</si>
  <si>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</si>
  <si>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</si>
  <si>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</si>
  <si>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</si>
  <si>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</si>
  <si>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</si>
  <si>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</si>
  <si>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</si>
  <si>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</si>
  <si>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</si>
  <si>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</si>
  <si>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</si>
  <si>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</si>
  <si>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</si>
  <si>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</si>
  <si>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</si>
  <si>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</si>
  <si>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</si>
  <si>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</si>
  <si>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</si>
  <si>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</si>
  <si>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</si>
  <si>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</si>
  <si>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</si>
  <si>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</si>
  <si>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</si>
  <si>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</si>
  <si>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</si>
  <si>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</si>
  <si>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</si>
  <si>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</si>
  <si>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</si>
  <si>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</si>
  <si>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</si>
  <si>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</si>
  <si>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</si>
  <si>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</si>
  <si>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</si>
  <si>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</si>
  <si>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</si>
  <si>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</si>
  <si>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</si>
  <si>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</si>
  <si>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</si>
  <si>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</si>
  <si>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</si>
  <si>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</si>
  <si>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</si>
  <si>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</si>
  <si>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</si>
  <si>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</si>
  <si>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</si>
  <si>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</si>
  <si>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</si>
  <si>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</si>
  <si>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</si>
  <si>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</si>
  <si>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</si>
  <si>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</si>
  <si>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</si>
  <si>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</si>
  <si>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</si>
  <si>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</si>
  <si>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</si>
  <si>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</si>
  <si>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</si>
  <si>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</si>
  <si>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</si>
  <si>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</si>
  <si>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</si>
  <si>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</si>
  <si>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</si>
  <si>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</si>
  <si>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</si>
  <si>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</si>
  <si>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</si>
  <si>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</si>
  <si>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</si>
  <si>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</si>
  <si>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</si>
  <si>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</si>
  <si>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</si>
  <si>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</si>
  <si>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</si>
  <si>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</si>
  <si>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</si>
  <si>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</si>
  <si>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</si>
  <si>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</si>
  <si>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</si>
  <si>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</si>
  <si>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</si>
  <si>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</si>
  <si>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</si>
  <si>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</si>
  <si>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</si>
  <si>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</si>
  <si>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</si>
  <si>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</si>
  <si>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</si>
  <si>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</si>
  <si>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</si>
  <si>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</si>
  <si>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</si>
  <si>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</si>
  <si>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</si>
  <si>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</si>
  <si>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</si>
  <si>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</si>
  <si>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</si>
  <si>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</si>
  <si>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</si>
  <si>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</si>
  <si>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</si>
  <si>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</si>
  <si>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</si>
  <si>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</si>
  <si>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</si>
  <si>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</si>
  <si>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</si>
  <si>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</si>
  <si>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</si>
  <si>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</si>
  <si>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</si>
  <si>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</si>
  <si>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</si>
  <si>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</si>
  <si>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</si>
  <si>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</si>
  <si>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</si>
  <si>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</si>
  <si>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</si>
  <si>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</si>
  <si>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</si>
  <si>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</si>
  <si>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</si>
  <si>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</si>
  <si>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</si>
  <si>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</si>
  <si>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</si>
  <si>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</si>
  <si>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</si>
  <si>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</si>
  <si>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</si>
  <si>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</si>
  <si>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</si>
  <si>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</si>
  <si>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</si>
  <si>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</si>
  <si>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</si>
  <si>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</si>
  <si>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</si>
  <si>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</si>
  <si>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</si>
  <si>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</si>
  <si>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</si>
  <si>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</si>
  <si>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</si>
  <si>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</si>
  <si>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</si>
  <si>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</si>
  <si>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</si>
  <si>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</si>
  <si>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</si>
  <si>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</si>
  <si>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</si>
  <si>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</si>
  <si>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</si>
  <si>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</si>
  <si>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</si>
  <si>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</si>
  <si>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</si>
  <si>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</si>
  <si>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</si>
  <si>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</si>
  <si>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</si>
  <si>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</si>
  <si>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</si>
  <si>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</si>
  <si>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</si>
  <si>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</si>
  <si>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</si>
  <si>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</si>
  <si>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</si>
  <si>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</si>
  <si>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</si>
  <si>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</si>
  <si>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</si>
  <si>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</si>
  <si>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</si>
  <si>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</si>
  <si>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</si>
  <si>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</si>
  <si>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</si>
  <si>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</si>
  <si>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</si>
  <si>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</si>
  <si>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</si>
  <si>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</si>
  <si>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</si>
  <si>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</si>
  <si>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</si>
  <si>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</si>
  <si>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</si>
  <si>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</si>
  <si>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</si>
  <si>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</si>
  <si>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</si>
  <si>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</si>
  <si>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</si>
  <si>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</si>
  <si>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</si>
  <si>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</si>
  <si>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</si>
  <si>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</si>
  <si>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</si>
  <si>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</si>
  <si>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</si>
  <si>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</si>
  <si>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</si>
  <si>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</si>
  <si>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</si>
  <si>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</si>
  <si>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</si>
  <si>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</si>
  <si>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</si>
  <si>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</si>
  <si>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</si>
  <si>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</si>
  <si>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</si>
  <si>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</si>
  <si>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</si>
  <si>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</si>
  <si>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</si>
  <si>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</si>
  <si>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</si>
  <si>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</si>
  <si>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</si>
  <si>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</si>
  <si>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</si>
  <si>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</si>
  <si>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</si>
  <si>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</si>
  <si>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</si>
  <si>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</si>
  <si>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</si>
  <si>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</si>
  <si>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</si>
  <si>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</si>
  <si>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</si>
  <si>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</si>
  <si>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</si>
  <si>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</si>
  <si>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</si>
  <si>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</si>
  <si>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</si>
  <si>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</si>
  <si>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</si>
  <si>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</si>
  <si>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</si>
  <si>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</si>
  <si>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</si>
  <si>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</si>
  <si>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</si>
  <si>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</si>
  <si>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</si>
  <si>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</si>
  <si>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</si>
  <si>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</si>
  <si>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</si>
  <si>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</si>
  <si>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</si>
  <si>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</si>
  <si>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</si>
  <si>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</si>
  <si>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</si>
  <si>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</si>
  <si>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</si>
  <si>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</si>
  <si>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</si>
  <si>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</si>
  <si>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</si>
  <si>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</si>
  <si>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</si>
  <si>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</si>
  <si>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</si>
  <si>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</si>
  <si>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</si>
  <si>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</si>
  <si>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</si>
  <si>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</si>
  <si>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</si>
  <si>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</si>
  <si>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</si>
  <si>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</si>
  <si>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</si>
  <si>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</si>
  <si>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</si>
  <si>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</si>
  <si>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</si>
  <si>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</si>
  <si>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</si>
  <si>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</si>
  <si>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</si>
  <si>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</si>
  <si>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</si>
  <si>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</si>
  <si>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</si>
  <si>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</si>
  <si>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</si>
  <si>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</si>
  <si>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</si>
  <si>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</si>
  <si>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</si>
  <si>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</si>
  <si>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</si>
  <si>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</si>
  <si>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</si>
  <si>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</si>
  <si>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</si>
  <si>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</si>
  <si>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</si>
  <si>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</si>
  <si>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</si>
  <si>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</si>
  <si>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</si>
  <si>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</si>
  <si>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</si>
  <si>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</si>
  <si>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</si>
  <si>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</si>
  <si>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</si>
  <si>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</si>
  <si>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</si>
  <si>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</si>
  <si>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</si>
  <si>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</si>
  <si>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</si>
  <si>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</si>
  <si>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</si>
  <si>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</si>
  <si>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</si>
  <si>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</si>
  <si>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</si>
  <si>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</si>
  <si>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</si>
  <si>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</si>
  <si>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</si>
  <si>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</si>
  <si>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</si>
  <si>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</si>
  <si>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</si>
  <si>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</si>
  <si>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</si>
  <si>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</si>
  <si>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</si>
  <si>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</si>
  <si>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</si>
  <si>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</si>
  <si>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</si>
  <si>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</si>
  <si>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</si>
  <si>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</si>
  <si>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</si>
  <si>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</si>
  <si>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</si>
  <si>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</si>
  <si>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</si>
  <si>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</si>
  <si>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</si>
  <si>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</si>
  <si>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</si>
  <si>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</si>
  <si>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</si>
  <si>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</si>
  <si>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</si>
  <si>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</si>
  <si>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</si>
  <si>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</si>
  <si>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</si>
  <si>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</si>
  <si>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</si>
  <si>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</si>
  <si>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</si>
  <si>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</si>
  <si>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</si>
  <si>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</si>
  <si>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</si>
  <si>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</si>
  <si>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</si>
  <si>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</si>
  <si>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</si>
  <si>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</si>
  <si>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</si>
  <si>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</si>
  <si>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</si>
  <si>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</si>
  <si>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</si>
  <si>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</si>
  <si>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</si>
  <si>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</si>
  <si>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</si>
  <si>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</si>
  <si>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</si>
  <si>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</si>
  <si>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</si>
  <si>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</si>
  <si>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</si>
  <si>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</si>
  <si>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</si>
  <si>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</si>
  <si>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</si>
  <si>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</si>
  <si>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</si>
  <si>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</si>
  <si>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</si>
  <si>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</si>
  <si>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</si>
  <si>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</si>
  <si>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</si>
  <si>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</si>
  <si>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</si>
  <si>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</si>
  <si>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</si>
  <si>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</si>
  <si>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</si>
  <si>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</si>
  <si>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</si>
  <si>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</si>
  <si>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</si>
  <si>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</si>
  <si>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</si>
  <si>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</si>
  <si>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</si>
  <si>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</si>
  <si>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</si>
  <si>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</si>
  <si>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</si>
  <si>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</si>
  <si>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</si>
  <si>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</si>
  <si>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</si>
  <si>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</si>
  <si>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</si>
  <si>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</si>
  <si>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</si>
  <si>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</si>
  <si>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</si>
  <si>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</si>
  <si>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</si>
  <si>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</si>
  <si>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</si>
  <si>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</si>
  <si>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</si>
  <si>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</si>
  <si>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</si>
  <si>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</si>
  <si>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</si>
  <si>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</si>
  <si>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</si>
  <si>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</si>
  <si>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</si>
  <si>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</si>
  <si>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</si>
  <si>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</si>
  <si>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</si>
  <si>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</si>
  <si>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</si>
  <si>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</si>
  <si>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</si>
  <si>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</si>
  <si>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</si>
  <si>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</si>
  <si>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</si>
  <si>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</si>
  <si>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</si>
  <si>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</si>
  <si>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</si>
  <si>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</si>
  <si>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</si>
  <si>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</si>
  <si>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</si>
  <si>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</si>
  <si>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</si>
  <si>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</si>
  <si>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</si>
  <si>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</si>
  <si>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</si>
  <si>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</si>
  <si>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</si>
  <si>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</si>
  <si>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</si>
  <si>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</si>
  <si>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</si>
  <si>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</si>
  <si>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</si>
  <si>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</si>
  <si>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</si>
  <si>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</si>
  <si>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</si>
  <si>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</si>
  <si>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</si>
  <si>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</si>
  <si>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</si>
  <si>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</si>
  <si>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</si>
  <si>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</si>
  <si>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</si>
  <si>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</si>
  <si>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</si>
  <si>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</si>
  <si>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</si>
  <si>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</si>
  <si>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</si>
  <si>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</si>
  <si>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</si>
  <si>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</si>
  <si>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</si>
  <si>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</si>
  <si>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</si>
  <si>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</si>
  <si>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</si>
  <si>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</si>
  <si>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</si>
  <si>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</si>
  <si>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</si>
  <si>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</si>
  <si>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</si>
  <si>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</si>
  <si>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</si>
  <si>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</si>
  <si>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</si>
  <si>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</si>
  <si>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</si>
  <si>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</si>
  <si>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</si>
  <si>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</si>
  <si>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</si>
  <si>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</si>
  <si>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</si>
  <si>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</si>
  <si>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</si>
  <si>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</si>
  <si>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</si>
  <si>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</si>
  <si>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</si>
  <si>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</si>
  <si>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</si>
  <si>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</si>
  <si>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</si>
  <si>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</si>
  <si>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</si>
  <si>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</si>
  <si>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</si>
  <si>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</si>
  <si>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</si>
  <si>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</si>
  <si>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</si>
  <si>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</si>
  <si>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</si>
  <si>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</si>
  <si>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</si>
  <si>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</si>
  <si>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</si>
  <si>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</si>
  <si>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</si>
  <si>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</si>
  <si>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</si>
  <si>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</si>
  <si>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</si>
  <si>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</si>
  <si>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</si>
  <si>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</si>
  <si>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</si>
  <si>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</si>
  <si>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</si>
  <si>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</si>
  <si>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</si>
  <si>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</si>
  <si>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</si>
  <si>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</si>
  <si>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</si>
  <si>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</si>
  <si>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</si>
  <si>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</si>
  <si>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</si>
  <si>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</si>
  <si>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</si>
  <si>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</si>
  <si>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</si>
  <si>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</si>
  <si>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</si>
  <si>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</si>
  <si>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</si>
  <si>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</si>
  <si>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</si>
  <si>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</si>
  <si>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</si>
  <si>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</si>
  <si>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</si>
  <si>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</si>
  <si>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</si>
  <si>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</si>
  <si>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</si>
  <si>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</si>
  <si>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</si>
  <si>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</si>
  <si>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</si>
  <si>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</si>
  <si>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</si>
  <si>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</si>
  <si>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</si>
  <si>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</si>
  <si>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</si>
  <si>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</si>
  <si>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</si>
  <si>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</si>
  <si>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</si>
  <si>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</si>
  <si>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</si>
  <si>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</si>
  <si>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</si>
  <si>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</si>
  <si>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</si>
  <si>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</si>
  <si>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</si>
  <si>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</si>
  <si>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</si>
  <si>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</si>
  <si>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</si>
  <si>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</si>
  <si>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</si>
  <si>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</si>
  <si>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</si>
  <si>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</si>
  <si>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</si>
  <si>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</si>
  <si>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</si>
  <si>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</si>
  <si>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</si>
  <si>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</si>
  <si>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</si>
  <si>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</si>
  <si>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</si>
  <si>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</si>
  <si>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</si>
  <si>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</si>
  <si>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</si>
  <si>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</si>
  <si>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</si>
  <si>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</si>
  <si>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</si>
  <si>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</si>
  <si>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</si>
  <si>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</si>
  <si>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</si>
  <si>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</si>
  <si>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</si>
  <si>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</si>
  <si>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</si>
  <si>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</si>
  <si>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</si>
  <si>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</si>
  <si>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</si>
  <si>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</si>
  <si>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</si>
  <si>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</si>
  <si>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</si>
  <si>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</si>
  <si>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</si>
  <si>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</si>
  <si>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</si>
  <si>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</si>
  <si>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</si>
  <si>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</si>
  <si>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</si>
  <si>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</si>
  <si>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</si>
  <si>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</si>
  <si>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</si>
  <si>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</si>
  <si>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</si>
  <si>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</si>
  <si>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</si>
  <si>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</si>
  <si>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</si>
  <si>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</si>
  <si>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</si>
  <si>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</si>
  <si>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</si>
  <si>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</si>
  <si>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</si>
  <si>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</si>
  <si>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</si>
  <si>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</si>
  <si>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</si>
  <si>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</si>
  <si>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</si>
  <si>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</si>
  <si>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</si>
  <si>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</si>
  <si>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</si>
  <si>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</si>
  <si>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</si>
  <si>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</si>
  <si>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</si>
  <si>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</si>
  <si>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</si>
  <si>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</si>
  <si>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</si>
  <si>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</si>
  <si>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</si>
  <si>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</si>
  <si>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</si>
  <si>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</si>
  <si>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</si>
  <si>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</si>
  <si>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</si>
  <si>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</si>
  <si>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</si>
  <si>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</si>
  <si>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</si>
  <si>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</si>
  <si>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</si>
  <si>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</si>
  <si>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</si>
  <si>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</si>
  <si>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</si>
  <si>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</si>
  <si>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</si>
  <si>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</si>
  <si>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</si>
  <si>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</si>
  <si>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</si>
  <si>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</si>
  <si>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</si>
  <si>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</si>
  <si>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</si>
  <si>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</si>
  <si>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</si>
  <si>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</si>
  <si>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</si>
  <si>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</si>
  <si>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</si>
  <si>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</si>
  <si>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</si>
  <si>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</si>
  <si>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</si>
  <si>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</si>
  <si>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</si>
  <si>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</si>
  <si>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</si>
  <si>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</si>
  <si>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</si>
  <si>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</si>
  <si>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</si>
  <si>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</si>
  <si>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</si>
  <si>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</si>
  <si>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</si>
  <si>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</si>
  <si>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</si>
  <si>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</si>
  <si>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</si>
  <si>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</si>
  <si>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</si>
  <si>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</si>
  <si>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</si>
  <si>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</si>
  <si>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</si>
  <si>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</si>
  <si>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</si>
  <si>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</si>
  <si>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</si>
  <si>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</si>
  <si>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</si>
  <si>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</si>
  <si>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</si>
  <si>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</si>
  <si>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</si>
  <si>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</si>
  <si>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</si>
  <si>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</si>
  <si>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</si>
  <si>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</si>
  <si>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</si>
  <si>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</si>
  <si>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</si>
  <si>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</si>
  <si>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</si>
  <si>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</si>
  <si>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</si>
  <si>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</si>
  <si>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</si>
  <si>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</si>
  <si>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</si>
  <si>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</si>
  <si>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</si>
  <si>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</si>
  <si>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</si>
  <si>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</si>
  <si>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</si>
  <si>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</si>
  <si>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</si>
  <si>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</si>
  <si>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</si>
  <si>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</si>
  <si>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</si>
  <si>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</si>
  <si>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</si>
  <si>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</si>
  <si>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</si>
  <si>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</si>
  <si>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</si>
  <si>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</si>
  <si>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</si>
  <si>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</si>
  <si>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</si>
  <si>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</si>
  <si>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</si>
  <si>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</si>
  <si>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</si>
  <si>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</si>
  <si>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</si>
  <si>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</si>
  <si>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</si>
  <si>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</si>
  <si>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</si>
  <si>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</si>
  <si>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</si>
  <si>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</si>
  <si>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</si>
  <si>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</si>
  <si>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</si>
  <si>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</si>
  <si>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</si>
  <si>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</si>
  <si>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</si>
  <si>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</si>
  <si>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</si>
  <si>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</si>
  <si>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</si>
  <si>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</si>
  <si>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</si>
  <si>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</si>
  <si>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</si>
  <si>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</si>
  <si>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</si>
  <si>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</si>
  <si>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</si>
  <si>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</si>
  <si>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</si>
  <si>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</si>
  <si>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</si>
  <si>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</si>
  <si>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</si>
  <si>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</si>
  <si>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</si>
  <si>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</si>
  <si>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</si>
  <si>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</si>
  <si>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</si>
  <si>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</si>
  <si>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</si>
  <si>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</si>
  <si>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</si>
  <si>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</si>
  <si>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</si>
  <si>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</si>
  <si>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</si>
  <si>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</si>
  <si>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</si>
  <si>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</si>
  <si>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</si>
  <si>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</si>
  <si>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</si>
  <si>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</si>
  <si>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</si>
  <si>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</si>
  <si>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</si>
  <si>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</si>
  <si>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</si>
  <si>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</si>
  <si>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</si>
  <si>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</si>
  <si>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</si>
  <si>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</si>
  <si>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</si>
  <si>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</si>
  <si>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</si>
  <si>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</si>
  <si>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</si>
  <si>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</si>
  <si>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</si>
  <si>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</si>
  <si>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</si>
  <si>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</si>
  <si>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</si>
  <si>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</si>
  <si>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</si>
  <si>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</si>
  <si>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</si>
  <si>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</si>
  <si>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</si>
  <si>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</si>
  <si>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</si>
  <si>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</si>
  <si>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</si>
  <si>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</si>
  <si>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</si>
  <si>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</si>
  <si>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</si>
  <si>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</si>
  <si>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</si>
  <si>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</si>
  <si>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</si>
  <si>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</si>
  <si>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</si>
  <si>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</si>
  <si>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</si>
  <si>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</si>
  <si>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</si>
  <si>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</si>
  <si>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</si>
  <si>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</si>
  <si>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</si>
  <si>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</si>
  <si>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</si>
  <si>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</si>
  <si>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</si>
  <si>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</si>
  <si>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</si>
  <si>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</si>
  <si>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</si>
  <si>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</si>
  <si>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</si>
  <si>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</si>
  <si>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</si>
  <si>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</si>
  <si>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</si>
  <si>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</si>
  <si>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</si>
  <si>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</si>
  <si>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</si>
  <si>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</si>
  <si>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</si>
  <si>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</si>
  <si>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</si>
  <si>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</si>
  <si>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</si>
  <si>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</si>
  <si>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</si>
  <si>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</si>
  <si>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</si>
  <si>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</si>
  <si>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</si>
  <si>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</si>
  <si>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</si>
  <si>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</si>
  <si>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</si>
  <si>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</si>
  <si>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</si>
  <si>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</si>
  <si>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</si>
  <si>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</si>
  <si>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</si>
  <si>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</si>
  <si>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</si>
  <si>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</si>
  <si>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</si>
  <si>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</si>
  <si>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</si>
  <si>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</si>
  <si>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</si>
  <si>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</si>
  <si>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</si>
  <si>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</si>
  <si>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</si>
  <si>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</si>
  <si>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</si>
  <si>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</si>
  <si>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</si>
  <si>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</si>
  <si>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</si>
  <si>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</si>
  <si>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</si>
  <si>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</si>
  <si>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</si>
  <si>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</si>
  <si>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</si>
  <si>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</si>
  <si>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</si>
  <si>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</si>
  <si>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</si>
  <si>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</si>
  <si>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</si>
  <si>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</si>
  <si>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</si>
  <si>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</si>
  <si>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</si>
  <si>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</si>
  <si>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</si>
  <si>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</si>
  <si>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</si>
  <si>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</si>
  <si>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</si>
  <si>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</si>
  <si>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</si>
  <si>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</si>
  <si>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</si>
  <si>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</si>
  <si>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</si>
  <si>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</si>
  <si>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</si>
  <si>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</si>
  <si>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</si>
  <si>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</si>
  <si>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</si>
  <si>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</si>
  <si>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</si>
  <si>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</si>
  <si>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</si>
  <si>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</si>
  <si>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</si>
  <si>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</si>
  <si>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</si>
  <si>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</si>
  <si>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</si>
  <si>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</si>
  <si>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</si>
  <si>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</si>
  <si>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</si>
  <si>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</si>
  <si>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</si>
  <si>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</si>
  <si>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</si>
  <si>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</si>
  <si>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</si>
  <si>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</si>
  <si>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</si>
  <si>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</si>
  <si>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</si>
  <si>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</si>
  <si>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</si>
  <si>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</si>
  <si>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</si>
  <si>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</si>
  <si>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</si>
  <si>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</si>
  <si>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</si>
  <si>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</si>
  <si>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</si>
  <si>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</si>
  <si>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</si>
  <si>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</si>
  <si>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</si>
  <si>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</si>
  <si>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</si>
  <si>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</si>
  <si>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</si>
  <si>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</si>
  <si>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</si>
  <si>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</si>
  <si>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</si>
  <si>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</si>
  <si>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</si>
  <si>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</si>
  <si>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</si>
  <si>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</si>
  <si>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</si>
  <si>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</si>
  <si>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</si>
  <si>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</si>
  <si>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</si>
  <si>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</si>
  <si>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</si>
  <si>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</si>
  <si>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</si>
  <si>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</si>
  <si>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</si>
  <si>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</si>
  <si>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</si>
  <si>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</si>
  <si>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</si>
  <si>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</si>
  <si>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</si>
  <si>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</si>
  <si>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</si>
  <si>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</si>
  <si>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</si>
  <si>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</si>
  <si>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</si>
  <si>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</si>
  <si>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</si>
  <si>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</si>
  <si>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</si>
  <si>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</si>
  <si>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</si>
  <si>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</si>
  <si>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</si>
  <si>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</si>
  <si>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</si>
  <si>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</si>
  <si>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</si>
  <si>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</si>
  <si>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</si>
  <si>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</si>
  <si>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</si>
  <si>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</si>
  <si>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</si>
  <si>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</si>
  <si>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</si>
  <si>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</si>
  <si>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</si>
  <si>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</si>
  <si>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</si>
  <si>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</si>
  <si>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</si>
  <si>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</si>
  <si>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</si>
  <si>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</si>
  <si>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</si>
  <si>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</si>
  <si>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</si>
  <si>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</si>
  <si>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</si>
  <si>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</si>
  <si>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</si>
  <si>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</si>
  <si>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</si>
  <si>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</si>
  <si>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</si>
  <si>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</si>
  <si>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</si>
  <si>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</si>
  <si>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</si>
  <si>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</si>
  <si>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</si>
  <si>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</si>
  <si>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</si>
  <si>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</si>
  <si>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</si>
  <si>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</si>
  <si>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</si>
  <si>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</si>
  <si>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</si>
  <si>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</si>
  <si>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</si>
  <si>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</si>
  <si>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</si>
  <si>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</si>
  <si>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</si>
  <si>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</si>
  <si>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</si>
  <si>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</si>
  <si>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</si>
  <si>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</si>
  <si>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</si>
  <si>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</si>
  <si>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</si>
  <si>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</si>
  <si>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</si>
  <si>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</si>
  <si>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</si>
  <si>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</si>
  <si>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</si>
  <si>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</si>
  <si>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</si>
  <si>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</si>
  <si>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</si>
  <si>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</si>
  <si>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</si>
  <si>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</si>
  <si>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</si>
  <si>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</si>
  <si>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</si>
  <si>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</si>
  <si>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</si>
  <si>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</si>
  <si>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</si>
  <si>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</si>
  <si>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</si>
  <si>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</si>
  <si>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</si>
  <si>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</si>
  <si>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</si>
  <si>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</si>
  <si>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</si>
  <si>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</si>
  <si>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</si>
  <si>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</si>
  <si>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</si>
  <si>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</si>
  <si>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</si>
  <si>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</si>
  <si>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</si>
  <si>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</si>
  <si>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</si>
  <si>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</si>
  <si>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</si>
  <si>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</si>
  <si>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</si>
  <si>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</si>
  <si>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</si>
  <si>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</si>
  <si>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</si>
  <si>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</si>
  <si>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</si>
  <si>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</si>
  <si>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</si>
  <si>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</si>
  <si>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</si>
  <si>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</si>
  <si>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</si>
  <si>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</si>
  <si>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</si>
  <si>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</si>
  <si>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</si>
  <si>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</si>
  <si>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</si>
  <si>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</si>
  <si>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</si>
  <si>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</si>
  <si>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</si>
  <si>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</si>
  <si>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</si>
  <si>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</si>
  <si>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</si>
  <si>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</si>
  <si>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</si>
  <si>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</si>
  <si>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</si>
  <si>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</si>
  <si>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</si>
  <si>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</si>
  <si>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</si>
  <si>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</si>
  <si>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</si>
  <si>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</si>
  <si>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</si>
  <si>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</si>
  <si>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</si>
  <si>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</si>
  <si>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</si>
  <si>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</si>
  <si>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</si>
  <si>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</si>
  <si>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</si>
  <si>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</si>
  <si>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</si>
  <si>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</si>
  <si>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</si>
  <si>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</si>
  <si>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</si>
  <si>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</si>
  <si>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</si>
  <si>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</si>
  <si>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</si>
  <si>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</si>
  <si>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</si>
  <si>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</si>
  <si>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</si>
  <si>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</si>
  <si>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</si>
  <si>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</si>
  <si>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</si>
  <si>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</si>
  <si>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</si>
  <si>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</si>
  <si>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</si>
  <si>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</si>
  <si>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</si>
  <si>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</si>
  <si>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</si>
  <si>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</si>
  <si>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</si>
  <si>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</si>
  <si>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</si>
  <si>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</si>
  <si>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</si>
  <si>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</si>
  <si>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</si>
  <si>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</si>
  <si>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</si>
  <si>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</si>
  <si>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</si>
  <si>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</si>
  <si>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</si>
  <si>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</si>
  <si>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</si>
  <si>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</si>
  <si>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</si>
  <si>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</si>
  <si>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</si>
  <si>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</si>
  <si>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</si>
  <si>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</si>
  <si>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</si>
  <si>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</si>
  <si>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</si>
  <si>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</si>
  <si>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</si>
  <si>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</si>
  <si>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</si>
  <si>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</si>
  <si>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</si>
  <si>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</si>
  <si>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</si>
  <si>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</si>
  <si>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</si>
  <si>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</si>
  <si>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</si>
  <si>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</si>
  <si>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</si>
  <si>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</si>
  <si>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</si>
  <si>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</si>
  <si>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</si>
  <si>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</si>
  <si>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</si>
  <si>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</si>
  <si>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</si>
  <si>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</si>
  <si>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</si>
  <si>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</si>
  <si>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</si>
  <si>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</si>
  <si>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</si>
  <si>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</si>
  <si>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</si>
  <si>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</si>
  <si>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</si>
  <si>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</si>
  <si>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</si>
  <si>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</si>
  <si>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</si>
  <si>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</si>
  <si>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</si>
  <si>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</si>
  <si>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</si>
  <si>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</si>
  <si>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</si>
  <si>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</si>
  <si>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</si>
  <si>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</si>
  <si>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</si>
  <si>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</si>
  <si>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</si>
  <si>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</si>
  <si>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</si>
  <si>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</si>
  <si>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</si>
  <si>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</si>
  <si>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</si>
  <si>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</si>
  <si>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</si>
  <si>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</si>
  <si>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</si>
  <si>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</si>
  <si>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</si>
  <si>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</si>
  <si>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</si>
  <si>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</si>
  <si>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</si>
  <si>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</si>
  <si>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</si>
  <si>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</si>
  <si>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</si>
  <si>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</si>
  <si>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</si>
  <si>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</si>
  <si>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</si>
  <si>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</si>
  <si>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</si>
  <si>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</si>
  <si>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</si>
  <si>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</si>
  <si>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</si>
  <si>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</si>
  <si>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</si>
  <si>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</si>
  <si>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</si>
  <si>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</si>
  <si>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</si>
  <si>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</si>
  <si>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</si>
  <si>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</si>
  <si>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</si>
  <si>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</si>
  <si>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</si>
  <si>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</si>
  <si>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</si>
  <si>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</si>
  <si>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</si>
  <si>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</si>
  <si>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</si>
  <si>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</si>
  <si>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</si>
  <si>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</si>
  <si>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</si>
  <si>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</si>
  <si>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</si>
  <si>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</si>
  <si>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</si>
  <si>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</si>
  <si>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</si>
  <si>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</si>
  <si>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</si>
  <si>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</si>
  <si>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</si>
  <si>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</si>
  <si>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</si>
  <si>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</si>
  <si>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</si>
  <si>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</si>
  <si>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</si>
  <si>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</si>
  <si>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</si>
  <si>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</si>
  <si>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</si>
  <si>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</si>
  <si>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</si>
  <si>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</si>
  <si>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</si>
  <si>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</si>
  <si>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</si>
  <si>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</si>
  <si>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</si>
  <si>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</si>
  <si>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</si>
  <si>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</si>
  <si>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</si>
  <si>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</si>
  <si>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</si>
  <si>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</si>
  <si>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</si>
  <si>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</si>
  <si>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</si>
  <si>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</si>
  <si>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</si>
  <si>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</si>
  <si>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</si>
  <si>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</si>
  <si>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</si>
  <si>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</si>
  <si>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</si>
  <si>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</si>
  <si>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</si>
  <si>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</si>
  <si>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</si>
  <si>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</si>
  <si>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</si>
  <si>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</si>
  <si>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</si>
  <si>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</si>
  <si>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</si>
  <si>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</si>
  <si>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</si>
  <si>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</si>
  <si>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</si>
  <si>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</si>
  <si>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</si>
  <si>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</si>
  <si>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</si>
  <si>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</si>
  <si>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</si>
  <si>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</si>
  <si>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</si>
  <si>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</si>
  <si>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</si>
  <si>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</si>
  <si>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</si>
  <si>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</si>
  <si>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</si>
  <si>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</si>
  <si>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</si>
  <si>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</si>
  <si>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</si>
  <si>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</si>
  <si>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</si>
  <si>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</si>
  <si>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</si>
  <si>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</si>
  <si>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</si>
  <si>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</si>
  <si>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</si>
  <si>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</si>
  <si>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</si>
  <si>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</si>
  <si>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</si>
  <si>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</si>
  <si>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</si>
  <si>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</si>
  <si>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</si>
  <si>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</si>
  <si>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</si>
  <si>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</si>
  <si>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</si>
  <si>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</si>
  <si>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</si>
  <si>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</si>
  <si>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</si>
  <si>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</si>
  <si>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</si>
  <si>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</si>
  <si>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</si>
  <si>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</si>
  <si>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</si>
  <si>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</si>
  <si>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</si>
  <si>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</si>
  <si>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</si>
  <si>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</si>
  <si>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</si>
  <si>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</si>
  <si>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</si>
  <si>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</si>
  <si>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</si>
  <si>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</si>
  <si>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</si>
  <si>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</si>
  <si>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</si>
  <si>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</si>
  <si>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</si>
  <si>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</si>
  <si>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</si>
  <si>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</si>
  <si>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</si>
  <si>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</si>
  <si>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</si>
  <si>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</si>
  <si>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</si>
  <si>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</si>
  <si>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</si>
  <si>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</si>
  <si>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</si>
  <si>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</si>
  <si>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</si>
  <si>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</si>
  <si>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</si>
  <si>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</si>
  <si>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</si>
  <si>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</si>
  <si>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</si>
  <si>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</si>
  <si>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</si>
  <si>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</si>
  <si>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</si>
  <si>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</si>
  <si>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</si>
  <si>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</si>
  <si>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</si>
  <si>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</si>
  <si>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</si>
  <si>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</si>
  <si>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</si>
  <si>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</si>
  <si>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</si>
  <si>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</si>
  <si>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</si>
  <si>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</si>
  <si>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</si>
  <si>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</si>
  <si>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</si>
  <si>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</si>
  <si>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</si>
  <si>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</si>
  <si>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</si>
  <si>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</si>
  <si>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</si>
  <si>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</si>
  <si>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</si>
  <si>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</si>
  <si>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</si>
  <si>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</si>
  <si>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</si>
  <si>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</si>
  <si>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</si>
  <si>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</si>
  <si>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</si>
  <si>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</si>
  <si>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</si>
  <si>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</si>
  <si>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</si>
  <si>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</si>
  <si>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</si>
  <si>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</si>
  <si>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</si>
  <si>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</si>
  <si>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</si>
  <si>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</si>
  <si>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</si>
  <si>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</si>
  <si>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</si>
  <si>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</si>
  <si>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</si>
  <si>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</si>
  <si>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</si>
  <si>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</si>
  <si>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</si>
  <si>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</si>
  <si>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</si>
  <si>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</si>
  <si>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</si>
  <si>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</si>
  <si>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</si>
  <si>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</si>
  <si>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</si>
  <si>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</si>
  <si>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</si>
  <si>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</si>
  <si>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</si>
  <si>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</si>
  <si>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</si>
  <si>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</si>
  <si>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</si>
  <si>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</si>
  <si>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</si>
  <si>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</si>
  <si>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</si>
  <si>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</si>
  <si>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</si>
  <si>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</si>
  <si>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</si>
  <si>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</si>
  <si>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</si>
  <si>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</si>
  <si>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</si>
  <si>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</si>
  <si>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</si>
  <si>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</si>
  <si>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</si>
  <si>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</si>
  <si>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</si>
  <si>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</si>
  <si>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</si>
  <si>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</si>
  <si>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</si>
  <si>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</si>
  <si>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</si>
  <si>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</si>
  <si>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</si>
  <si>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</si>
  <si>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</si>
  <si>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</si>
  <si>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</si>
  <si>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</si>
  <si>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</si>
  <si>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</si>
  <si>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</si>
  <si>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</si>
  <si>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</si>
  <si>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</si>
  <si>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</si>
  <si>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</si>
  <si>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</si>
  <si>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</si>
  <si>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</si>
  <si>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</si>
  <si>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</si>
  <si>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</si>
  <si>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</si>
  <si>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</si>
  <si>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</si>
  <si>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</si>
  <si>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</si>
  <si>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</si>
  <si>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</si>
  <si>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</si>
  <si>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</si>
  <si>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</si>
  <si>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</si>
  <si>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</si>
  <si>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</si>
  <si>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</si>
  <si>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</si>
  <si>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</si>
  <si>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</si>
  <si>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</si>
  <si>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</si>
  <si>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</si>
  <si>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</si>
  <si>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</si>
  <si>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</si>
  <si>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</si>
  <si>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</si>
  <si>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</si>
  <si>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</si>
  <si>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</si>
  <si>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</si>
  <si>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</si>
  <si>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</si>
  <si>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</si>
  <si>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</si>
  <si>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</si>
  <si>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</si>
  <si>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</si>
  <si>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</si>
  <si>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</si>
  <si>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</si>
  <si>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</si>
  <si>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</si>
  <si>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</si>
  <si>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</si>
  <si>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</si>
  <si>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</si>
  <si>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</si>
  <si>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</si>
  <si>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</si>
  <si>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</si>
  <si>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</si>
  <si>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</si>
  <si>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</si>
  <si>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</si>
  <si>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</si>
  <si>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</si>
  <si>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</si>
  <si>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</si>
  <si>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</si>
  <si>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</si>
  <si>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</si>
  <si>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</si>
  <si>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</si>
  <si>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</si>
  <si>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</si>
  <si>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</si>
  <si>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</si>
  <si>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</si>
  <si>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</si>
  <si>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</si>
  <si>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</si>
  <si>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</si>
  <si>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</si>
  <si>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</si>
  <si>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</si>
  <si>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</si>
  <si>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</si>
  <si>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</si>
  <si>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</si>
  <si>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</si>
  <si>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</si>
  <si>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</si>
  <si>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</si>
  <si>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</si>
  <si>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</si>
  <si>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</si>
  <si>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</si>
  <si>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</si>
  <si>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</si>
  <si>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</si>
  <si>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</si>
  <si>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</si>
  <si>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</si>
  <si>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</si>
  <si>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</si>
  <si>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</si>
  <si>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</si>
  <si>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</si>
  <si>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</si>
  <si>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</si>
  <si>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</si>
  <si>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</si>
  <si>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</si>
  <si>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</si>
  <si>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</si>
  <si>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</si>
  <si>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</si>
  <si>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</si>
  <si>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</si>
  <si>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</si>
  <si>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</si>
  <si>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</si>
  <si>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</si>
  <si>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</si>
  <si>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</si>
  <si>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</si>
  <si>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</si>
  <si>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</si>
  <si>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</si>
  <si>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</si>
  <si>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</si>
  <si>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</si>
  <si>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</si>
  <si>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</si>
  <si>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</si>
  <si>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</si>
  <si>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</si>
  <si>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</si>
  <si>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</si>
  <si>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</si>
  <si>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</si>
  <si>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</si>
  <si>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</si>
  <si>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</si>
  <si>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</si>
  <si>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</si>
  <si>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</si>
  <si>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</si>
  <si>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</si>
  <si>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</si>
  <si>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</si>
  <si>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</si>
  <si>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</si>
  <si>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</si>
  <si>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</si>
  <si>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</si>
  <si>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</si>
  <si>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</si>
  <si>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</si>
  <si>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</si>
  <si>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</si>
  <si>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</si>
  <si>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</si>
  <si>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</si>
  <si>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</si>
  <si>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</si>
  <si>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</si>
  <si>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</si>
  <si>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</si>
  <si>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</si>
  <si>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</si>
  <si>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</si>
  <si>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</si>
  <si>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</si>
  <si>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</si>
  <si>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</si>
  <si>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</si>
  <si>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</si>
  <si>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</si>
  <si>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</si>
  <si>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</si>
  <si>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</si>
  <si>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</si>
  <si>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</si>
  <si>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</si>
  <si>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</si>
  <si>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</si>
  <si>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</si>
  <si>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</si>
  <si>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</si>
  <si>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</si>
  <si>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</si>
  <si>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</si>
  <si>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</si>
  <si>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</si>
  <si>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</si>
  <si>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</si>
  <si>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</si>
  <si>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</si>
  <si>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</si>
  <si>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</si>
  <si>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</si>
  <si>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</si>
  <si>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</si>
  <si>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</si>
  <si>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</si>
  <si>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</si>
  <si>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</si>
  <si>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</si>
  <si>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</si>
  <si>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</si>
  <si>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</si>
  <si>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</si>
  <si>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</si>
  <si>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</si>
  <si>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</si>
  <si>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</si>
  <si>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</si>
  <si>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</si>
  <si>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</si>
  <si>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</si>
  <si>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</si>
  <si>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</si>
  <si>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</si>
  <si>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</si>
  <si>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</si>
  <si>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</si>
  <si>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</si>
  <si>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</si>
  <si>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</si>
  <si>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</si>
  <si>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</si>
  <si>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</si>
  <si>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</si>
  <si>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</si>
  <si>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</si>
  <si>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</si>
  <si>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</si>
  <si>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</si>
  <si>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</si>
  <si>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</si>
  <si>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</si>
  <si>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</si>
  <si>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</si>
  <si>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</si>
  <si>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</si>
  <si>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</si>
  <si>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</si>
  <si>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</si>
  <si>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</si>
  <si>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</si>
  <si>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</si>
  <si>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</si>
  <si>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</si>
  <si>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</si>
  <si>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</si>
  <si>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</si>
  <si>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</si>
  <si>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</si>
  <si>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</si>
  <si>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</si>
  <si>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</si>
  <si>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</si>
  <si>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</si>
  <si>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</si>
  <si>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</si>
  <si>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</si>
  <si>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</si>
  <si>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</si>
  <si>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</si>
  <si>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</si>
  <si>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</si>
  <si>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</si>
  <si>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</si>
  <si>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</si>
  <si>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</si>
  <si>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</si>
  <si>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</si>
  <si>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</si>
  <si>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</si>
  <si>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</si>
  <si>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</si>
  <si>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</si>
  <si>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</si>
  <si>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</si>
  <si>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</si>
  <si>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</si>
  <si>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</si>
  <si>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</si>
  <si>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</si>
  <si>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</si>
  <si>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</si>
  <si>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</si>
  <si>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</si>
  <si>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</si>
  <si>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</si>
  <si>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</si>
  <si>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</si>
  <si>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</si>
  <si>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</si>
  <si>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</si>
  <si>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</si>
  <si>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</si>
  <si>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</si>
  <si>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</si>
  <si>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</si>
  <si>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</si>
  <si>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</si>
  <si>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</si>
  <si>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</si>
  <si>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</si>
  <si>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</si>
  <si>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</si>
  <si>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</si>
  <si>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</si>
  <si>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</si>
  <si>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</si>
  <si>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</si>
  <si>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</si>
  <si>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</si>
  <si>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</si>
  <si>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</si>
  <si>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</si>
  <si>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</si>
  <si>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</si>
  <si>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</si>
  <si>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</si>
  <si>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</si>
  <si>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</si>
  <si>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</si>
  <si>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</si>
  <si>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</si>
  <si>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</si>
  <si>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</si>
  <si>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</si>
  <si>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</si>
  <si>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</si>
  <si>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</si>
  <si>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</si>
  <si>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</si>
  <si>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</si>
  <si>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</si>
  <si>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</si>
  <si>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</si>
  <si>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</si>
  <si>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</si>
  <si>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</si>
  <si>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</si>
  <si>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</si>
  <si>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</si>
  <si>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</si>
  <si>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</si>
  <si>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</si>
  <si>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</si>
  <si>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</si>
  <si>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</si>
  <si>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</si>
  <si>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</si>
  <si>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</si>
  <si>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</si>
  <si>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</si>
  <si>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</si>
  <si>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</si>
  <si>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</si>
  <si>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</si>
  <si>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</si>
  <si>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</si>
  <si>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</si>
  <si>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</si>
  <si>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</si>
  <si>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</si>
  <si>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</si>
  <si>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</si>
  <si>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</si>
  <si>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</si>
  <si>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</si>
  <si>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</si>
  <si>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</si>
  <si>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</si>
  <si>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</si>
  <si>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</si>
  <si>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</si>
  <si>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</si>
  <si>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</si>
  <si>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</si>
  <si>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</si>
  <si>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</si>
  <si>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</si>
  <si>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</si>
  <si>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</si>
  <si>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</si>
  <si>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</si>
  <si>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</si>
  <si>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</si>
  <si>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</si>
  <si>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</si>
  <si>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</si>
  <si>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</si>
  <si>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</si>
  <si>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</si>
  <si>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</si>
  <si>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</si>
  <si>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</si>
  <si>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</si>
  <si>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</si>
  <si>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</si>
  <si>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</si>
  <si>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</si>
  <si>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</si>
  <si>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</si>
  <si>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</si>
  <si>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</si>
  <si>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</si>
  <si>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</si>
  <si>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</si>
  <si>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</si>
  <si>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</si>
  <si>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</si>
  <si>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</si>
  <si>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</si>
  <si>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</si>
  <si>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</si>
  <si>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</si>
  <si>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</si>
  <si>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</si>
  <si>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</si>
  <si>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</si>
  <si>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</si>
  <si>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</si>
  <si>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</si>
  <si>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</si>
  <si>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</si>
  <si>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</si>
  <si>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</si>
  <si>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</si>
  <si>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</si>
  <si>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</si>
  <si>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</si>
  <si>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</si>
  <si>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</si>
  <si>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</si>
  <si>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</si>
  <si>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</si>
  <si>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</si>
  <si>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</si>
  <si>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</si>
  <si>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</si>
  <si>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</si>
  <si>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</si>
  <si>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</si>
  <si>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</si>
  <si>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</si>
  <si>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</si>
  <si>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</si>
  <si>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</si>
  <si>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</si>
  <si>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</si>
  <si>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</si>
  <si>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</si>
  <si>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</si>
  <si>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</si>
  <si>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</si>
  <si>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</si>
  <si>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</si>
  <si>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</si>
  <si>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</si>
  <si>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</si>
  <si>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</si>
  <si>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</si>
  <si>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</si>
  <si>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</si>
  <si>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</si>
  <si>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</si>
  <si>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</si>
  <si>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</si>
  <si>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</si>
  <si>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</si>
  <si>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</si>
  <si>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</si>
  <si>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</si>
  <si>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</si>
  <si>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</si>
  <si>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</si>
  <si>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</si>
  <si>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</si>
  <si>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</si>
  <si>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</si>
  <si>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</si>
  <si>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</si>
  <si>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</si>
  <si>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</si>
  <si>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</si>
  <si>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</si>
  <si>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</si>
  <si>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</si>
  <si>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</si>
  <si>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</si>
  <si>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</si>
  <si>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</si>
  <si>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</si>
  <si>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</si>
  <si>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</si>
  <si>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</si>
  <si>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</si>
  <si>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</si>
  <si>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</si>
  <si>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</si>
  <si>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</si>
  <si>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</si>
  <si>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</si>
  <si>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</si>
  <si>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</si>
  <si>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</si>
  <si>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</si>
  <si>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</si>
  <si>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</si>
  <si>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</si>
  <si>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</si>
  <si>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</si>
  <si>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</si>
  <si>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</si>
  <si>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</si>
  <si>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</si>
  <si>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</si>
  <si>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</si>
  <si>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</si>
  <si>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</si>
  <si>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</si>
  <si>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</si>
  <si>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</si>
  <si>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</si>
  <si>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</si>
  <si>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</si>
  <si>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</si>
  <si>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</si>
  <si>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</si>
  <si>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</si>
  <si>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</si>
  <si>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</si>
  <si>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</si>
  <si>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</si>
  <si>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</si>
  <si>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</si>
  <si>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</si>
  <si>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</si>
  <si>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</si>
  <si>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</si>
  <si>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</si>
  <si>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</si>
  <si>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</si>
  <si>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</si>
  <si>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</si>
  <si>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</si>
  <si>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</si>
  <si>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</si>
  <si>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</si>
  <si>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</si>
  <si>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</si>
  <si>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</si>
  <si>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</si>
  <si>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</si>
  <si>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</si>
  <si>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</si>
  <si>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</si>
  <si>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</si>
  <si>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</si>
  <si>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</si>
  <si>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</si>
  <si>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</si>
  <si>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</si>
  <si>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</si>
  <si>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</si>
  <si>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</si>
  <si>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</si>
  <si>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</si>
  <si>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</si>
  <si>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</si>
  <si>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</si>
  <si>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</si>
  <si>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</si>
  <si>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</si>
  <si>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</si>
  <si>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</si>
  <si>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</si>
  <si>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</si>
  <si>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</si>
  <si>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</si>
  <si>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</si>
  <si>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</si>
  <si>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</si>
  <si>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</si>
  <si>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</si>
  <si>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</si>
  <si>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</si>
  <si>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</si>
  <si>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</si>
  <si>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</si>
  <si>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</si>
  <si>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</si>
  <si>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</si>
  <si>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</si>
  <si>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</si>
  <si>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</si>
  <si>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</si>
  <si>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</si>
  <si>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</si>
  <si>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</si>
  <si>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</si>
  <si>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</si>
  <si>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</si>
  <si>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</si>
  <si>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</si>
  <si>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</si>
  <si>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</si>
  <si>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</si>
  <si>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</si>
  <si>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</si>
  <si>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</si>
  <si>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</si>
  <si>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</si>
  <si>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</si>
  <si>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</si>
  <si>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</si>
  <si>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</si>
  <si>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</si>
  <si>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</si>
  <si>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</si>
  <si>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</si>
  <si>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</si>
  <si>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</si>
  <si>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</si>
  <si>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</si>
  <si>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</si>
  <si>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</si>
  <si>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</si>
  <si>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</si>
  <si>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</si>
  <si>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</si>
  <si>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</si>
  <si>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</si>
  <si>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</si>
  <si>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</si>
  <si>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</si>
  <si>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</si>
  <si>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</si>
  <si>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</si>
  <si>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</si>
  <si>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</si>
  <si>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</si>
  <si>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</si>
  <si>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</si>
  <si>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</si>
  <si>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</si>
  <si>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</si>
  <si>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</si>
  <si>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</si>
  <si>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</si>
  <si>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</si>
  <si>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</si>
  <si>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</si>
  <si>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</si>
  <si>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</si>
  <si>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</si>
  <si>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</si>
  <si>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</si>
  <si>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</si>
  <si>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</si>
  <si>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</si>
  <si>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</si>
  <si>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</si>
  <si>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</si>
  <si>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</si>
  <si>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</si>
  <si>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</si>
  <si>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</si>
  <si>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</si>
  <si>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</si>
  <si>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</si>
  <si>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</si>
  <si>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</si>
  <si>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</si>
  <si>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</si>
  <si>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</si>
  <si>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</si>
  <si>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</si>
  <si>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</si>
  <si>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</si>
  <si>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</si>
  <si>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</si>
  <si>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</si>
  <si>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</si>
  <si>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</si>
  <si>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</si>
  <si>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</si>
  <si>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</si>
  <si>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</si>
  <si>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</si>
  <si>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</si>
  <si>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</si>
  <si>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</si>
  <si>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</si>
  <si>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</si>
  <si>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</si>
  <si>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</si>
  <si>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</si>
  <si>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</si>
  <si>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</si>
  <si>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</si>
  <si>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</si>
  <si>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</si>
  <si>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</si>
  <si>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</si>
  <si>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</si>
  <si>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</si>
  <si>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</si>
  <si>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</si>
  <si>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</si>
  <si>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</si>
  <si>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</si>
  <si>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</si>
  <si>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</si>
  <si>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</si>
  <si>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</si>
  <si>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</si>
  <si>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</si>
  <si>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</si>
  <si>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</si>
  <si>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</si>
  <si>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</si>
  <si>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</si>
  <si>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</si>
  <si>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</si>
  <si>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</si>
  <si>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</si>
  <si>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</si>
  <si>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</si>
  <si>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</si>
  <si>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</si>
  <si>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</si>
  <si>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</si>
  <si>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</si>
  <si>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</si>
  <si>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</si>
  <si>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</si>
  <si>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</si>
  <si>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</si>
  <si>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</si>
  <si>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</si>
  <si>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</si>
  <si>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</si>
  <si>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</si>
  <si>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</si>
  <si>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</si>
  <si>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</si>
  <si>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</si>
  <si>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</si>
  <si>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</si>
  <si>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</si>
  <si>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</si>
  <si>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</si>
  <si>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</si>
  <si>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</si>
  <si>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</si>
  <si>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</si>
  <si>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</si>
  <si>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</si>
  <si>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</si>
  <si>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</si>
  <si>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</si>
  <si>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</si>
  <si>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</si>
  <si>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</si>
  <si>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</si>
  <si>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</si>
  <si>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</si>
  <si>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</si>
  <si>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</si>
  <si>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</si>
  <si>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</si>
  <si>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</si>
  <si>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</si>
  <si>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</si>
  <si>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</si>
  <si>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</si>
  <si>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</si>
  <si>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</si>
  <si>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</si>
  <si>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</si>
  <si>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</si>
  <si>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</si>
  <si>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</si>
  <si>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</si>
  <si>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</si>
  <si>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</si>
  <si>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</si>
  <si>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</si>
  <si>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</si>
  <si>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</si>
  <si>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</si>
  <si>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</si>
  <si>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</si>
  <si>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</si>
  <si>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</si>
  <si>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</si>
  <si>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</si>
  <si>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</si>
  <si>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</si>
  <si>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</si>
  <si>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</si>
  <si>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</si>
  <si>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</si>
  <si>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</si>
  <si>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</si>
  <si>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</si>
  <si>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</si>
  <si>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</si>
  <si>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</si>
  <si>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</si>
  <si>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</si>
  <si>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</si>
  <si>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</si>
  <si>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</si>
  <si>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</si>
  <si>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</si>
  <si>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</si>
  <si>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</si>
  <si>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</si>
  <si>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</si>
  <si>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</si>
  <si>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</si>
  <si>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</si>
  <si>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</si>
  <si>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</si>
  <si>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</si>
  <si>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</si>
  <si>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</si>
  <si>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</si>
  <si>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</si>
  <si>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</si>
  <si>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</si>
  <si>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</si>
  <si>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</si>
  <si>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</si>
  <si>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</si>
  <si>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</si>
  <si>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</si>
  <si>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</si>
  <si>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</si>
  <si>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</si>
  <si>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</si>
  <si>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</si>
  <si>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</si>
  <si>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</si>
  <si>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</si>
  <si>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</si>
  <si>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</si>
  <si>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</si>
  <si>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</si>
  <si>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</si>
  <si>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</si>
  <si>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</si>
  <si>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</si>
  <si>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</si>
  <si>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</si>
  <si>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</si>
  <si>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</si>
  <si>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</si>
  <si>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</si>
  <si>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</si>
  <si>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</si>
  <si>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</si>
  <si>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</si>
  <si>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</si>
  <si>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</si>
  <si>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</si>
  <si>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</si>
  <si>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</si>
  <si>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</si>
  <si>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</si>
  <si>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</si>
  <si>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</si>
  <si>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</si>
  <si>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</si>
  <si>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</si>
  <si>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</si>
  <si>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</si>
  <si>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</si>
  <si>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</si>
  <si>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</si>
  <si>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</si>
  <si>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</si>
  <si>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</si>
  <si>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</si>
  <si>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</si>
  <si>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</si>
  <si>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</si>
  <si>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</si>
  <si>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</si>
  <si>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</si>
  <si>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</si>
  <si>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</si>
  <si>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</si>
  <si>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</si>
  <si>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</si>
  <si>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</si>
  <si>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</si>
  <si>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</si>
  <si>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</si>
  <si>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</si>
  <si>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</si>
  <si>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</si>
  <si>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</si>
  <si>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</si>
  <si>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</si>
  <si>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</si>
  <si>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</si>
  <si>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</si>
  <si>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</si>
  <si>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</si>
  <si>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</si>
  <si>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</si>
  <si>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</si>
  <si>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</si>
  <si>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</si>
  <si>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</si>
  <si>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</si>
  <si>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</si>
  <si>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</si>
  <si>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</si>
  <si>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</si>
  <si>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</si>
  <si>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</si>
  <si>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</si>
  <si>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</si>
  <si>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</si>
  <si>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</si>
  <si>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</si>
  <si>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</si>
  <si>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</si>
  <si>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</si>
  <si>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</si>
  <si>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</si>
  <si>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</si>
  <si>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</si>
  <si>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</si>
  <si>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</si>
  <si>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</si>
  <si>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</si>
  <si>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</si>
  <si>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</si>
  <si>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</si>
  <si>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</si>
  <si>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</si>
  <si>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</si>
  <si>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</si>
  <si>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</si>
  <si>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</si>
  <si>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</si>
  <si>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</si>
  <si>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</si>
  <si>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</si>
  <si>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</si>
  <si>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</si>
  <si>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</si>
  <si>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</si>
  <si>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</si>
  <si>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</si>
  <si>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</si>
  <si>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</si>
  <si>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</si>
  <si>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</si>
  <si>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</si>
  <si>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</si>
  <si>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</si>
  <si>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</si>
  <si>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</si>
  <si>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</si>
  <si>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</si>
  <si>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</si>
  <si>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</si>
  <si>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</si>
  <si>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</si>
  <si>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</si>
  <si>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</si>
  <si>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</si>
  <si>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</si>
  <si>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</si>
  <si>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</si>
  <si>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</si>
  <si>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</si>
  <si>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</si>
  <si>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</si>
  <si>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</si>
  <si>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</si>
  <si>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</si>
  <si>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</si>
  <si>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</si>
  <si>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</si>
  <si>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</si>
  <si>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</si>
  <si>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</si>
  <si>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</si>
  <si>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</si>
  <si>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</si>
  <si>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</si>
  <si>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</si>
  <si>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</si>
  <si>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</si>
  <si>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</si>
  <si>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</si>
  <si>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</si>
  <si>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</si>
  <si>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</si>
  <si>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</si>
  <si>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</si>
  <si>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</si>
  <si>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</si>
  <si>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</si>
  <si>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</si>
  <si>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</si>
  <si>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</si>
  <si>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</si>
  <si>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</si>
  <si>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</si>
  <si>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</si>
  <si>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</si>
  <si>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</si>
  <si>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</si>
  <si>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</si>
  <si>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</si>
  <si>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</si>
  <si>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</si>
  <si>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</si>
  <si>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</si>
  <si>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</si>
  <si>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</si>
  <si>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</si>
  <si>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</si>
  <si>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</si>
  <si>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</si>
  <si>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</si>
  <si>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</si>
  <si>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</si>
  <si>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</si>
  <si>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</si>
  <si>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</si>
  <si>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</si>
  <si>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</si>
  <si>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</si>
  <si>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</si>
  <si>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</si>
  <si>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</si>
  <si>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</si>
  <si>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</si>
  <si>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</si>
  <si>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</si>
  <si>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</si>
  <si>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</si>
  <si>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</si>
  <si>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</si>
  <si>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</si>
  <si>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</si>
  <si>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</si>
  <si>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</si>
  <si>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</si>
  <si>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</si>
  <si>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</si>
  <si>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</si>
  <si>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</si>
  <si>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</si>
  <si>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</si>
  <si>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</si>
  <si>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</si>
  <si>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</si>
  <si>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</si>
  <si>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</si>
  <si>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</si>
  <si>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</si>
  <si>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</si>
  <si>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</si>
  <si>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</si>
  <si>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</si>
  <si>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</si>
  <si>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</si>
  <si>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</si>
  <si>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</si>
  <si>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</si>
  <si>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</si>
  <si>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</si>
  <si>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</si>
  <si>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</si>
  <si>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</si>
  <si>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</si>
  <si>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</si>
  <si>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</si>
  <si>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</si>
  <si>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</si>
  <si>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</si>
  <si>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</si>
  <si>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</si>
  <si>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</si>
  <si>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</si>
  <si>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</si>
  <si>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</si>
  <si>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</si>
  <si>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</si>
  <si>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</si>
  <si>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</si>
  <si>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</si>
  <si>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</si>
  <si>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</si>
  <si>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</si>
  <si>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</si>
  <si>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</si>
  <si>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</si>
  <si>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</si>
  <si>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</si>
  <si>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</si>
  <si>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</si>
  <si>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</si>
  <si>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</si>
  <si>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</si>
  <si>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</si>
  <si>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</si>
  <si>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</si>
  <si>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</si>
  <si>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</si>
  <si>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</si>
  <si>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</si>
  <si>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</si>
  <si>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</si>
  <si>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</si>
  <si>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</si>
  <si>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</si>
  <si>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</si>
  <si>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</si>
  <si>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</si>
  <si>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</si>
  <si>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</si>
  <si>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</si>
  <si>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</si>
  <si>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</si>
  <si>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</si>
  <si>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</si>
  <si>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</si>
  <si>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</si>
  <si>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</si>
  <si>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</si>
  <si>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</si>
  <si>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</si>
  <si>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</si>
  <si>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</si>
  <si>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</si>
  <si>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</si>
  <si>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</si>
  <si>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</si>
  <si>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</si>
  <si>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</si>
  <si>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</si>
  <si>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</si>
  <si>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</si>
  <si>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</si>
  <si>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</si>
  <si>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</si>
  <si>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</si>
  <si>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</si>
  <si>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</si>
  <si>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</si>
  <si>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</si>
  <si>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</si>
  <si>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</si>
  <si>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</si>
  <si>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</si>
  <si>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</si>
  <si>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</si>
  <si>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</si>
  <si>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</si>
  <si>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</si>
  <si>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</si>
  <si>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</si>
  <si>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</si>
  <si>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</si>
  <si>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</si>
  <si>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</si>
  <si>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</si>
  <si>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</si>
  <si>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</si>
  <si>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</si>
  <si>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</si>
  <si>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</si>
  <si>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</si>
  <si>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</si>
  <si>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</si>
  <si>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</si>
  <si>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</si>
  <si>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</si>
  <si>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</si>
  <si>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</si>
  <si>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</si>
  <si>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</si>
  <si>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</si>
  <si>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</si>
  <si>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</si>
  <si>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</si>
  <si>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</si>
  <si>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</si>
  <si>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</si>
  <si>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</si>
  <si>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</si>
  <si>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</si>
  <si>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</si>
  <si>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</si>
  <si>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</si>
  <si>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</si>
  <si>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</si>
  <si>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</si>
  <si>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</si>
  <si>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</si>
  <si>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</si>
  <si>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</si>
  <si>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</si>
  <si>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</si>
  <si>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</si>
  <si>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</si>
  <si>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</si>
  <si>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</si>
  <si>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</si>
  <si>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</si>
  <si>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</si>
  <si>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</si>
  <si>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</si>
  <si>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</si>
  <si>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</si>
  <si>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</si>
  <si>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</si>
  <si>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</si>
  <si>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</si>
  <si>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</si>
  <si>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</si>
  <si>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</si>
  <si>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</si>
  <si>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</si>
  <si>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</si>
  <si>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</si>
  <si>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</si>
  <si>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</si>
  <si>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</si>
  <si>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</si>
  <si>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</si>
  <si>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</si>
  <si>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</si>
  <si>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</si>
  <si>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</si>
  <si>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</si>
  <si>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</si>
  <si>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</si>
  <si>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</si>
  <si>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</si>
  <si>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</si>
  <si>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</si>
  <si>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</si>
  <si>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</si>
  <si>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</si>
  <si>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</si>
  <si>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</si>
  <si>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</si>
  <si>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</si>
  <si>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</si>
  <si>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</si>
  <si>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</si>
  <si>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</si>
  <si>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</si>
  <si>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</si>
  <si>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</si>
  <si>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</si>
  <si>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</si>
  <si>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</si>
  <si>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</si>
  <si>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</si>
  <si>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</si>
  <si>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</si>
  <si>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</si>
  <si>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</si>
  <si>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</si>
  <si>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</si>
  <si>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</si>
  <si>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</si>
  <si>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</si>
  <si>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</si>
  <si>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</si>
  <si>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</si>
  <si>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</si>
  <si>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</si>
  <si>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</si>
  <si>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</si>
  <si>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</si>
  <si>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</si>
  <si>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</si>
  <si>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</si>
  <si>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</si>
  <si>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</si>
  <si>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</si>
  <si>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</si>
  <si>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</si>
  <si>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</si>
  <si>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</si>
  <si>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</si>
  <si>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</si>
  <si>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</si>
  <si>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</si>
  <si>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</si>
  <si>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</si>
  <si>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</si>
  <si>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</si>
  <si>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</si>
  <si>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</si>
  <si>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</si>
  <si>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</si>
  <si>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</si>
  <si>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</si>
  <si>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</si>
  <si>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</si>
  <si>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</si>
  <si>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</si>
  <si>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</si>
  <si>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</si>
  <si>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</si>
  <si>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</si>
  <si>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</si>
  <si>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</si>
  <si>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</si>
  <si>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</si>
  <si>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</si>
  <si>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</si>
  <si>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</si>
  <si>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</si>
  <si>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</si>
  <si>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</si>
  <si>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</si>
  <si>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</si>
  <si>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</si>
  <si>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</si>
  <si>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</si>
  <si>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</si>
  <si>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</si>
  <si>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</si>
  <si>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</si>
  <si>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</si>
  <si>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</si>
  <si>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</si>
  <si>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</si>
  <si>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</si>
  <si>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</si>
  <si>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</si>
  <si>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</si>
  <si>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</si>
  <si>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</si>
  <si>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</si>
  <si>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</si>
  <si>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</si>
  <si>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</si>
  <si>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</si>
  <si>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</si>
  <si>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</si>
  <si>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</si>
  <si>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</si>
  <si>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</si>
  <si>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</si>
  <si>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</si>
  <si>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</si>
  <si>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</si>
  <si>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</si>
  <si>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</si>
  <si>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</si>
  <si>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</si>
  <si>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</si>
  <si>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</si>
  <si>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</si>
  <si>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</si>
  <si>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</si>
  <si>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</si>
  <si>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</si>
  <si>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</si>
  <si>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</si>
  <si>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</si>
  <si>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</si>
  <si>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</si>
  <si>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</si>
  <si>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</si>
  <si>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</si>
  <si>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</si>
  <si>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</si>
  <si>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</si>
  <si>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</si>
  <si>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</si>
  <si>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</si>
  <si>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</si>
  <si>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</si>
  <si>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</si>
  <si>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</si>
  <si>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</si>
  <si>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</si>
  <si>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</si>
  <si>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</si>
  <si>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</si>
  <si>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</si>
  <si>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</si>
  <si>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</si>
  <si>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</si>
  <si>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</si>
  <si>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</si>
  <si>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</si>
  <si>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</si>
  <si>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</si>
  <si>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</si>
  <si>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</si>
  <si>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</si>
  <si>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</si>
  <si>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</si>
  <si>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</si>
  <si>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</si>
  <si>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</si>
  <si>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</si>
  <si>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</si>
  <si>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</si>
  <si>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</si>
  <si>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</si>
  <si>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</si>
  <si>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</si>
  <si>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</si>
  <si>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</si>
  <si>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</si>
  <si>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</si>
  <si>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</si>
  <si>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</si>
  <si>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</si>
  <si>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</si>
  <si>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</si>
  <si>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</si>
  <si>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</si>
  <si>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</si>
  <si>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</si>
  <si>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</si>
  <si>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</si>
  <si>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</si>
  <si>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</si>
  <si>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</si>
  <si>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</si>
  <si>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</si>
  <si>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</si>
  <si>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</si>
  <si>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</si>
  <si>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</si>
  <si>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</si>
  <si>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</si>
  <si>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</si>
  <si>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</si>
  <si>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</si>
  <si>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</si>
  <si>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</si>
  <si>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</si>
  <si>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</si>
  <si>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</si>
  <si>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</si>
  <si>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</si>
  <si>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</si>
  <si>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</si>
  <si>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</si>
  <si>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</si>
  <si>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</si>
  <si>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</si>
  <si>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</si>
  <si>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</si>
  <si>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</si>
  <si>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</si>
  <si>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</si>
  <si>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</si>
  <si>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</si>
  <si>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</si>
  <si>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</si>
  <si>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</si>
  <si>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</si>
  <si>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</si>
  <si>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</si>
  <si>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</si>
  <si>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</si>
  <si>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</si>
  <si>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</si>
  <si>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</si>
  <si>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</si>
  <si>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</si>
  <si>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</si>
  <si>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</si>
  <si>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</si>
  <si>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</si>
  <si>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</si>
  <si>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</si>
  <si>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</si>
  <si>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</si>
  <si>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</si>
  <si>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</si>
  <si>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</si>
  <si>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</si>
  <si>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</si>
  <si>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</si>
  <si>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</si>
  <si>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</si>
  <si>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</si>
  <si>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</si>
  <si>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</si>
  <si>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</si>
  <si>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</si>
  <si>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</si>
  <si>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</si>
  <si>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</si>
  <si>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</si>
  <si>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</si>
  <si>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</si>
  <si>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</si>
  <si>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</si>
  <si>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</si>
  <si>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</si>
  <si>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</si>
  <si>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</si>
  <si>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</si>
  <si>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</si>
  <si>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</si>
  <si>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</si>
  <si>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</si>
  <si>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</si>
  <si>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</si>
  <si>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</si>
  <si>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</si>
  <si>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</si>
  <si>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</si>
  <si>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</si>
  <si>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</si>
  <si>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</si>
  <si>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</si>
  <si>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</si>
  <si>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</si>
  <si>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</si>
  <si>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</si>
  <si>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</si>
  <si>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</si>
  <si>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</si>
  <si>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</si>
  <si>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</si>
  <si>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</si>
  <si>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</si>
  <si>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</si>
  <si>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</si>
  <si>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</si>
  <si>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</si>
  <si>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</si>
  <si>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</si>
  <si>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</si>
  <si>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</si>
  <si>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</si>
  <si>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</si>
  <si>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</si>
  <si>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</si>
  <si>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</si>
  <si>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</si>
  <si>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</si>
  <si>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</si>
  <si>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</si>
  <si>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</si>
  <si>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</si>
  <si>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</si>
  <si>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</si>
  <si>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</si>
  <si>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</si>
  <si>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</si>
  <si>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</si>
  <si>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</si>
  <si>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</si>
  <si>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</si>
  <si>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</si>
  <si>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</si>
  <si>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</si>
  <si>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</si>
  <si>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</si>
  <si>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</si>
  <si>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</si>
  <si>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</si>
  <si>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</si>
  <si>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</si>
  <si>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</si>
  <si>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</si>
  <si>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</si>
  <si>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</si>
  <si>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</si>
  <si>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</si>
  <si>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</si>
  <si>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</si>
  <si>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</si>
  <si>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</si>
  <si>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</si>
  <si>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</si>
  <si>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</si>
  <si>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</si>
  <si>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</si>
  <si>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</si>
  <si>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</si>
  <si>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</si>
  <si>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</si>
  <si>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</si>
  <si>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</si>
  <si>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</si>
  <si>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</si>
  <si>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</si>
  <si>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</si>
  <si>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</si>
  <si>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</si>
  <si>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</si>
  <si>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</si>
  <si>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</si>
  <si>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</si>
  <si>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</si>
  <si>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</si>
  <si>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</si>
  <si>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</si>
  <si>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</si>
  <si>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</si>
  <si>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</si>
  <si>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</si>
  <si>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</si>
  <si>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</si>
  <si>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</si>
  <si>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</si>
  <si>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</si>
  <si>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</si>
  <si>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</si>
  <si>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</si>
  <si>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</si>
  <si>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</si>
  <si>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</si>
  <si>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</si>
  <si>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</si>
  <si>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</si>
  <si>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</si>
  <si>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</si>
  <si>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</si>
  <si>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</si>
  <si>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</si>
  <si>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</si>
  <si>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</si>
  <si>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</si>
  <si>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</si>
  <si>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</si>
  <si>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</si>
  <si>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</si>
  <si>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</si>
  <si>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</si>
  <si>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</si>
  <si>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</si>
  <si>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</si>
  <si>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</si>
  <si>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</si>
  <si>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</si>
  <si>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</si>
  <si>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</si>
  <si>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</si>
  <si>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</si>
  <si>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</si>
  <si>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</si>
  <si>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</si>
  <si>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</si>
  <si>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</si>
  <si>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</si>
  <si>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</si>
  <si>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</si>
  <si>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</si>
  <si>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</si>
  <si>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</si>
  <si>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</si>
  <si>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</si>
  <si>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</si>
  <si>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</si>
  <si>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</si>
  <si>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</si>
  <si>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</si>
  <si>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</si>
  <si>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</si>
  <si>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</si>
  <si>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</si>
  <si>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</si>
  <si>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</si>
  <si>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</si>
  <si>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</si>
  <si>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</si>
  <si>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</si>
  <si>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</si>
  <si>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</si>
  <si>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</si>
  <si>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</si>
  <si>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</si>
  <si>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</si>
  <si>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</si>
  <si>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</si>
  <si>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</si>
  <si>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</si>
  <si>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</si>
  <si>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</si>
  <si>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</si>
  <si>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</si>
  <si>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</si>
  <si>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</si>
  <si>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</si>
  <si>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</si>
  <si>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</si>
  <si>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</si>
  <si>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</si>
  <si>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</si>
  <si>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</si>
  <si>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</si>
  <si>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</si>
  <si>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</si>
  <si>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</si>
  <si>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</si>
  <si>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</si>
  <si>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</si>
  <si>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</si>
  <si>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</si>
  <si>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</si>
  <si>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</si>
  <si>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</si>
  <si>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</si>
  <si>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</si>
  <si>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</si>
  <si>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</si>
  <si>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</si>
  <si>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</si>
  <si>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</si>
  <si>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</si>
  <si>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</si>
  <si>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</si>
  <si>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</si>
  <si>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</si>
  <si>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</si>
  <si>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</si>
  <si>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</si>
  <si>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</si>
  <si>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</si>
  <si>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</si>
  <si>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</si>
  <si>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</si>
  <si>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</si>
  <si>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</si>
  <si>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</si>
  <si>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</si>
  <si>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</si>
  <si>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</si>
  <si>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</si>
  <si>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</si>
  <si>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</si>
  <si>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</si>
  <si>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</si>
  <si>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</si>
  <si>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</si>
  <si>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</si>
  <si>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</si>
  <si>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</si>
  <si>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</si>
  <si>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</si>
  <si>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</si>
  <si>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</si>
  <si>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</si>
  <si>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</si>
  <si>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</si>
  <si>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</si>
  <si>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</si>
  <si>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</si>
  <si>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</si>
  <si>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</si>
  <si>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</si>
  <si>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</si>
  <si>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</si>
  <si>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</si>
  <si>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</si>
  <si>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</si>
  <si>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</si>
  <si>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</si>
  <si>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</si>
  <si>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</si>
  <si>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</si>
  <si>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</si>
  <si>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</si>
  <si>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</si>
  <si>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</si>
  <si>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</si>
  <si>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</si>
  <si>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</si>
  <si>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</si>
  <si>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</si>
  <si>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</si>
  <si>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</si>
  <si>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</si>
  <si>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</si>
  <si>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</si>
  <si>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</si>
  <si>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</si>
  <si>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</si>
  <si>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</si>
  <si>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</si>
  <si>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</si>
  <si>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</si>
  <si>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</si>
  <si>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</si>
  <si>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</si>
  <si>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</si>
  <si>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</si>
  <si>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</si>
  <si>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</si>
  <si>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</si>
  <si>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</si>
  <si>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</si>
  <si>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</si>
  <si>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</si>
  <si>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</si>
  <si>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</si>
  <si>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</si>
  <si>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</si>
  <si>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</si>
  <si>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</si>
  <si>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</si>
  <si>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</si>
  <si>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</si>
  <si>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</si>
  <si>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</si>
  <si>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</si>
  <si>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</si>
  <si>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</si>
  <si>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</si>
  <si>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</si>
  <si>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</si>
  <si>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</si>
  <si>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</si>
  <si>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</si>
  <si>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</si>
  <si>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</si>
  <si>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</si>
  <si>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</si>
  <si>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</si>
  <si>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</si>
  <si>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</si>
  <si>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</si>
  <si>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</si>
  <si>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</si>
  <si>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</si>
  <si>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</si>
  <si>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</si>
  <si>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</si>
  <si>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</si>
  <si>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</si>
  <si>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</si>
  <si>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</si>
  <si>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</si>
  <si>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</si>
  <si>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</si>
  <si>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</si>
  <si>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</si>
  <si>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</si>
  <si>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</si>
  <si>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</si>
  <si>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</si>
  <si>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</si>
  <si>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</si>
  <si>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</si>
  <si>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</si>
  <si>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</si>
  <si>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</si>
  <si>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</si>
  <si>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</si>
  <si>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</si>
  <si>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</si>
  <si>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</si>
  <si>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</si>
  <si>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</si>
  <si>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</si>
  <si>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</si>
  <si>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</si>
  <si>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</si>
  <si>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</si>
  <si>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</si>
  <si>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</si>
  <si>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</si>
  <si>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</si>
  <si>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</si>
  <si>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</si>
  <si>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</si>
  <si>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</si>
  <si>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</si>
  <si>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</si>
  <si>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</si>
  <si>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</si>
  <si>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</si>
  <si>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</si>
  <si>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</si>
  <si>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</si>
  <si>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</si>
  <si>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</si>
  <si>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</si>
  <si>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</si>
  <si>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</si>
  <si>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</si>
  <si>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</si>
  <si>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</si>
  <si>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</si>
  <si>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</si>
  <si>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</si>
  <si>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</si>
  <si>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</si>
  <si>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</si>
  <si>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</si>
  <si>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</si>
  <si>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</si>
  <si>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</si>
  <si>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</si>
  <si>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</si>
  <si>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</si>
  <si>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</si>
  <si>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</si>
  <si>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</si>
  <si>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</si>
  <si>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</si>
  <si>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</si>
  <si>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</si>
  <si>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</si>
  <si>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</si>
  <si>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</si>
  <si>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</si>
  <si>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</si>
  <si>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</si>
  <si>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</si>
  <si>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</si>
  <si>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</si>
  <si>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</si>
  <si>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</si>
  <si>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</si>
  <si>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</si>
  <si>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</si>
  <si>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</si>
  <si>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</si>
  <si>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</si>
  <si>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</si>
  <si>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</si>
  <si>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</si>
  <si>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</si>
  <si>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</si>
  <si>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</si>
  <si>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</si>
  <si>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</si>
  <si>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</si>
  <si>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</si>
  <si>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</si>
  <si>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</si>
  <si>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</si>
  <si>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</si>
  <si>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</si>
  <si>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</si>
  <si>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</si>
  <si>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</si>
  <si>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</si>
  <si>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</si>
  <si>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</si>
  <si>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</si>
  <si>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</si>
  <si>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</si>
  <si>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</si>
  <si>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</si>
  <si>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</si>
  <si>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</si>
  <si>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</si>
  <si>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</si>
  <si>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</si>
  <si>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</si>
  <si>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</si>
  <si>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</si>
  <si>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</si>
  <si>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</si>
  <si>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</si>
  <si>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</si>
  <si>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</si>
  <si>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</si>
  <si>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</si>
  <si>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</si>
  <si>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</si>
  <si>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</si>
  <si>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</si>
  <si>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</si>
  <si>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</si>
  <si>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</si>
  <si>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</si>
  <si>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</si>
  <si>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</si>
  <si>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</si>
  <si>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</si>
  <si>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</si>
  <si>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</si>
  <si>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</si>
  <si>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</si>
  <si>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</si>
  <si>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</si>
  <si>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</si>
  <si>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</si>
  <si>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</si>
  <si>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</si>
  <si>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</si>
  <si>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</si>
  <si>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</si>
  <si>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</si>
  <si>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</si>
  <si>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</si>
  <si>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</si>
  <si>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</si>
  <si>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</si>
  <si>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</si>
  <si>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</si>
  <si>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</si>
  <si>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</si>
  <si>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</si>
  <si>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</si>
  <si>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</si>
  <si>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</si>
  <si>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</si>
  <si>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</si>
  <si>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</si>
  <si>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</si>
  <si>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</si>
  <si>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</si>
  <si>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</si>
  <si>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</si>
  <si>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</si>
  <si>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</si>
  <si>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</si>
  <si>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</si>
  <si>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</si>
  <si>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</si>
  <si>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</si>
  <si>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</si>
  <si>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</si>
  <si>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</si>
  <si>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</si>
  <si>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</si>
  <si>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</si>
  <si>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</si>
  <si>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</si>
  <si>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</si>
  <si>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</si>
  <si>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</si>
  <si>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</si>
  <si>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</si>
  <si>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</si>
  <si>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</si>
  <si>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</si>
  <si>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</si>
  <si>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</si>
  <si>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</si>
  <si>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</si>
  <si>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</si>
  <si>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</si>
  <si>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</si>
  <si>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</si>
  <si>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</si>
  <si>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</si>
  <si>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</si>
  <si>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</si>
  <si>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</si>
  <si>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</si>
  <si>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</si>
  <si>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</si>
  <si>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</si>
  <si>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</si>
  <si>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</si>
  <si>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</si>
  <si>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</si>
  <si>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</si>
  <si>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</si>
  <si>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</si>
  <si>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</si>
  <si>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</si>
  <si>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</si>
  <si>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</si>
  <si>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</si>
  <si>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</si>
  <si>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</si>
  <si>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</si>
  <si>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</si>
  <si>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</si>
  <si>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</si>
  <si>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</si>
  <si>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</si>
  <si>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</si>
  <si>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</si>
  <si>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</si>
  <si>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</si>
  <si>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</si>
  <si>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</si>
  <si>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</si>
  <si>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</si>
  <si>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</si>
  <si>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</si>
  <si>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</si>
  <si>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</si>
  <si>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</si>
  <si>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</si>
  <si>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</si>
  <si>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</si>
  <si>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</si>
  <si>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</si>
  <si>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</si>
  <si>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</si>
  <si>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</si>
  <si>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</si>
  <si>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</si>
  <si>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</si>
  <si>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</si>
  <si>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</si>
  <si>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</si>
  <si>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</si>
  <si>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</si>
  <si>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</si>
  <si>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</si>
  <si>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</si>
  <si>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</si>
  <si>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</si>
  <si>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</si>
  <si>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</si>
  <si>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</si>
  <si>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</si>
  <si>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</si>
  <si>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</si>
  <si>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</si>
  <si>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</si>
  <si>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</si>
  <si>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</si>
  <si>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</si>
  <si>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</si>
  <si>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</si>
  <si>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</si>
  <si>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</si>
  <si>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</si>
  <si>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</si>
  <si>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</si>
  <si>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</si>
  <si>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</si>
  <si>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</si>
  <si>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</si>
  <si>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</si>
  <si>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</si>
  <si>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</si>
  <si>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</si>
  <si>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</si>
  <si>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</si>
  <si>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</si>
  <si>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</si>
  <si>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</si>
  <si>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</si>
  <si>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</si>
  <si>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</si>
  <si>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</si>
  <si>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</si>
  <si>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</si>
  <si>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</si>
  <si>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</si>
  <si>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</si>
  <si>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</si>
  <si>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</si>
  <si>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</si>
  <si>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</si>
  <si>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</si>
  <si>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</si>
  <si>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</si>
  <si>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</si>
  <si>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</si>
  <si>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</si>
  <si>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</si>
  <si>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</si>
  <si>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</si>
  <si>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</si>
  <si>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</si>
  <si>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</si>
  <si>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</si>
  <si>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</si>
  <si>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</si>
  <si>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</si>
  <si>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</si>
  <si>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</si>
  <si>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</si>
  <si>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</si>
  <si>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</si>
  <si>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</si>
  <si>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</si>
  <si>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</si>
  <si>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</si>
  <si>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</si>
  <si>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</si>
  <si>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</si>
  <si>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</si>
  <si>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</si>
  <si>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</si>
  <si>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</si>
  <si>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</si>
  <si>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</si>
  <si>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</si>
  <si>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</si>
  <si>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</si>
  <si>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</si>
  <si>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</si>
  <si>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</si>
  <si>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</si>
  <si>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</si>
  <si>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</si>
  <si>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</si>
  <si>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</si>
  <si>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</si>
  <si>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</si>
  <si>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</si>
  <si>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</si>
  <si>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</si>
  <si>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</si>
  <si>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</si>
  <si>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</si>
  <si>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</si>
  <si>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</si>
  <si>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</si>
  <si>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</si>
  <si>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</si>
  <si>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</si>
  <si>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</si>
  <si>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</si>
  <si>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</si>
  <si>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</si>
  <si>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</si>
  <si>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</si>
  <si>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</si>
  <si>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</si>
  <si>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</si>
  <si>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</si>
  <si>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</si>
  <si>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</si>
  <si>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</si>
  <si>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</si>
  <si>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</si>
  <si>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</si>
  <si>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</si>
  <si>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</si>
  <si>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</si>
  <si>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</si>
  <si>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</si>
  <si>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</si>
  <si>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</si>
  <si>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</si>
  <si>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</si>
  <si>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</si>
  <si>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</si>
  <si>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</si>
  <si>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</si>
  <si>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</si>
  <si>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</si>
  <si>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</si>
  <si>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</si>
  <si>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</si>
  <si>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</si>
  <si>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</si>
  <si>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</si>
  <si>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</si>
  <si>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</si>
  <si>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</si>
  <si>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</si>
  <si>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</si>
  <si>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</si>
  <si>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</si>
  <si>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</si>
  <si>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</si>
  <si>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</si>
  <si>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</si>
  <si>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</si>
  <si>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</si>
  <si>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</si>
  <si>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</si>
  <si>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</si>
  <si>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</si>
  <si>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</si>
  <si>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</si>
  <si>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</si>
  <si>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</si>
  <si>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</si>
  <si>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</si>
  <si>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</si>
  <si>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</si>
  <si>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</si>
  <si>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</si>
  <si>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</si>
  <si>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</si>
  <si>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</si>
  <si>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</si>
  <si>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</si>
  <si>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</si>
  <si>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</si>
  <si>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</si>
  <si>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</si>
  <si>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</si>
  <si>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</si>
  <si>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</si>
  <si>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</si>
  <si>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</si>
  <si>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</si>
  <si>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</si>
  <si>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</si>
  <si>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</si>
  <si>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</si>
  <si>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</si>
  <si>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</si>
  <si>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</si>
  <si>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</si>
  <si>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</si>
  <si>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</si>
  <si>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</si>
  <si>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</si>
  <si>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</si>
  <si>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</si>
  <si>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</si>
  <si>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</si>
  <si>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</si>
  <si>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</si>
  <si>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</si>
  <si>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</si>
  <si>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</si>
  <si>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</si>
  <si>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</si>
  <si>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</si>
  <si>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</si>
  <si>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</si>
  <si>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</si>
  <si>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</si>
  <si>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</si>
  <si>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</si>
  <si>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</si>
  <si>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</si>
  <si>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</si>
  <si>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</si>
  <si>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</si>
  <si>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</si>
  <si>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</si>
  <si>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</si>
  <si>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</si>
  <si>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</si>
  <si>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</si>
  <si>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</si>
  <si>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</si>
  <si>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</si>
  <si>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</si>
  <si>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</si>
  <si>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</si>
  <si>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</si>
  <si>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</si>
  <si>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</si>
  <si>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</si>
  <si>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</si>
  <si>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</si>
  <si>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</si>
  <si>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</si>
  <si>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</si>
  <si>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</si>
  <si>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</si>
  <si>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</si>
  <si>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</si>
  <si>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</si>
  <si>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</si>
  <si>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</si>
  <si>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</si>
  <si>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</si>
  <si>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</si>
  <si>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</si>
  <si>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</si>
  <si>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</si>
  <si>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</si>
  <si>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</si>
  <si>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</si>
  <si>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</si>
  <si>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</si>
  <si>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</si>
  <si>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</si>
  <si>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</si>
  <si>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</si>
  <si>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</si>
  <si>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</si>
  <si>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</si>
  <si>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</si>
  <si>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</si>
  <si>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</si>
  <si>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</si>
  <si>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</si>
  <si>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</si>
  <si>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</si>
  <si>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</si>
  <si>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</si>
  <si>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</si>
  <si>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</si>
  <si>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</si>
  <si>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</si>
  <si>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</si>
  <si>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</si>
  <si>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</si>
  <si>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</si>
  <si>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</si>
  <si>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</si>
  <si>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</si>
  <si>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</si>
  <si>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</si>
  <si>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</si>
  <si>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</si>
  <si>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</si>
  <si>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</si>
  <si>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</si>
  <si>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</si>
  <si>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</si>
  <si>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</si>
  <si>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</si>
  <si>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</si>
  <si>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</si>
  <si>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</si>
  <si>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</si>
  <si>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</si>
  <si>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</si>
  <si>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</si>
  <si>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</si>
  <si>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</si>
  <si>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</si>
  <si>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</si>
  <si>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</si>
  <si>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</si>
  <si>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</si>
  <si>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</si>
  <si>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</si>
  <si>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</si>
  <si>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</si>
  <si>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</si>
  <si>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</si>
  <si>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</si>
  <si>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</si>
  <si>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</si>
  <si>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</si>
  <si>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</si>
  <si>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</si>
  <si>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</si>
  <si>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</si>
  <si>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</si>
  <si>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</si>
  <si>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</si>
  <si>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</si>
  <si>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</si>
  <si>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</si>
  <si>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</si>
  <si>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</si>
  <si>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</si>
  <si>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</si>
  <si>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</si>
  <si>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</si>
  <si>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</si>
  <si>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</si>
  <si>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</si>
  <si>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</si>
  <si>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</si>
  <si>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</si>
  <si>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</si>
  <si>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</si>
  <si>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</si>
  <si>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</si>
  <si>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</si>
  <si>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</si>
  <si>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</si>
  <si>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</si>
  <si>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</si>
  <si>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</si>
  <si>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</si>
  <si>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</si>
  <si>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</si>
  <si>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</si>
  <si>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</si>
  <si>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</si>
  <si>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</si>
  <si>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</si>
  <si>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</si>
  <si>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</si>
  <si>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</si>
  <si>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</si>
  <si>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</si>
  <si>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</si>
  <si>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</si>
  <si>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</si>
  <si>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</si>
  <si>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</si>
  <si>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</si>
  <si>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</si>
  <si>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</si>
  <si>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</si>
  <si>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</si>
  <si>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</si>
  <si>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</si>
  <si>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</si>
  <si>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</si>
  <si>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</si>
  <si>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</si>
  <si>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</si>
  <si>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</si>
  <si>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</si>
  <si>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</si>
  <si>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</si>
  <si>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</si>
  <si>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</si>
  <si>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</si>
  <si>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</si>
  <si>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</si>
  <si>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</si>
  <si>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</si>
  <si>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</si>
  <si>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</si>
  <si>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</si>
  <si>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</si>
  <si>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</si>
  <si>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</si>
  <si>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</si>
  <si>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</si>
  <si>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</si>
  <si>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</si>
  <si>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</si>
  <si>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</si>
  <si>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</si>
  <si>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</si>
  <si>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</si>
  <si>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</si>
  <si>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</si>
  <si>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</si>
  <si>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</si>
  <si>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</si>
  <si>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</si>
  <si>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</si>
  <si>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</si>
  <si>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</si>
  <si>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</si>
  <si>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</si>
  <si>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</si>
  <si>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</si>
  <si>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</si>
  <si>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</si>
  <si>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</si>
  <si>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</si>
  <si>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</si>
  <si>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</si>
  <si>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</si>
  <si>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</si>
  <si>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</si>
  <si>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</si>
  <si>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</si>
  <si>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</si>
  <si>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</si>
  <si>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</si>
  <si>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</si>
  <si>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</si>
  <si>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</si>
  <si>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</si>
  <si>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</si>
  <si>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</si>
  <si>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</si>
  <si>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</si>
  <si>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</si>
  <si>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</si>
  <si>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</si>
  <si>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</si>
  <si>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</si>
  <si>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</si>
  <si>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</si>
  <si>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</si>
  <si>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</si>
  <si>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</si>
  <si>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</si>
  <si>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</si>
  <si>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</si>
  <si>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</si>
  <si>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</si>
  <si>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</si>
  <si>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</si>
  <si>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</si>
  <si>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</si>
  <si>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</si>
  <si>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</si>
  <si>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</si>
  <si>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</si>
  <si>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</si>
  <si>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</si>
  <si>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</si>
  <si>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</si>
  <si>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</si>
  <si>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</si>
  <si>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</si>
  <si>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</si>
  <si>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</si>
  <si>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</si>
  <si>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</si>
  <si>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</si>
  <si>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</si>
  <si>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</si>
  <si>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</si>
  <si>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</si>
  <si>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</si>
  <si>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</si>
  <si>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</si>
  <si>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</si>
  <si>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</si>
  <si>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</si>
  <si>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</si>
  <si>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</si>
  <si>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</si>
  <si>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</si>
  <si>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</si>
  <si>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</si>
  <si>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</si>
  <si>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</si>
  <si>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</si>
  <si>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</si>
  <si>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</si>
  <si>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</si>
  <si>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</si>
  <si>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</si>
  <si>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</si>
  <si>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</si>
  <si>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</si>
  <si>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</si>
  <si>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</si>
  <si>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</si>
  <si>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</si>
  <si>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</si>
  <si>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</si>
  <si>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</si>
  <si>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</si>
  <si>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</si>
  <si>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</si>
  <si>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</si>
  <si>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</si>
  <si>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</si>
  <si>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</si>
  <si>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</si>
  <si>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</si>
  <si>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</si>
  <si>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</si>
  <si>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</si>
  <si>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</si>
  <si>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</si>
  <si>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</si>
  <si>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</si>
  <si>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</si>
  <si>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</si>
  <si>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</si>
  <si>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</si>
  <si>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</si>
  <si>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</si>
  <si>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</si>
  <si>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</si>
  <si>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</si>
  <si>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</si>
  <si>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</si>
  <si>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</si>
  <si>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</si>
  <si>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</si>
  <si>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</si>
  <si>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</si>
  <si>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</si>
  <si>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</si>
  <si>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</si>
  <si>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</si>
  <si>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</si>
  <si>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</si>
  <si>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</si>
  <si>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</si>
  <si>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</si>
  <si>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</si>
  <si>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</si>
  <si>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</si>
  <si>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</si>
  <si>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</si>
  <si>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</si>
  <si>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</si>
  <si>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</si>
  <si>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</si>
  <si>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</si>
  <si>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</si>
  <si>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</si>
  <si>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</si>
  <si>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</si>
  <si>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</si>
  <si>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</si>
  <si>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</si>
  <si>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</si>
  <si>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</si>
  <si>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</si>
  <si>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</si>
  <si>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</si>
  <si>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</si>
  <si>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</si>
  <si>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</si>
  <si>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</si>
  <si>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</si>
  <si>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</si>
  <si>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</si>
  <si>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</si>
  <si>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</si>
  <si>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</si>
  <si>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</si>
  <si>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</si>
  <si>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</si>
  <si>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</si>
  <si>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</si>
  <si>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</si>
  <si>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</si>
  <si>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</si>
  <si>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</si>
  <si>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</si>
  <si>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</si>
  <si>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</si>
  <si>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</si>
  <si>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</si>
  <si>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</si>
  <si>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</si>
  <si>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</si>
  <si>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</si>
  <si>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</si>
  <si>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</si>
  <si>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</si>
  <si>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</si>
  <si>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</si>
  <si>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</si>
  <si>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</si>
  <si>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</si>
  <si>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</si>
  <si>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</si>
  <si>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</si>
  <si>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</si>
  <si>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</si>
  <si>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</si>
  <si>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</si>
  <si>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</si>
  <si>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</si>
  <si>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</si>
  <si>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</si>
  <si>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</si>
  <si>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</si>
  <si>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</si>
  <si>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</si>
  <si>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</si>
  <si>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</si>
  <si>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</si>
  <si>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</si>
  <si>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</si>
  <si>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</si>
  <si>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</si>
  <si>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</si>
  <si>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</si>
  <si>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</si>
  <si>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</si>
  <si>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</si>
  <si>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</si>
  <si>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</si>
  <si>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</si>
  <si>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</si>
  <si>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</si>
  <si>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</si>
  <si>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</si>
  <si>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</si>
  <si>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</si>
  <si>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</si>
  <si>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</si>
  <si>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</si>
  <si>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</si>
  <si>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</si>
  <si>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</si>
  <si>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</si>
  <si>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</si>
  <si>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</si>
  <si>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</si>
  <si>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</si>
  <si>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</si>
  <si>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</si>
  <si>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</si>
  <si>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</si>
  <si>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</si>
  <si>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</si>
  <si>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</si>
  <si>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</si>
  <si>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</si>
  <si>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</si>
  <si>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</si>
  <si>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</si>
  <si>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</si>
  <si>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</si>
  <si>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</si>
  <si>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</si>
  <si>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</si>
  <si>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</si>
  <si>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</si>
  <si>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</si>
  <si>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</si>
  <si>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</si>
  <si>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</si>
  <si>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</si>
  <si>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</si>
  <si>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</si>
  <si>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</si>
  <si>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</si>
  <si>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</si>
  <si>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</si>
  <si>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</si>
  <si>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</si>
  <si>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</si>
  <si>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</si>
  <si>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</si>
  <si>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</si>
  <si>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</si>
  <si>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</si>
  <si>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</si>
  <si>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</si>
  <si>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</si>
  <si>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</si>
  <si>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</si>
  <si>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</si>
  <si>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</si>
  <si>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</si>
  <si>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</si>
  <si>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</si>
  <si>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</si>
  <si>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</si>
  <si>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</si>
  <si>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</si>
  <si>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</si>
  <si>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</si>
  <si>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</si>
  <si>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</si>
  <si>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</si>
  <si>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</si>
  <si>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</si>
  <si>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</si>
  <si>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</si>
  <si>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</si>
  <si>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</si>
  <si>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</si>
  <si>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</si>
  <si>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</si>
  <si>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</si>
  <si>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</si>
  <si>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</si>
  <si>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</si>
  <si>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</si>
  <si>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</si>
  <si>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</si>
  <si>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</si>
  <si>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</si>
  <si>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</si>
  <si>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</si>
  <si>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</si>
  <si>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</si>
  <si>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</si>
  <si>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</si>
  <si>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</si>
  <si>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</si>
  <si>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</si>
  <si>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</si>
  <si>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</si>
  <si>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</si>
  <si>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</si>
  <si>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</si>
  <si>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</si>
  <si>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</si>
  <si>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</si>
  <si>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</si>
  <si>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</si>
  <si>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</si>
  <si>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</si>
  <si>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</si>
  <si>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</si>
  <si>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</si>
  <si>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</si>
  <si>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</si>
  <si>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</si>
  <si>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</si>
  <si>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</si>
  <si>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</si>
  <si>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</si>
  <si>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</si>
  <si>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</si>
  <si>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</si>
  <si>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</si>
  <si>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</si>
  <si>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</si>
  <si>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</si>
  <si>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</si>
  <si>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</si>
  <si>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</si>
  <si>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</si>
  <si>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</si>
  <si>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</si>
  <si>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</si>
  <si>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</si>
  <si>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</si>
  <si>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</si>
  <si>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</si>
  <si>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</si>
  <si>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</si>
  <si>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</si>
  <si>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</si>
  <si>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</si>
  <si>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</si>
  <si>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</si>
  <si>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</si>
  <si>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</si>
  <si>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</si>
  <si>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</si>
  <si>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</si>
  <si>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</si>
  <si>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</si>
  <si>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</si>
  <si>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</si>
  <si>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</si>
  <si>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</si>
  <si>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</si>
  <si>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</si>
  <si>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</si>
  <si>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</si>
  <si>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</si>
  <si>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</si>
  <si>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</si>
  <si>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</si>
  <si>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</si>
  <si>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</si>
  <si>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</si>
  <si>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</si>
  <si>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</si>
  <si>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</si>
  <si>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</si>
  <si>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</si>
  <si>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</si>
  <si>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</si>
  <si>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</si>
  <si>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</si>
  <si>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</si>
  <si>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</si>
  <si>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</si>
  <si>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</si>
  <si>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</si>
  <si>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</si>
  <si>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</si>
  <si>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</si>
  <si>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</si>
  <si>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</si>
  <si>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</si>
  <si>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</si>
  <si>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</si>
  <si>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</si>
  <si>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</si>
  <si>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</si>
  <si>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</si>
  <si>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</si>
  <si>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</si>
  <si>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</si>
  <si>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</si>
  <si>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</si>
  <si>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</si>
  <si>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</si>
  <si>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</si>
  <si>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</si>
  <si>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</si>
  <si>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</si>
  <si>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</si>
  <si>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</si>
  <si>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</si>
  <si>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</si>
  <si>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</si>
  <si>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</si>
  <si>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</si>
  <si>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</si>
  <si>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</si>
  <si>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</si>
  <si>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</si>
  <si>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</si>
  <si>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</si>
  <si>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</si>
  <si>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</si>
  <si>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</si>
  <si>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</si>
  <si>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</si>
  <si>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</si>
  <si>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</si>
  <si>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</si>
  <si>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</si>
  <si>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</si>
  <si>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</si>
  <si>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</si>
  <si>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</si>
  <si>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</si>
  <si>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</si>
  <si>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</si>
  <si>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</si>
  <si>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</si>
  <si>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</si>
  <si>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</si>
  <si>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</si>
  <si>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</si>
  <si>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</si>
  <si>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</si>
  <si>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</si>
  <si>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</si>
  <si>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</si>
  <si>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</si>
  <si>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</si>
  <si>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</si>
  <si>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</si>
  <si>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</si>
  <si>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</si>
  <si>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</si>
  <si>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</si>
  <si>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</si>
  <si>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</si>
  <si>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</si>
  <si>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</si>
  <si>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</si>
  <si>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</si>
  <si>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</si>
  <si>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</si>
  <si>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</si>
  <si>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</si>
  <si>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</si>
  <si>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</si>
  <si>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</si>
  <si>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</si>
  <si>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</si>
  <si>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</si>
  <si>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</si>
  <si>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</si>
  <si>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</si>
  <si>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</si>
  <si>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</si>
  <si>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</si>
  <si>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</si>
  <si>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</si>
  <si>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</si>
  <si>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</si>
  <si>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</si>
  <si>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</si>
  <si>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</si>
  <si>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</si>
  <si>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</si>
  <si>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</si>
  <si>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</si>
  <si>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</si>
  <si>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</si>
  <si>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</si>
  <si>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</si>
  <si>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</si>
  <si>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</si>
  <si>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</si>
  <si>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</si>
  <si>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</si>
  <si>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</si>
  <si>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</si>
  <si>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</si>
  <si>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</si>
  <si>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</si>
  <si>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</si>
  <si>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</si>
  <si>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</si>
  <si>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</si>
  <si>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</si>
  <si>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</si>
  <si>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</si>
  <si>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</si>
  <si>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</si>
  <si>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</si>
  <si>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</si>
  <si>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</si>
  <si>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</si>
  <si>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</si>
  <si>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</si>
  <si>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</si>
  <si>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</si>
  <si>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</si>
  <si>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</si>
  <si>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</si>
  <si>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</si>
  <si>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</si>
  <si>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</si>
  <si>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</si>
  <si>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</si>
  <si>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</si>
  <si>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</si>
  <si>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</si>
  <si>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</si>
  <si>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</si>
  <si>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</si>
  <si>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</si>
  <si>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</si>
  <si>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</si>
  <si>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</si>
  <si>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</si>
  <si>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</si>
  <si>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</si>
  <si>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</si>
  <si>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</si>
  <si>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</si>
  <si>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</si>
  <si>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</si>
  <si>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</si>
  <si>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</si>
  <si>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</si>
  <si>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</si>
  <si>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</si>
  <si>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</si>
  <si>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</si>
  <si>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</si>
  <si>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</si>
  <si>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</si>
  <si>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</si>
  <si>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</si>
  <si>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</si>
  <si>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</si>
  <si>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</si>
  <si>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</si>
  <si>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</si>
  <si>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</si>
  <si>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</si>
  <si>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</si>
  <si>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</si>
  <si>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</si>
  <si>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</si>
  <si>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</si>
  <si>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</si>
  <si>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</si>
  <si>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</si>
  <si>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</si>
  <si>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</si>
  <si>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</si>
  <si>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</si>
  <si>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</si>
  <si>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</si>
  <si>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</si>
  <si>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</si>
  <si>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</si>
  <si>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</si>
  <si>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</si>
  <si>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</si>
  <si>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</si>
  <si>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</si>
  <si>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</si>
  <si>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</si>
  <si>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</si>
  <si>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</si>
  <si>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</si>
  <si>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</si>
  <si>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</si>
  <si>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</si>
  <si>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</si>
  <si>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</si>
  <si>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</si>
  <si>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</si>
  <si>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</si>
  <si>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</si>
  <si>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</si>
  <si>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</si>
  <si>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</si>
  <si>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</si>
  <si>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</si>
  <si>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</si>
  <si>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</si>
  <si>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</si>
  <si>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</si>
  <si>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</si>
  <si>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</si>
  <si>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</si>
  <si>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</si>
  <si>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</si>
  <si>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</si>
  <si>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</si>
  <si>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</si>
  <si>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</si>
  <si>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</si>
  <si>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</si>
  <si>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</si>
  <si>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</si>
  <si>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</si>
  <si>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</si>
  <si>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</si>
  <si>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</si>
  <si>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</si>
  <si>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</si>
  <si>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</si>
  <si>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</si>
  <si>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</si>
  <si>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</si>
  <si>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</si>
  <si>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</si>
  <si>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</si>
  <si>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</si>
  <si>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</si>
  <si>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</si>
  <si>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</si>
  <si>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</si>
  <si>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</si>
  <si>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</si>
  <si>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</si>
  <si>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</si>
  <si>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</si>
  <si>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</si>
  <si>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</si>
  <si>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</si>
  <si>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</si>
  <si>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</si>
  <si>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</si>
  <si>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</si>
  <si>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</si>
  <si>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</si>
  <si>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</si>
  <si>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</si>
  <si>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</si>
  <si>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</si>
  <si>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</si>
  <si>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</si>
  <si>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</si>
  <si>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</si>
  <si>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</si>
  <si>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</si>
  <si>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</si>
  <si>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</si>
  <si>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</si>
  <si>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</si>
  <si>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</si>
  <si>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</si>
  <si>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</si>
  <si>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</si>
  <si>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</si>
  <si>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</si>
  <si>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</si>
  <si>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</si>
  <si>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</si>
  <si>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</si>
  <si>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</si>
  <si>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</si>
  <si>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</si>
  <si>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</si>
  <si>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</si>
  <si>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</si>
  <si>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</si>
  <si>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</si>
  <si>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</si>
  <si>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</si>
  <si>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</si>
  <si>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</si>
  <si>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</si>
  <si>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</si>
  <si>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</si>
  <si>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</si>
  <si>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</si>
  <si>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</si>
  <si>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</si>
  <si>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</si>
  <si>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</si>
  <si>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</si>
  <si>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</si>
  <si>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</si>
  <si>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</si>
  <si>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</si>
  <si>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</si>
  <si>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</si>
  <si>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</si>
  <si>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</si>
  <si>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</si>
  <si>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</si>
  <si>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</si>
  <si>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</si>
  <si>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</si>
  <si>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</si>
  <si>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</si>
  <si>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</si>
  <si>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</si>
  <si>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</si>
  <si>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</si>
  <si>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</si>
  <si>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</si>
  <si>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</si>
  <si>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</si>
  <si>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</si>
  <si>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</si>
  <si>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</si>
  <si>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</si>
  <si>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</si>
  <si>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</si>
  <si>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</si>
  <si>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</si>
  <si>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</si>
  <si>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</si>
  <si>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</si>
  <si>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</si>
  <si>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</si>
  <si>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</si>
  <si>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</si>
  <si>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</si>
  <si>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</si>
  <si>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</si>
  <si>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</si>
  <si>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</si>
  <si>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</si>
  <si>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</si>
  <si>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</si>
  <si>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</si>
  <si>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</si>
  <si>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</si>
  <si>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</si>
  <si>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</si>
  <si>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</si>
  <si>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</si>
  <si>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</si>
  <si>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</si>
  <si>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</si>
  <si>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</si>
  <si>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</si>
  <si>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</si>
  <si>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</si>
  <si>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</si>
  <si>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</si>
  <si>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</si>
  <si>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</si>
  <si>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</si>
  <si>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</si>
  <si>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</si>
  <si>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</si>
  <si>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</si>
  <si>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</si>
  <si>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</si>
  <si>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</si>
  <si>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</si>
  <si>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</si>
  <si>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</si>
  <si>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</si>
  <si>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</si>
  <si>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</si>
  <si>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</si>
  <si>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</si>
  <si>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</si>
  <si>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</si>
  <si>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</si>
  <si>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</si>
  <si>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</si>
  <si>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</si>
  <si>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</si>
  <si>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</si>
  <si>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</si>
  <si>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</si>
  <si>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</si>
  <si>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</si>
  <si>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</si>
  <si>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</si>
  <si>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</si>
  <si>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</si>
  <si>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</si>
  <si>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</si>
  <si>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</si>
  <si>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</si>
  <si>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</si>
  <si>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</si>
  <si>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</si>
  <si>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</si>
  <si>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</si>
  <si>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</si>
  <si>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</si>
  <si>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</si>
  <si>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</si>
  <si>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</si>
  <si>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</si>
  <si>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</si>
  <si>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</si>
  <si>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</si>
  <si>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</si>
  <si>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</si>
  <si>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</si>
  <si>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</si>
  <si>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</si>
  <si>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</si>
  <si>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</si>
  <si>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</si>
  <si>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</si>
  <si>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</si>
  <si>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</si>
  <si>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</si>
  <si>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</si>
  <si>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</si>
  <si>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</si>
  <si>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</si>
  <si>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</si>
  <si>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</si>
  <si>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</si>
  <si>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</si>
  <si>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</si>
  <si>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</si>
  <si>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</si>
  <si>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</si>
  <si>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</si>
  <si>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</si>
  <si>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</si>
  <si>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</si>
  <si>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</si>
  <si>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</si>
  <si>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</si>
  <si>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</si>
  <si>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</si>
  <si>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</si>
  <si>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</si>
  <si>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</si>
  <si>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</si>
  <si>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</si>
  <si>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</si>
  <si>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</si>
  <si>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</si>
  <si>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</si>
  <si>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</si>
  <si>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</si>
  <si>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</si>
  <si>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</si>
  <si>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</si>
  <si>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</si>
  <si>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</si>
  <si>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</si>
  <si>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</si>
  <si>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</si>
  <si>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</si>
  <si>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</si>
  <si>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</si>
  <si>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</si>
  <si>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</si>
  <si>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</si>
  <si>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</si>
  <si>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</si>
  <si>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</si>
  <si>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</si>
  <si>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</si>
  <si>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</si>
  <si>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</si>
  <si>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</si>
  <si>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</si>
  <si>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</si>
  <si>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</si>
  <si>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</si>
  <si>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</si>
  <si>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</si>
  <si>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</si>
  <si>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</si>
  <si>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</si>
  <si>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</si>
  <si>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</si>
  <si>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</si>
  <si>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</si>
  <si>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</si>
  <si>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</si>
  <si>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</si>
  <si>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</si>
  <si>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</si>
  <si>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</si>
  <si>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</si>
  <si>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</si>
  <si>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</si>
  <si>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</si>
  <si>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</si>
  <si>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</si>
  <si>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</si>
  <si>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</si>
  <si>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</si>
  <si>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</si>
  <si>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</si>
  <si>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</si>
  <si>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</si>
  <si>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</si>
  <si>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</si>
  <si>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</si>
  <si>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</si>
  <si>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</si>
  <si>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</si>
  <si>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</si>
  <si>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</si>
  <si>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</si>
  <si>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</si>
  <si>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</si>
  <si>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</si>
  <si>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</si>
  <si>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</si>
  <si>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</si>
  <si>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</si>
  <si>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</si>
  <si>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</si>
  <si>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</si>
  <si>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</si>
  <si>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</si>
  <si>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</si>
  <si>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</si>
  <si>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</si>
  <si>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</si>
  <si>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</si>
  <si>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</si>
  <si>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</si>
  <si>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</si>
  <si>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</si>
  <si>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</si>
  <si>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</si>
  <si>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</si>
  <si>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</si>
  <si>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</si>
  <si>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</si>
  <si>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</si>
  <si>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</si>
  <si>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</si>
  <si>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</si>
  <si>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</si>
  <si>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</si>
  <si>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</si>
  <si>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</si>
  <si>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</si>
  <si>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</si>
  <si>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</si>
  <si>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</si>
  <si>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</si>
  <si>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</si>
  <si>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</si>
  <si>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</si>
  <si>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</si>
  <si>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</si>
  <si>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</si>
  <si>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</si>
  <si>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</si>
  <si>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</si>
  <si>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</si>
  <si>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</si>
  <si>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</si>
  <si>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</si>
  <si>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</si>
  <si>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</si>
  <si>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</si>
  <si>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</si>
  <si>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</si>
  <si>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</si>
  <si>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</si>
  <si>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</si>
  <si>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</si>
  <si>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</si>
  <si>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</si>
  <si>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</si>
  <si>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</si>
  <si>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</si>
  <si>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</si>
  <si>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</si>
  <si>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</si>
  <si>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</si>
  <si>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</si>
  <si>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</si>
  <si>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</si>
  <si>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</si>
  <si>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</si>
  <si>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</si>
  <si>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</si>
  <si>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</si>
  <si>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</si>
  <si>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</si>
  <si>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</si>
  <si>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</si>
  <si>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</si>
  <si>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</si>
  <si>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</si>
  <si>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</si>
  <si>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</si>
  <si>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</si>
  <si>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</si>
  <si>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</si>
  <si>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</si>
  <si>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</si>
  <si>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</si>
  <si>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</si>
  <si>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</si>
  <si>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</si>
  <si>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</si>
  <si>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</si>
  <si>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</si>
  <si>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</si>
  <si>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</si>
  <si>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</si>
  <si>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</si>
  <si>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</si>
  <si>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</si>
  <si>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</si>
  <si>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</si>
  <si>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</si>
  <si>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</si>
  <si>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</si>
  <si>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</si>
  <si>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</si>
  <si>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</si>
  <si>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</si>
  <si>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</si>
  <si>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</si>
  <si>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</si>
  <si>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</si>
  <si>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</si>
  <si>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</si>
  <si>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</si>
  <si>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</si>
  <si>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</si>
  <si>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</si>
  <si>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</si>
  <si>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</si>
  <si>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</si>
  <si>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</si>
  <si>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</si>
  <si>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</si>
  <si>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</si>
  <si>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</si>
  <si>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</si>
  <si>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</si>
  <si>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</si>
  <si>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</si>
  <si>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</si>
  <si>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</si>
  <si>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</si>
  <si>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</si>
  <si>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</si>
  <si>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</si>
  <si>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</si>
  <si>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</si>
  <si>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</si>
  <si>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</si>
  <si>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</si>
  <si>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</si>
  <si>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</si>
  <si>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</si>
  <si>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</si>
  <si>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</si>
  <si>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</si>
  <si>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</si>
  <si>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</si>
  <si>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</si>
  <si>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</si>
  <si>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</si>
  <si>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</si>
  <si>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</si>
  <si>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</si>
  <si>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</si>
  <si>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</si>
  <si>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</si>
  <si>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</si>
  <si>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</si>
  <si>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</si>
  <si>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</si>
  <si>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</si>
  <si>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</si>
  <si>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</si>
  <si>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</si>
  <si>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</si>
  <si>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</si>
  <si>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</si>
  <si>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</si>
  <si>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</si>
  <si>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</si>
  <si>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</si>
  <si>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</si>
  <si>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</si>
  <si>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</si>
  <si>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</si>
  <si>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</si>
  <si>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</si>
  <si>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</si>
  <si>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</si>
  <si>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</si>
  <si>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</si>
  <si>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</si>
  <si>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</si>
  <si>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</si>
  <si>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</si>
  <si>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</si>
  <si>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</si>
  <si>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</si>
  <si>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</si>
  <si>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</si>
  <si>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</si>
  <si>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</si>
  <si>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</si>
  <si>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</si>
  <si>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</si>
  <si>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</si>
  <si>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</si>
  <si>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</si>
  <si>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</si>
  <si>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</si>
  <si>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</si>
  <si>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</si>
  <si>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</si>
  <si>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</si>
  <si>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</si>
  <si>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</si>
  <si>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</si>
  <si>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</si>
  <si>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</si>
  <si>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</si>
  <si>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</si>
  <si>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</si>
  <si>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</si>
  <si>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</si>
  <si>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</si>
  <si>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</si>
  <si>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</si>
  <si>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</si>
  <si>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</si>
  <si>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</si>
  <si>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</si>
  <si>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</si>
  <si>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</si>
  <si>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</si>
  <si>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</si>
  <si>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</si>
  <si>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</si>
  <si>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</si>
  <si>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</si>
  <si>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</si>
  <si>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</si>
  <si>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</si>
  <si>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</si>
  <si>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</si>
  <si>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</si>
  <si>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</si>
  <si>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</si>
  <si>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</si>
  <si>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</si>
  <si>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</si>
  <si>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</si>
  <si>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</si>
  <si>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</si>
  <si>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</si>
  <si>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</si>
  <si>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</si>
  <si>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</si>
  <si>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</si>
  <si>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</si>
  <si>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</si>
  <si>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</si>
  <si>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</si>
  <si>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</si>
  <si>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</si>
  <si>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</si>
  <si>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</si>
  <si>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</si>
  <si>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</si>
  <si>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</si>
  <si>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</si>
  <si>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</si>
  <si>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</si>
  <si>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</si>
  <si>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</si>
  <si>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</si>
  <si>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</si>
  <si>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</si>
  <si>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</si>
  <si>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</si>
  <si>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</si>
  <si>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</si>
  <si>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</si>
  <si>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</si>
  <si>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</si>
  <si>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</si>
  <si>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</si>
  <si>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</si>
  <si>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</si>
  <si>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</si>
  <si>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</si>
  <si>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</si>
  <si>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</si>
  <si>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</si>
  <si>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</si>
  <si>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</si>
  <si>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</si>
  <si>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</si>
  <si>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</si>
  <si>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</si>
  <si>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</si>
  <si>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</si>
  <si>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</si>
  <si>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</si>
  <si>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</si>
  <si>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</si>
  <si>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</si>
  <si>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</si>
  <si>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</si>
  <si>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</si>
  <si>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</si>
  <si>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</si>
  <si>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</si>
  <si>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</si>
  <si>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</si>
  <si>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</si>
  <si>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</si>
  <si>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</si>
  <si>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</si>
  <si>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</si>
  <si>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</si>
  <si>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</si>
  <si>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</si>
  <si>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</si>
  <si>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</si>
  <si>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</si>
  <si>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</si>
  <si>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</si>
  <si>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</si>
  <si>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</si>
  <si>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</si>
  <si>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</si>
  <si>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</si>
  <si>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</si>
  <si>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</si>
  <si>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</si>
  <si>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</si>
  <si>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</si>
  <si>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</si>
  <si>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</si>
  <si>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</si>
  <si>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</si>
  <si>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</si>
  <si>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</si>
  <si>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</si>
  <si>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</si>
  <si>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</si>
  <si>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</si>
  <si>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</si>
  <si>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</si>
  <si>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</si>
  <si>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</si>
  <si>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</si>
  <si>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</si>
  <si>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</si>
  <si>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</si>
  <si>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</si>
  <si>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</si>
  <si>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</si>
  <si>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</si>
  <si>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</si>
  <si>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</si>
  <si>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</si>
  <si>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</si>
  <si>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</si>
  <si>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</si>
  <si>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</si>
  <si>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</si>
  <si>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</si>
  <si>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</si>
  <si>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</si>
  <si>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</si>
  <si>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</si>
  <si>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</si>
  <si>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</si>
  <si>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</si>
  <si>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</si>
  <si>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</si>
  <si>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</si>
  <si>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</si>
  <si>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</si>
  <si>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</si>
  <si>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</si>
  <si>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</si>
  <si>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</si>
  <si>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</si>
  <si>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</si>
  <si>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</si>
  <si>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</si>
  <si>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</si>
  <si>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</si>
  <si>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</si>
  <si>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</si>
  <si>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</si>
  <si>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</si>
  <si>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</si>
  <si>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</si>
  <si>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</si>
  <si>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</si>
  <si>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</si>
  <si>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</si>
  <si>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</si>
  <si>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</si>
  <si>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</si>
  <si>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</si>
  <si>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</si>
  <si>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</si>
  <si>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</si>
  <si>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</si>
  <si>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</si>
  <si>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</si>
  <si>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</si>
  <si>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</si>
  <si>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</si>
  <si>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</si>
  <si>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</si>
  <si>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</si>
  <si>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</si>
  <si>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</si>
  <si>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</si>
  <si>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</si>
  <si>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</si>
  <si>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</si>
  <si>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</si>
  <si>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</si>
  <si>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</si>
  <si>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</si>
  <si>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</si>
  <si>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</si>
  <si>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</si>
  <si>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</si>
  <si>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</si>
  <si>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</si>
  <si>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</si>
  <si>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</si>
  <si>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</si>
  <si>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</si>
  <si>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</si>
  <si>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</si>
  <si>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</si>
  <si>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</si>
  <si>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</si>
  <si>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</si>
  <si>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</si>
  <si>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</si>
  <si>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</si>
  <si>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</si>
  <si>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</si>
  <si>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</si>
  <si>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</si>
  <si>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</si>
  <si>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</si>
  <si>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</si>
  <si>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</si>
  <si>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</si>
  <si>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</si>
  <si>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</si>
  <si>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</si>
  <si>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</si>
  <si>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</si>
  <si>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</si>
  <si>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</si>
  <si>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</si>
  <si>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</si>
  <si>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</si>
  <si>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</si>
  <si>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</si>
  <si>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</si>
  <si>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</si>
  <si>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</si>
  <si>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</si>
  <si>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</si>
  <si>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</si>
  <si>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</si>
  <si>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</si>
  <si>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</si>
  <si>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</si>
  <si>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</si>
  <si>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</si>
  <si>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</si>
  <si>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</si>
  <si>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</si>
  <si>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</si>
  <si>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</si>
  <si>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</si>
  <si>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</si>
  <si>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</si>
  <si>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</si>
  <si>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</si>
  <si>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</si>
  <si>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</si>
  <si>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</si>
  <si>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</si>
  <si>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</si>
  <si>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</si>
  <si>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</si>
  <si>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</si>
  <si>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</si>
  <si>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</si>
  <si>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</si>
  <si>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</si>
  <si>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</si>
  <si>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</si>
  <si>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</si>
  <si>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</si>
  <si>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</si>
  <si>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</si>
  <si>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</si>
  <si>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</si>
  <si>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</si>
  <si>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</si>
  <si>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</si>
  <si>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</si>
  <si>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</si>
  <si>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</si>
  <si>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</si>
  <si>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</si>
  <si>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</si>
  <si>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</si>
  <si>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</si>
  <si>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</si>
  <si>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</si>
  <si>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</si>
  <si>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</si>
  <si>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</si>
  <si>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</si>
  <si>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</si>
  <si>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</si>
  <si>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</si>
  <si>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</si>
  <si>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</si>
  <si>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</si>
  <si>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</si>
  <si>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</si>
  <si>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</si>
  <si>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</si>
  <si>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</si>
  <si>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</si>
  <si>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</si>
  <si>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</si>
  <si>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</si>
  <si>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</si>
  <si>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</si>
  <si>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</si>
  <si>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</si>
  <si>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</si>
  <si>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</si>
  <si>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</si>
  <si>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</si>
  <si>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</si>
  <si>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</si>
  <si>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</si>
  <si>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</si>
  <si>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</si>
  <si>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</si>
  <si>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</si>
  <si>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</si>
  <si>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</si>
  <si>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</si>
  <si>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</si>
  <si>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</si>
  <si>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</si>
  <si>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</si>
  <si>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</si>
  <si>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</si>
  <si>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</si>
  <si>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</si>
  <si>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</si>
  <si>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</si>
  <si>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</si>
  <si>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</si>
  <si>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</si>
  <si>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</si>
  <si>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</si>
  <si>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</si>
  <si>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</si>
  <si>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</si>
  <si>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</si>
  <si>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</si>
  <si>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</si>
  <si>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</si>
  <si>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</si>
  <si>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</si>
  <si>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</si>
  <si>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</si>
  <si>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</si>
  <si>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</si>
  <si>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</si>
  <si>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</si>
  <si>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</si>
  <si>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</si>
  <si>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</si>
  <si>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</si>
  <si>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</si>
  <si>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</si>
  <si>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</si>
  <si>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</si>
  <si>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</si>
  <si>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</si>
  <si>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</si>
  <si>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</si>
  <si>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</si>
  <si>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</si>
  <si>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</si>
  <si>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</si>
  <si>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</si>
  <si>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</si>
  <si>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</si>
  <si>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</si>
  <si>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</si>
  <si>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</si>
  <si>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</si>
  <si>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</si>
  <si>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</si>
  <si>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</si>
  <si>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</si>
  <si>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</si>
  <si>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</si>
  <si>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</si>
  <si>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</si>
  <si>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</si>
  <si>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</si>
  <si>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</si>
  <si>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</si>
  <si>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</si>
  <si>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</si>
  <si>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</si>
  <si>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</si>
  <si>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</si>
  <si>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</si>
  <si>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</si>
  <si>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</si>
  <si>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</si>
  <si>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</si>
  <si>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</si>
  <si>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</si>
  <si>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</si>
  <si>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</si>
  <si>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</si>
  <si>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</si>
  <si>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</si>
  <si>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</si>
  <si>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</si>
  <si>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</si>
  <si>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</si>
  <si>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</si>
  <si>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</si>
  <si>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</si>
  <si>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</si>
  <si>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</si>
  <si>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</si>
  <si>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</si>
  <si>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</si>
  <si>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</si>
  <si>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</si>
  <si>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</si>
  <si>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</si>
  <si>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</si>
  <si>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</si>
  <si>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</si>
  <si>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</si>
  <si>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</si>
  <si>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</si>
  <si>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</si>
  <si>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</si>
  <si>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</si>
  <si>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</si>
  <si>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</si>
  <si>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</si>
  <si>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</si>
  <si>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</si>
  <si>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</si>
  <si>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</si>
  <si>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</si>
  <si>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</si>
  <si>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</si>
  <si>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</si>
  <si>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</si>
  <si>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</si>
  <si>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</si>
  <si>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</si>
  <si>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</si>
  <si>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</si>
  <si>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</si>
  <si>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</si>
  <si>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</si>
  <si>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</si>
  <si>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</si>
  <si>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</si>
  <si>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</si>
  <si>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</si>
  <si>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</si>
  <si>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</si>
  <si>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</si>
  <si>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</si>
  <si>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</si>
  <si>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</si>
  <si>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</si>
  <si>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</si>
  <si>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</si>
  <si>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</si>
  <si>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</si>
  <si>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</si>
  <si>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</si>
  <si>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</si>
  <si>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</si>
  <si>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</si>
  <si>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</si>
  <si>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</si>
  <si>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</si>
  <si>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</si>
  <si>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</si>
  <si>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</si>
  <si>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</si>
  <si>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</si>
  <si>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</si>
  <si>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</si>
  <si>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</si>
  <si>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</si>
  <si>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</si>
  <si>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</si>
  <si>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</si>
  <si>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</si>
  <si>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</si>
  <si>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</si>
  <si>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</si>
  <si>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</si>
  <si>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</si>
  <si>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</si>
  <si>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</si>
  <si>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</si>
  <si>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</si>
  <si>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</si>
  <si>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</si>
  <si>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</si>
  <si>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</si>
  <si>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</si>
  <si>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</si>
  <si>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</si>
  <si>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</si>
  <si>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</si>
  <si>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</si>
  <si>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</si>
  <si>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</si>
  <si>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</si>
  <si>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</si>
  <si>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</si>
  <si>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</si>
  <si>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</si>
  <si>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</si>
  <si>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</si>
  <si>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</si>
  <si>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</si>
  <si>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</si>
  <si>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</si>
  <si>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</si>
  <si>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</si>
  <si>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</si>
  <si>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</si>
  <si>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</si>
  <si>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</si>
  <si>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</si>
  <si>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</si>
  <si>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</si>
  <si>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</si>
  <si>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</si>
  <si>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</si>
  <si>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</si>
  <si>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</si>
  <si>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</si>
  <si>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</si>
  <si>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</si>
  <si>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</si>
  <si>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</si>
  <si>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</si>
  <si>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</si>
  <si>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</si>
  <si>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</si>
  <si>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</si>
  <si>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</si>
  <si>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</si>
  <si>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</si>
  <si>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</si>
  <si>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</si>
  <si>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</si>
  <si>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</si>
  <si>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</si>
  <si>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</si>
  <si>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</si>
  <si>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</si>
  <si>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</si>
  <si>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</si>
  <si>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</si>
  <si>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</si>
  <si>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</si>
  <si>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</si>
  <si>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</si>
  <si>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</si>
  <si>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</si>
  <si>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</si>
  <si>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</si>
  <si>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</si>
  <si>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</si>
  <si>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</si>
  <si>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</si>
  <si>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</si>
  <si>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</si>
  <si>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</si>
  <si>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</si>
  <si>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</si>
  <si>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</si>
  <si>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</si>
  <si>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</si>
  <si>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</si>
  <si>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</si>
  <si>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</si>
  <si>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</si>
  <si>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</si>
  <si>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</si>
  <si>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</si>
  <si>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</si>
  <si>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</si>
  <si>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</si>
  <si>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</si>
  <si>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</si>
  <si>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</si>
  <si>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</si>
  <si>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</si>
  <si>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</si>
  <si>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</si>
  <si>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</si>
  <si>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</si>
  <si>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</si>
  <si>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</si>
  <si>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</si>
  <si>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</si>
  <si>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</si>
  <si>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</si>
  <si>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</si>
  <si>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</si>
  <si>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</si>
  <si>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</si>
  <si>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</si>
  <si>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</si>
  <si>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</si>
  <si>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</si>
  <si>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</si>
  <si>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</si>
  <si>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</si>
  <si>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</si>
  <si>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</si>
  <si>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</si>
  <si>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</si>
  <si>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</si>
  <si>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</si>
  <si>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</si>
  <si>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</si>
  <si>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</si>
  <si>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</si>
  <si>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</si>
  <si>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</si>
  <si>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</si>
  <si>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</si>
  <si>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</si>
  <si>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</si>
  <si>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</si>
  <si>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</si>
  <si>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</si>
  <si>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</si>
  <si>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</si>
  <si>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</si>
  <si>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</si>
  <si>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</si>
  <si>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</si>
  <si>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</si>
  <si>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</si>
  <si>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</si>
  <si>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</si>
  <si>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</si>
  <si>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</si>
  <si>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</si>
  <si>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</si>
  <si>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</si>
  <si>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</si>
  <si>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</si>
  <si>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</si>
  <si>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</si>
  <si>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</si>
  <si>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</si>
  <si>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</si>
  <si>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</si>
  <si>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</si>
  <si>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</si>
  <si>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</si>
  <si>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</si>
  <si>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</si>
  <si>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</si>
  <si>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</si>
  <si>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</si>
  <si>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</si>
  <si>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</si>
  <si>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</si>
  <si>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</si>
  <si>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</si>
  <si>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</si>
  <si>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</si>
  <si>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</si>
  <si>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</si>
  <si>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</si>
  <si>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</si>
  <si>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</si>
  <si>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</si>
  <si>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</si>
  <si>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</si>
  <si>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</si>
  <si>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</si>
  <si>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</si>
  <si>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</si>
  <si>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</si>
  <si>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</si>
  <si>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</si>
  <si>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</si>
  <si>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</si>
  <si>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</si>
  <si>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</si>
  <si>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</si>
  <si>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</si>
  <si>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</si>
  <si>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</si>
  <si>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</si>
  <si>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</si>
  <si>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</si>
  <si>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</si>
  <si>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</si>
  <si>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</si>
  <si>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</si>
  <si>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</si>
  <si>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</si>
  <si>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</si>
  <si>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</si>
  <si>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</si>
  <si>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</si>
  <si>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</si>
  <si>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</si>
  <si>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</si>
  <si>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</si>
  <si>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</si>
  <si>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</si>
  <si>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</si>
  <si>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</si>
  <si>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</si>
  <si>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</si>
  <si>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</si>
  <si>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</si>
  <si>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</si>
  <si>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</si>
  <si>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</si>
  <si>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</si>
  <si>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</si>
  <si>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</si>
  <si>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</si>
  <si>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</si>
  <si>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</si>
  <si>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</si>
  <si>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</si>
  <si>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</si>
  <si>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</si>
  <si>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</si>
  <si>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</si>
  <si>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</si>
  <si>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</si>
  <si>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</si>
  <si>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</si>
  <si>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</si>
  <si>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</si>
  <si>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</si>
  <si>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</si>
  <si>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</si>
  <si>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</si>
  <si>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</si>
  <si>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</si>
  <si>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</si>
  <si>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</si>
  <si>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</si>
  <si>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</si>
  <si>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</si>
  <si>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</si>
  <si>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</si>
  <si>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</si>
  <si>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</si>
  <si>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</si>
  <si>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</si>
  <si>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</si>
  <si>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</si>
  <si>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</si>
  <si>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</si>
  <si>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</si>
  <si>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</si>
  <si>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</si>
  <si>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</si>
  <si>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</si>
  <si>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</si>
  <si>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</si>
  <si>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</si>
  <si>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</si>
  <si>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</si>
  <si>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</si>
  <si>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</si>
  <si>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</si>
  <si>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</si>
  <si>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</si>
  <si>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</si>
  <si>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</si>
  <si>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</si>
  <si>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</si>
  <si>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</si>
  <si>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</si>
  <si>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</si>
  <si>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</si>
  <si>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</si>
  <si>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</si>
  <si>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</si>
  <si>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</si>
  <si>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</si>
  <si>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</si>
  <si>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</si>
  <si>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</si>
  <si>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</si>
  <si>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</si>
  <si>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</si>
  <si>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</si>
  <si>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</si>
  <si>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</si>
  <si>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</si>
  <si>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</si>
  <si>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</si>
  <si>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</si>
  <si>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</si>
  <si>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</si>
  <si>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</si>
  <si>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</si>
  <si>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</si>
  <si>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</si>
  <si>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</si>
  <si>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</si>
  <si>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</si>
  <si>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</si>
  <si>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</si>
  <si>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</si>
  <si>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</si>
  <si>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</si>
  <si>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</si>
  <si>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</si>
  <si>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</si>
  <si>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</si>
  <si>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</si>
  <si>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</si>
  <si>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</si>
  <si>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</si>
  <si>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</si>
  <si>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</si>
  <si>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</si>
  <si>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</si>
  <si>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</si>
  <si>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</si>
  <si>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</si>
  <si>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</si>
  <si>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</si>
  <si>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</si>
  <si>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</si>
  <si>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</si>
  <si>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</si>
  <si>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</si>
  <si>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</si>
  <si>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</si>
  <si>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</si>
  <si>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</si>
  <si>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</si>
  <si>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</si>
  <si>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</si>
  <si>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</si>
  <si>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</si>
  <si>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</si>
  <si>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</si>
  <si>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</si>
  <si>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</si>
  <si>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</si>
  <si>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</si>
  <si>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</si>
  <si>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</si>
  <si>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</si>
  <si>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</si>
  <si>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</si>
  <si>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</si>
  <si>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</si>
  <si>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</si>
  <si>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</si>
  <si>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</si>
  <si>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</si>
  <si>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</si>
  <si>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</si>
  <si>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</si>
  <si>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</si>
  <si>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</si>
  <si>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</si>
  <si>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</si>
  <si>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</si>
  <si>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</si>
  <si>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</si>
  <si>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</si>
  <si>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</si>
  <si>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</si>
  <si>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</si>
  <si>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</si>
  <si>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</si>
  <si>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</si>
  <si>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</si>
  <si>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</si>
  <si>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</si>
  <si>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</si>
  <si>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</si>
  <si>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</si>
  <si>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</si>
  <si>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</si>
  <si>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</si>
  <si>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</si>
  <si>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</si>
  <si>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</si>
  <si>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</si>
  <si>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</si>
  <si>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</si>
  <si>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</si>
  <si>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</si>
  <si>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</si>
  <si>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</si>
  <si>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</si>
  <si>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</si>
  <si>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</si>
  <si>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</si>
  <si>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</si>
  <si>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</si>
  <si>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</si>
  <si>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</si>
  <si>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</si>
  <si>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</si>
  <si>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</si>
  <si>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</si>
  <si>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</si>
  <si>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</si>
  <si>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</si>
  <si>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</si>
  <si>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</si>
  <si>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</si>
  <si>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</si>
  <si>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</si>
  <si>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</si>
  <si>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</si>
  <si>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</si>
  <si>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</si>
  <si>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</si>
  <si>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</si>
  <si>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</si>
  <si>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</si>
  <si>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</si>
  <si>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</si>
  <si>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</si>
  <si>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</si>
  <si>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</si>
  <si>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</si>
  <si>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</si>
  <si>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</si>
  <si>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</si>
  <si>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</si>
  <si>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</si>
  <si>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</si>
  <si>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</si>
  <si>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</si>
  <si>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</si>
  <si>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</si>
  <si>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</si>
  <si>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</si>
  <si>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</si>
  <si>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</si>
  <si>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</si>
  <si>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</si>
  <si>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</si>
  <si>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</si>
  <si>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</si>
  <si>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</si>
  <si>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</si>
  <si>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</si>
  <si>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</si>
  <si>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</si>
  <si>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</si>
  <si>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</si>
  <si>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</si>
  <si>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</si>
  <si>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</si>
  <si>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</si>
  <si>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</si>
  <si>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</si>
  <si>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</si>
  <si>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</si>
  <si>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</si>
  <si>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</si>
  <si>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</si>
  <si>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</si>
  <si>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</si>
  <si>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</si>
  <si>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</si>
  <si>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</si>
  <si>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</si>
  <si>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</si>
  <si>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</si>
  <si>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</si>
  <si>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</si>
  <si>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</si>
  <si>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</si>
  <si>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</si>
  <si>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</si>
  <si>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</si>
  <si>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</si>
  <si>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</si>
  <si>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</si>
  <si>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</si>
  <si>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</si>
  <si>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</si>
  <si>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</si>
  <si>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</si>
  <si>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</si>
  <si>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</si>
  <si>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</si>
  <si>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</si>
  <si>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</si>
  <si>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</si>
  <si>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</si>
  <si>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</si>
  <si>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</si>
  <si>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</si>
  <si>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</si>
  <si>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</si>
  <si>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</si>
  <si>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</si>
  <si>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</si>
  <si>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</si>
  <si>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</si>
  <si>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</si>
  <si>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</si>
  <si>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</si>
  <si>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</si>
  <si>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</si>
  <si>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</si>
  <si>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</si>
  <si>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</si>
  <si>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</si>
  <si>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</si>
  <si>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</si>
  <si>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</si>
  <si>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</si>
  <si>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</si>
  <si>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</si>
  <si>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</si>
  <si>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</si>
  <si>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</si>
  <si>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</si>
  <si>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</si>
  <si>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</si>
  <si>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</si>
  <si>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</si>
  <si>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</si>
  <si>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</si>
  <si>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</si>
  <si>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</si>
  <si>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</si>
  <si>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</si>
  <si>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</si>
  <si>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</si>
  <si>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</si>
  <si>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</si>
  <si>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</si>
  <si>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</si>
  <si>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</si>
  <si>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</si>
  <si>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</si>
  <si>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</si>
  <si>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</si>
  <si>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</si>
  <si>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</si>
  <si>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</si>
  <si>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</si>
  <si>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</si>
  <si>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</si>
  <si>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</si>
  <si>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</si>
  <si>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</si>
  <si>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</si>
  <si>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</si>
  <si>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</si>
  <si>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</si>
  <si>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</si>
  <si>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</si>
  <si>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</si>
  <si>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</si>
  <si>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</si>
  <si>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</si>
  <si>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</si>
  <si>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</si>
  <si>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</si>
  <si>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</si>
  <si>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</si>
  <si>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</si>
  <si>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</si>
  <si>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</si>
  <si>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</si>
  <si>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</si>
  <si>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</si>
  <si>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</si>
  <si>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</si>
  <si>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</si>
  <si>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</si>
  <si>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</si>
  <si>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</si>
  <si>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</si>
  <si>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</si>
  <si>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</si>
  <si>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</si>
  <si>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</si>
  <si>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</si>
  <si>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</si>
  <si>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</si>
  <si>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</si>
  <si>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</si>
  <si>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</si>
  <si>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</si>
  <si>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</si>
  <si>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</si>
  <si>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</si>
  <si>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</si>
  <si>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</si>
  <si>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</si>
  <si>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</si>
  <si>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</si>
  <si>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</si>
  <si>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</si>
  <si>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</si>
  <si>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</si>
  <si>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</si>
  <si>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</si>
  <si>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</si>
  <si>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</si>
  <si>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</si>
  <si>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</si>
  <si>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</si>
  <si>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</si>
  <si>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</si>
  <si>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</si>
  <si>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</si>
  <si>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</si>
  <si>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</si>
  <si>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</si>
  <si>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</si>
  <si>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</si>
  <si>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</si>
  <si>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</si>
  <si>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</si>
  <si>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</si>
  <si>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</si>
  <si>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</si>
  <si>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</si>
  <si>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</si>
  <si>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</si>
  <si>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</si>
  <si>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</si>
  <si>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</si>
  <si>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</si>
  <si>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</si>
  <si>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</si>
  <si>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</si>
  <si>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</si>
  <si>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</si>
  <si>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</si>
  <si>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</si>
  <si>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</si>
  <si>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</si>
  <si>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</si>
  <si>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</si>
  <si>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</si>
  <si>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</si>
  <si>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</si>
  <si>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</si>
  <si>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</si>
  <si>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</si>
  <si>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</si>
  <si>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</si>
  <si>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</si>
  <si>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</si>
  <si>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</si>
  <si>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</si>
  <si>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</si>
  <si>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</si>
  <si>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</si>
  <si>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</si>
  <si>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</si>
  <si>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</si>
  <si>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</si>
  <si>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</si>
  <si>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</si>
  <si>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</si>
  <si>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</si>
  <si>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</si>
  <si>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</si>
  <si>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</si>
  <si>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</si>
  <si>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</si>
  <si>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</si>
  <si>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</si>
  <si>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</si>
  <si>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</si>
  <si>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</si>
  <si>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</si>
  <si>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</si>
  <si>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</si>
  <si>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</si>
  <si>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</si>
  <si>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</si>
  <si>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</si>
  <si>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</si>
  <si>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</si>
  <si>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</si>
  <si>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</si>
  <si>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</si>
  <si>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</si>
  <si>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</si>
  <si>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</si>
  <si>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</si>
  <si>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</si>
  <si>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</si>
  <si>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</si>
  <si>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</si>
  <si>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</si>
  <si>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</si>
  <si>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</si>
  <si>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</si>
  <si>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</si>
  <si>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</si>
  <si>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</si>
  <si>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</si>
  <si>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</si>
  <si>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</si>
  <si>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</si>
  <si>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</si>
  <si>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</si>
  <si>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</si>
  <si>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</si>
  <si>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</si>
  <si>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</si>
  <si>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</si>
  <si>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</si>
  <si>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</si>
  <si>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</si>
  <si>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</si>
  <si>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</si>
  <si>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</si>
  <si>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</si>
  <si>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</si>
  <si>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</si>
  <si>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</si>
  <si>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</si>
  <si>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</si>
  <si>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</si>
  <si>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</si>
  <si>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</si>
  <si>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</si>
  <si>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</si>
  <si>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</si>
  <si>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</si>
  <si>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</si>
  <si>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</si>
  <si>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</si>
  <si>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</si>
  <si>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</si>
  <si>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</si>
  <si>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</si>
  <si>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</si>
  <si>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</si>
  <si>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</si>
  <si>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</si>
  <si>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</si>
  <si>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</si>
  <si>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</si>
  <si>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</si>
  <si>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</si>
  <si>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</si>
  <si>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</si>
  <si>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</si>
  <si>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</si>
  <si>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</si>
  <si>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</si>
  <si>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</si>
  <si>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</si>
  <si>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</si>
  <si>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</si>
  <si>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</si>
  <si>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</si>
  <si>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</si>
  <si>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</si>
  <si>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</si>
  <si>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</si>
  <si>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</si>
  <si>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</si>
  <si>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</si>
  <si>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</si>
  <si>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</si>
  <si>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</si>
  <si>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</si>
  <si>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</si>
  <si>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</si>
  <si>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</si>
  <si>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</si>
  <si>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</si>
  <si>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</si>
  <si>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</si>
  <si>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</si>
  <si>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</si>
  <si>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</si>
  <si>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</si>
  <si>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</si>
  <si>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</si>
  <si>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</si>
  <si>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</si>
  <si>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</si>
  <si>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</si>
  <si>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</si>
  <si>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</si>
  <si>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</si>
  <si>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</si>
  <si>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</si>
  <si>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</si>
  <si>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</si>
  <si>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</si>
  <si>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</si>
  <si>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</si>
  <si>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</si>
  <si>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</si>
  <si>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</si>
  <si>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</si>
  <si>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</si>
  <si>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</si>
  <si>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</si>
  <si>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</si>
  <si>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</si>
  <si>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</si>
  <si>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</si>
  <si>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</si>
  <si>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</si>
  <si>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</si>
  <si>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</si>
  <si>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</si>
  <si>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</si>
  <si>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</si>
  <si>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</si>
  <si>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</si>
  <si>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</si>
  <si>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</si>
  <si>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</si>
  <si>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</si>
  <si>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</si>
  <si>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</si>
  <si>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</si>
  <si>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</si>
  <si>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</si>
  <si>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</si>
  <si>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</si>
  <si>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</si>
  <si>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</si>
  <si>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</si>
  <si>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</si>
  <si>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</si>
  <si>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</si>
  <si>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</si>
  <si>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</si>
  <si>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</si>
  <si>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</si>
  <si>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</si>
  <si>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</si>
  <si>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</si>
  <si>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</si>
  <si>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</si>
  <si>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</si>
  <si>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</si>
  <si>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</si>
  <si>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</si>
  <si>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</si>
  <si>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</si>
  <si>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</si>
  <si>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</si>
  <si>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</si>
  <si>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</si>
  <si>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</si>
  <si>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</si>
  <si>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</si>
  <si>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</si>
  <si>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</si>
  <si>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</si>
  <si>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</si>
  <si>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</si>
  <si>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</si>
  <si>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</si>
  <si>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</si>
  <si>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</si>
  <si>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</si>
  <si>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</si>
  <si>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</si>
  <si>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</si>
  <si>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</si>
  <si>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</si>
  <si>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</si>
  <si>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</si>
  <si>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</si>
  <si>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</si>
  <si>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</si>
  <si>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</si>
  <si>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</si>
  <si>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</si>
  <si>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</si>
  <si>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</si>
  <si>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</si>
  <si>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</si>
  <si>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</si>
  <si>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</si>
  <si>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</si>
  <si>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</si>
  <si>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</si>
  <si>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</si>
  <si>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</si>
  <si>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</si>
  <si>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</si>
  <si>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</si>
  <si>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</si>
  <si>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</si>
  <si>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</si>
  <si>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</si>
  <si>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</si>
  <si>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</si>
  <si>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</si>
  <si>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</si>
  <si>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</si>
  <si>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</si>
  <si>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</si>
  <si>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</si>
  <si>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</si>
  <si>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</si>
  <si>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</si>
  <si>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</si>
  <si>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</si>
  <si>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</si>
  <si>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</si>
  <si>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</si>
  <si>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</si>
  <si>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</si>
  <si>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</si>
  <si>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</si>
  <si>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</si>
  <si>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</si>
  <si>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</si>
  <si>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</si>
  <si>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</si>
  <si>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</si>
  <si>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</si>
  <si>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</si>
  <si>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</si>
  <si>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</si>
  <si>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</si>
  <si>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</si>
  <si>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</si>
  <si>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</si>
  <si>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</si>
  <si>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</si>
  <si>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</si>
  <si>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</si>
  <si>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</si>
  <si>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</si>
  <si>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</si>
  <si>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</si>
  <si>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</si>
  <si>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</si>
  <si>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</si>
  <si>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</si>
  <si>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</si>
  <si>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</si>
  <si>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</si>
  <si>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</si>
  <si>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</si>
  <si>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</si>
  <si>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</si>
  <si>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</si>
  <si>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</si>
  <si>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</si>
  <si>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</si>
  <si>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</si>
  <si>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</si>
  <si>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</si>
  <si>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</si>
  <si>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</si>
  <si>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</si>
  <si>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</si>
  <si>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</si>
  <si>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</si>
  <si>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</si>
  <si>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</si>
  <si>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</si>
  <si>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</si>
  <si>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</si>
  <si>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</si>
  <si>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</si>
  <si>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</si>
  <si>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</si>
  <si>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</si>
  <si>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</si>
  <si>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</si>
  <si>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</si>
  <si>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</si>
  <si>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</si>
  <si>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</si>
  <si>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</si>
  <si>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</si>
  <si>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</si>
  <si>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</si>
  <si>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</si>
  <si>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</si>
  <si>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</si>
  <si>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</si>
  <si>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</si>
  <si>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</si>
  <si>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</si>
  <si>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</si>
  <si>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</si>
  <si>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</si>
  <si>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</si>
  <si>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</si>
  <si>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</si>
  <si>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</si>
  <si>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</si>
  <si>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</si>
  <si>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</si>
  <si>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</si>
  <si>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</si>
  <si>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</si>
  <si>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</si>
  <si>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</si>
  <si>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</si>
  <si>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</si>
  <si>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</si>
  <si>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</si>
  <si>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</si>
  <si>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</si>
  <si>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</si>
  <si>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</si>
  <si>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</si>
  <si>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</si>
  <si>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</si>
  <si>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</si>
  <si>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</si>
  <si>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</si>
  <si>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</si>
  <si>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</si>
  <si>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</si>
  <si>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</si>
  <si>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</si>
  <si>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</si>
  <si>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</si>
  <si>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</si>
  <si>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</si>
  <si>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</si>
  <si>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</si>
  <si>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</si>
  <si>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</si>
  <si>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</si>
  <si>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</si>
  <si>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</si>
  <si>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</si>
  <si>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</si>
  <si>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</si>
  <si>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</si>
  <si>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</si>
  <si>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</si>
  <si>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</si>
  <si>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</si>
  <si>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</si>
  <si>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</si>
  <si>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</si>
  <si>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</si>
  <si>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</si>
  <si>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</si>
  <si>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</si>
  <si>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</si>
  <si>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</si>
  <si>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</si>
  <si>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</si>
  <si>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</si>
  <si>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</si>
  <si>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</si>
  <si>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</si>
  <si>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</si>
  <si>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</si>
  <si>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</si>
  <si>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</si>
  <si>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</si>
  <si>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</si>
  <si>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</si>
  <si>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</si>
  <si>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</si>
  <si>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</si>
  <si>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</si>
  <si>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</si>
  <si>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</si>
  <si>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</si>
  <si>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</si>
  <si>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</si>
  <si>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</si>
  <si>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</si>
  <si>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</si>
  <si>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</si>
  <si>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</si>
  <si>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</si>
  <si>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</si>
  <si>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</si>
  <si>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</si>
  <si>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</si>
  <si>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</si>
  <si>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</si>
  <si>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</si>
  <si>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</si>
  <si>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</si>
  <si>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</si>
  <si>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</si>
  <si>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</si>
  <si>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</si>
  <si>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</si>
  <si>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</si>
  <si>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</si>
  <si>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</si>
  <si>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</si>
  <si>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</si>
  <si>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</si>
  <si>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</si>
  <si>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</si>
  <si>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</si>
  <si>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</si>
  <si>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</si>
  <si>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</si>
  <si>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</si>
  <si>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</si>
  <si>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</si>
  <si>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</si>
  <si>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</si>
  <si>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</si>
  <si>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</si>
  <si>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</si>
  <si>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</si>
  <si>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</si>
  <si>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</si>
  <si>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</si>
  <si>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</si>
  <si>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</si>
  <si>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</si>
  <si>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</si>
  <si>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</si>
  <si>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</si>
  <si>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</si>
  <si>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</si>
  <si>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</si>
  <si>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</si>
  <si>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</si>
  <si>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</si>
  <si>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</si>
  <si>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</si>
  <si>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</si>
  <si>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</si>
  <si>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</si>
  <si>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</si>
  <si>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</si>
  <si>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</si>
  <si>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</si>
  <si>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</si>
  <si>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</si>
  <si>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</si>
  <si>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</si>
  <si>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</si>
  <si>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</si>
  <si>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</si>
  <si>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</si>
  <si>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</si>
  <si>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</si>
  <si>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</si>
  <si>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</si>
  <si>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</si>
  <si>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</si>
  <si>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</si>
  <si>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</si>
  <si>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</si>
  <si>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</si>
  <si>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</si>
  <si>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</si>
  <si>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</si>
  <si>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</si>
  <si>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</si>
  <si>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</si>
  <si>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</si>
  <si>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</si>
  <si>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</si>
  <si>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</si>
  <si>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</si>
  <si>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</si>
  <si>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</si>
  <si>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</si>
  <si>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</si>
  <si>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</si>
  <si>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</si>
  <si>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</si>
  <si>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</si>
  <si>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</si>
  <si>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</si>
  <si>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</si>
  <si>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</si>
  <si>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</si>
  <si>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</si>
  <si>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</si>
  <si>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</si>
  <si>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</si>
  <si>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</si>
  <si>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</si>
  <si>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</si>
  <si>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</si>
  <si>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</si>
  <si>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</si>
  <si>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</si>
  <si>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</si>
  <si>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</si>
  <si>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</si>
  <si>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</si>
  <si>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</si>
  <si>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</si>
  <si>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</si>
  <si>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</si>
  <si>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</si>
  <si>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</si>
  <si>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</si>
  <si>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</si>
  <si>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</si>
  <si>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</si>
  <si>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</si>
  <si>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</si>
  <si>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</si>
  <si>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</si>
  <si>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</si>
  <si>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</si>
  <si>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</si>
  <si>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</si>
  <si>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</si>
  <si>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</si>
  <si>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</si>
  <si>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</si>
  <si>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</si>
  <si>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</si>
  <si>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</si>
  <si>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</si>
  <si>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</si>
  <si>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</si>
  <si>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</si>
  <si>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</si>
  <si>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</si>
  <si>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</si>
  <si>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</si>
  <si>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</si>
  <si>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</si>
  <si>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</si>
  <si>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</si>
  <si>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</si>
  <si>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</si>
  <si>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</si>
  <si>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</si>
  <si>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</si>
  <si>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</si>
  <si>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</si>
  <si>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</si>
  <si>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</si>
  <si>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</si>
  <si>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</si>
  <si>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</si>
  <si>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</si>
  <si>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</si>
  <si>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</si>
  <si>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</si>
  <si>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</si>
  <si>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</si>
  <si>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</si>
  <si>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</si>
  <si>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</si>
  <si>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</si>
  <si>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</si>
  <si>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</si>
  <si>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</si>
  <si>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</si>
  <si>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</si>
  <si>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</si>
  <si>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</si>
  <si>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</si>
  <si>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</si>
  <si>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</si>
  <si>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</si>
  <si>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</si>
  <si>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</si>
  <si>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</si>
  <si>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</si>
  <si>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</si>
  <si>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</si>
  <si>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</si>
  <si>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</si>
  <si>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</si>
  <si>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</si>
  <si>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</si>
  <si>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</si>
  <si>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</si>
  <si>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</si>
  <si>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</si>
  <si>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</si>
  <si>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</si>
  <si>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</si>
  <si>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</si>
  <si>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</si>
  <si>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</si>
  <si>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</si>
  <si>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</si>
  <si>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</si>
  <si>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</si>
  <si>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</si>
  <si>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</si>
  <si>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</si>
  <si>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</si>
  <si>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</si>
  <si>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</si>
  <si>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</si>
  <si>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</si>
  <si>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</si>
  <si>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</si>
  <si>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</si>
  <si>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</si>
  <si>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</si>
  <si>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</si>
  <si>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</si>
  <si>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</si>
  <si>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</si>
  <si>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</si>
  <si>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</si>
  <si>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</si>
  <si>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</si>
  <si>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</si>
  <si>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</si>
  <si>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</si>
  <si>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</si>
  <si>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</si>
  <si>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</si>
  <si>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</si>
  <si>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</si>
  <si>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</si>
  <si>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</si>
  <si>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</si>
  <si>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</si>
  <si>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</si>
  <si>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</si>
  <si>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</si>
  <si>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</si>
  <si>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</si>
  <si>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</si>
  <si>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</si>
  <si>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</si>
  <si>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</si>
  <si>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</si>
  <si>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</si>
  <si>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</si>
  <si>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</si>
  <si>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</si>
  <si>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</si>
  <si>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</si>
  <si>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</si>
  <si>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</si>
  <si>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</si>
  <si>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</si>
  <si>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</si>
  <si>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</si>
  <si>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</si>
  <si>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</si>
  <si>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</si>
  <si>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</si>
  <si>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</si>
  <si>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</si>
  <si>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</si>
  <si>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</si>
  <si>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</si>
  <si>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</si>
  <si>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</si>
  <si>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</si>
  <si>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</si>
  <si>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</si>
  <si>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</si>
  <si>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</si>
  <si>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</si>
  <si>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</si>
  <si>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</si>
  <si>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</si>
  <si>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</si>
  <si>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</si>
  <si>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</si>
  <si>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</si>
  <si>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</si>
  <si>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</si>
  <si>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</si>
  <si>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</si>
  <si>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</si>
  <si>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</si>
  <si>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</si>
  <si>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</si>
  <si>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</si>
  <si>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</si>
  <si>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</si>
  <si>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</si>
  <si>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</si>
  <si>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</si>
  <si>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</si>
  <si>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</si>
  <si>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</si>
  <si>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</si>
  <si>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</si>
  <si>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</si>
  <si>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</si>
  <si>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</si>
  <si>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</si>
  <si>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</si>
  <si>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</si>
  <si>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</si>
  <si>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</si>
  <si>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</si>
  <si>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</si>
  <si>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</si>
  <si>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</si>
  <si>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</si>
  <si>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</si>
  <si>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</si>
  <si>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</si>
  <si>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</si>
  <si>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</si>
  <si>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</si>
  <si>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</si>
  <si>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</si>
  <si>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</si>
  <si>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</si>
  <si>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</si>
  <si>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</si>
  <si>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</si>
  <si>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</si>
  <si>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</si>
  <si>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</si>
  <si>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</si>
  <si>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</si>
  <si>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</si>
  <si>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</si>
  <si>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</si>
  <si>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</si>
  <si>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</si>
  <si>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</si>
  <si>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</si>
  <si>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</si>
  <si>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</si>
  <si>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</si>
  <si>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</si>
  <si>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</si>
  <si>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</si>
  <si>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</si>
  <si>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</si>
  <si>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</si>
  <si>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</si>
  <si>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</si>
  <si>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</si>
  <si>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</si>
  <si>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</si>
  <si>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</si>
  <si>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</si>
  <si>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</si>
  <si>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</si>
  <si>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</si>
  <si>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</si>
  <si>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</si>
  <si>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</si>
  <si>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</si>
  <si>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</si>
  <si>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</si>
  <si>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</si>
  <si>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</si>
  <si>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</si>
  <si>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</si>
  <si>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</si>
  <si>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</si>
  <si>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</si>
  <si>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</si>
  <si>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</si>
  <si>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</si>
  <si>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</si>
  <si>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</si>
  <si>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</si>
  <si>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</si>
  <si>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</si>
  <si>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</si>
  <si>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</si>
  <si>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</si>
  <si>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</si>
  <si>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</si>
  <si>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</si>
  <si>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</si>
  <si>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</si>
  <si>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</si>
  <si>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</si>
  <si>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</si>
  <si>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</si>
  <si>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</si>
  <si>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</si>
  <si>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</si>
  <si>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</si>
  <si>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</si>
  <si>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</si>
  <si>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</si>
  <si>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</si>
  <si>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</si>
  <si>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</si>
  <si>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</si>
  <si>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</si>
  <si>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</si>
  <si>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</si>
  <si>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</si>
  <si>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</si>
  <si>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</si>
  <si>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</si>
  <si>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</si>
  <si>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</si>
  <si>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</si>
  <si>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</si>
  <si>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</si>
  <si>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</si>
  <si>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</si>
  <si>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</si>
  <si>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</si>
  <si>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</si>
  <si>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</si>
  <si>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</si>
  <si>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</si>
  <si>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</si>
  <si>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</si>
  <si>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</si>
  <si>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</si>
  <si>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</si>
  <si>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</si>
  <si>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</si>
  <si>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</si>
  <si>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</si>
  <si>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</si>
  <si>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</si>
  <si>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</si>
  <si>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</si>
  <si>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</si>
  <si>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</si>
  <si>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</si>
  <si>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</si>
  <si>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</si>
  <si>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</si>
  <si>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</si>
  <si>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</si>
  <si>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</si>
  <si>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</si>
  <si>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</si>
  <si>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</si>
  <si>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</si>
  <si>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</si>
  <si>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</si>
  <si>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</si>
  <si>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</si>
  <si>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</si>
  <si>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</si>
  <si>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</si>
  <si>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</si>
  <si>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</si>
  <si>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</si>
  <si>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</si>
  <si>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</si>
  <si>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</si>
  <si>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</si>
  <si>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</si>
  <si>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</si>
  <si>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</si>
  <si>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</si>
  <si>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</si>
  <si>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</si>
  <si>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Count of outcomes</t>
  </si>
  <si>
    <t>(All)</t>
  </si>
  <si>
    <t>Category</t>
  </si>
  <si>
    <t>Subcategory</t>
  </si>
  <si>
    <t>Date Created Conversion</t>
  </si>
  <si>
    <t>Date Ended Conversion</t>
  </si>
  <si>
    <t>Qtr1</t>
  </si>
  <si>
    <t>Qtr2</t>
  </si>
  <si>
    <t>Qtr3</t>
  </si>
  <si>
    <t>Qtr4</t>
  </si>
  <si>
    <t>Years</t>
  </si>
  <si>
    <t>Name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</si>
  <si>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</si>
  <si>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</si>
  <si>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</si>
  <si>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</si>
  <si>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</si>
  <si>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</si>
  <si>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</si>
  <si>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</si>
  <si>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</si>
  <si>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</si>
  <si>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</si>
  <si>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</si>
  <si>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Lower Quartile of Pledged</t>
  </si>
  <si>
    <t>IQR of Pledged</t>
  </si>
  <si>
    <t>Upper Quartile of Pledged</t>
  </si>
  <si>
    <t>Standard Deviation of Pledged</t>
  </si>
  <si>
    <t>Parent Category</t>
  </si>
  <si>
    <t>(blank)</t>
  </si>
  <si>
    <t>Jan</t>
  </si>
  <si>
    <t>Aug</t>
  </si>
  <si>
    <t>Sep</t>
  </si>
  <si>
    <t>Oct</t>
  </si>
  <si>
    <t>Nov</t>
  </si>
  <si>
    <t>Dec</t>
  </si>
  <si>
    <t>Feb</t>
  </si>
  <si>
    <t>Mar</t>
  </si>
  <si>
    <t>Apr</t>
  </si>
  <si>
    <t>May</t>
  </si>
  <si>
    <t>Jun</t>
  </si>
  <si>
    <t>Jul</t>
  </si>
  <si>
    <t>(Multiple Items)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</si>
  <si>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</si>
  <si>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</si>
  <si>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</si>
  <si>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</si>
  <si>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</si>
  <si>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</si>
  <si>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</si>
  <si>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</si>
  <si>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</si>
  <si>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</si>
  <si>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</si>
  <si>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</si>
  <si>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</si>
  <si>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</si>
  <si>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</si>
  <si>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</si>
  <si>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</si>
  <si>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</si>
  <si>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</si>
  <si>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Sum of Percentage Successful</t>
  </si>
  <si>
    <t>Sum of Percentage Failed</t>
  </si>
  <si>
    <t>Sum of 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</si>
</sst>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0" fillId="0" borderId="0" xfId="0" applyAlignment="1">
      <alignment horizontal="left" indent="1"/>
    </xf>
    <xf numFmtId="165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10"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F2-2147-A200-7DA31A10848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3F2-2147-A200-7DA31A10848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3F2-2147-A200-7DA31A1084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74147856"/>
        <c:axId val="1773882256"/>
      </c:barChart>
      <c:catAx>
        <c:axId val="1774147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3882256"/>
        <c:crosses val="autoZero"/>
        <c:auto val="1"/>
        <c:lblAlgn val="ctr"/>
        <c:lblOffset val="100"/>
        <c:noMultiLvlLbl val="0"/>
      </c:catAx>
      <c:valAx>
        <c:axId val="177388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4147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FD-F14B-A941-90541F2FE27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1FD-F14B-A941-90541F2FE27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1FD-F14B-A941-90541F2FE27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1FD-F14B-A941-90541F2FE2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18254464"/>
        <c:axId val="1718489312"/>
      </c:barChart>
      <c:catAx>
        <c:axId val="1718254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8489312"/>
        <c:crosses val="autoZero"/>
        <c:auto val="1"/>
        <c:lblAlgn val="ctr"/>
        <c:lblOffset val="100"/>
        <c:noMultiLvlLbl val="0"/>
      </c:catAx>
      <c:valAx>
        <c:axId val="1718489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8254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</a:t>
            </a:r>
            <a:r>
              <a:rPr lang="en-US" baseline="0"/>
              <a:t>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Date'!$A$6:$A$11</c:f>
              <c:multiLvlStrCache>
                <c:ptCount val="4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'Outcomes Based on Launch Date'!$B$6:$B$11</c:f>
              <c:numCache>
                <c:formatCode>General</c:formatCode>
                <c:ptCount val="4"/>
                <c:pt idx="0">
                  <c:v>13</c:v>
                </c:pt>
                <c:pt idx="1">
                  <c:v>9</c:v>
                </c:pt>
                <c:pt idx="2">
                  <c:v>9</c:v>
                </c:pt>
                <c:pt idx="3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0A-3E4A-BC11-5EDE5E1E2F8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Date'!$A$6:$A$11</c:f>
              <c:multiLvlStrCache>
                <c:ptCount val="4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'Outcomes Based on Launch Date'!$C$6:$C$11</c:f>
              <c:numCache>
                <c:formatCode>General</c:formatCode>
                <c:ptCount val="4"/>
                <c:pt idx="0">
                  <c:v>105</c:v>
                </c:pt>
                <c:pt idx="1">
                  <c:v>141</c:v>
                </c:pt>
                <c:pt idx="2">
                  <c:v>131</c:v>
                </c:pt>
                <c:pt idx="3">
                  <c:v>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90A-3E4A-BC11-5EDE5E1E2F8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 Date'!$A$6:$A$11</c:f>
              <c:multiLvlStrCache>
                <c:ptCount val="4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'Outcomes Based on Launch Date'!$D$6:$D$11</c:f>
              <c:numCache>
                <c:formatCode>General</c:formatCode>
                <c:ptCount val="4"/>
                <c:pt idx="0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90A-3E4A-BC11-5EDE5E1E2F8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'Outcomes Based on Launch Date'!$A$6:$A$11</c:f>
              <c:multiLvlStrCache>
                <c:ptCount val="4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'Outcomes Based on Launch Date'!$E$6:$E$11</c:f>
              <c:numCache>
                <c:formatCode>General</c:formatCode>
                <c:ptCount val="4"/>
                <c:pt idx="0">
                  <c:v>183</c:v>
                </c:pt>
                <c:pt idx="1">
                  <c:v>282</c:v>
                </c:pt>
                <c:pt idx="2">
                  <c:v>218</c:v>
                </c:pt>
                <c:pt idx="3">
                  <c:v>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90A-3E4A-BC11-5EDE5E1E2F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7615344"/>
        <c:axId val="1737633456"/>
      </c:lineChart>
      <c:catAx>
        <c:axId val="1737615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7633456"/>
        <c:crosses val="autoZero"/>
        <c:auto val="1"/>
        <c:lblAlgn val="ctr"/>
        <c:lblOffset val="100"/>
        <c:noMultiLvlLbl val="0"/>
      </c:catAx>
      <c:valAx>
        <c:axId val="1737633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7615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copy.xlsx]Theater Outcomes by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</a:t>
            </a:r>
            <a:r>
              <a:rPr lang="en-US" baseline="0"/>
              <a:t>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7E-5A48-B64D-A063839E9F15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7E-5A48-B64D-A063839E9F15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7E-5A48-B64D-A063839E9F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7071984"/>
        <c:axId val="987792848"/>
      </c:lineChart>
      <c:catAx>
        <c:axId val="987071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7792848"/>
        <c:crosses val="autoZero"/>
        <c:auto val="1"/>
        <c:lblAlgn val="ctr"/>
        <c:lblOffset val="100"/>
        <c:noMultiLvlLbl val="0"/>
      </c:catAx>
      <c:valAx>
        <c:axId val="987792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7071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copy.xlsx]Sheet11!PivotTable9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Sheet11!$B$3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Sheet11!$A$4:$A$17</c:f>
              <c:strCache>
                <c:ptCount val="13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50000</c:v>
                </c:pt>
                <c:pt idx="11">
                  <c:v>Less Than 1000</c:v>
                </c:pt>
                <c:pt idx="12">
                  <c:v>(blank)</c:v>
                </c:pt>
              </c:strCache>
            </c:strRef>
          </c:cat>
          <c:val>
            <c:numRef>
              <c:f>Sheet11!$B$4:$B$17</c:f>
              <c:numCache>
                <c:formatCode>0.00%</c:formatCode>
                <c:ptCount val="13"/>
                <c:pt idx="0">
                  <c:v>0.72659176029962547</c:v>
                </c:pt>
                <c:pt idx="1">
                  <c:v>0.54166666666666663</c:v>
                </c:pt>
                <c:pt idx="2">
                  <c:v>0.5</c:v>
                </c:pt>
                <c:pt idx="3">
                  <c:v>0.45</c:v>
                </c:pt>
                <c:pt idx="4">
                  <c:v>0.42857142857142855</c:v>
                </c:pt>
                <c:pt idx="5">
                  <c:v>0.27272727272727271</c:v>
                </c:pt>
                <c:pt idx="6">
                  <c:v>0.66666666666666663</c:v>
                </c:pt>
                <c:pt idx="7">
                  <c:v>0.66666666666666663</c:v>
                </c:pt>
                <c:pt idx="8">
                  <c:v>0</c:v>
                </c:pt>
                <c:pt idx="9">
                  <c:v>0.55029585798816572</c:v>
                </c:pt>
                <c:pt idx="10">
                  <c:v>0.125</c:v>
                </c:pt>
                <c:pt idx="11">
                  <c:v>0.75806451612903225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41-0F4F-AA6C-E10AEB033F34}"/>
            </c:ext>
          </c:extLst>
        </c:ser>
        <c:ser>
          <c:idx val="1"/>
          <c:order val="1"/>
          <c:tx>
            <c:strRef>
              <c:f>Sheet11!$C$3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Sheet11!$A$4:$A$17</c:f>
              <c:strCache>
                <c:ptCount val="13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50000</c:v>
                </c:pt>
                <c:pt idx="11">
                  <c:v>Less Than 1000</c:v>
                </c:pt>
                <c:pt idx="12">
                  <c:v>(blank)</c:v>
                </c:pt>
              </c:strCache>
            </c:strRef>
          </c:cat>
          <c:val>
            <c:numRef>
              <c:f>Sheet11!$C$4:$C$17</c:f>
              <c:numCache>
                <c:formatCode>0.00%</c:formatCode>
                <c:ptCount val="13"/>
                <c:pt idx="0">
                  <c:v>0.27340823970037453</c:v>
                </c:pt>
                <c:pt idx="1">
                  <c:v>0.45833333333333331</c:v>
                </c:pt>
                <c:pt idx="2">
                  <c:v>0.5</c:v>
                </c:pt>
                <c:pt idx="3">
                  <c:v>0.55000000000000004</c:v>
                </c:pt>
                <c:pt idx="4">
                  <c:v>0.5714285714285714</c:v>
                </c:pt>
                <c:pt idx="5">
                  <c:v>0.72727272727272729</c:v>
                </c:pt>
                <c:pt idx="6">
                  <c:v>0.33333333333333331</c:v>
                </c:pt>
                <c:pt idx="7">
                  <c:v>0.33333333333333331</c:v>
                </c:pt>
                <c:pt idx="8">
                  <c:v>1</c:v>
                </c:pt>
                <c:pt idx="9">
                  <c:v>0.44970414201183434</c:v>
                </c:pt>
                <c:pt idx="10">
                  <c:v>0.875</c:v>
                </c:pt>
                <c:pt idx="11">
                  <c:v>0.24193548387096775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41-0F4F-AA6C-E10AEB033F34}"/>
            </c:ext>
          </c:extLst>
        </c:ser>
        <c:ser>
          <c:idx val="2"/>
          <c:order val="2"/>
          <c:tx>
            <c:strRef>
              <c:f>Sheet11!$D$3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Sheet11!$A$4:$A$17</c:f>
              <c:strCache>
                <c:ptCount val="13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50000</c:v>
                </c:pt>
                <c:pt idx="11">
                  <c:v>Less Than 1000</c:v>
                </c:pt>
                <c:pt idx="12">
                  <c:v>(blank)</c:v>
                </c:pt>
              </c:strCache>
            </c:strRef>
          </c:cat>
          <c:val>
            <c:numRef>
              <c:f>Sheet11!$D$4:$D$17</c:f>
              <c:numCache>
                <c:formatCode>0.00%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41-0F4F-AA6C-E10AEB033F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0062080"/>
        <c:axId val="1049740432"/>
      </c:lineChart>
      <c:catAx>
        <c:axId val="1050062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9740432"/>
        <c:crosses val="autoZero"/>
        <c:auto val="1"/>
        <c:lblAlgn val="ctr"/>
        <c:lblOffset val="100"/>
        <c:noMultiLvlLbl val="0"/>
      </c:catAx>
      <c:valAx>
        <c:axId val="1049740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0062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88900</xdr:colOff>
      <xdr:row>2</xdr:row>
      <xdr:rowOff>63500</xdr:rowOff>
    </xdr:from>
    <xdr:to>
      <xdr:col>13</xdr:col>
      <xdr:colOff>533400</xdr:colOff>
      <xdr:row>16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C8BB6B-79DF-D940-A086-E4563A8EEA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749300</xdr:colOff>
      <xdr:row>2</xdr:row>
      <xdr:rowOff>0</xdr:rowOff>
    </xdr:from>
    <xdr:to>
      <xdr:col>13</xdr:col>
      <xdr:colOff>812800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3C4AB8-FCF9-AB49-A499-26B2E95445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63500</xdr:colOff>
      <xdr:row>1</xdr:row>
      <xdr:rowOff>139700</xdr:rowOff>
    </xdr:from>
    <xdr:to>
      <xdr:col>13</xdr:col>
      <xdr:colOff>508000</xdr:colOff>
      <xdr:row>16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EC014A-E5D0-E24D-8270-12019925D3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393700</xdr:colOff>
      <xdr:row>3</xdr:row>
      <xdr:rowOff>152400</xdr:rowOff>
    </xdr:from>
    <xdr:to>
      <xdr:col>12</xdr:col>
      <xdr:colOff>76200</xdr:colOff>
      <xdr:row>18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022EADB-3C18-C24B-85FC-1D556DB2E0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628650</xdr:colOff>
      <xdr:row>4</xdr:row>
      <xdr:rowOff>6350</xdr:rowOff>
    </xdr:from>
    <xdr:to>
      <xdr:col>14</xdr:col>
      <xdr:colOff>800100</xdr:colOff>
      <xdr:row>32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4C3FAA-B26D-774C-A077-421F720C4B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62.630352199078" createdVersion="7" refreshedVersion="7" minRefreshableVersion="3" recordCount="4116" xr:uid="{3E2E1770-A92D-0748-A0F0-658EC3AC99F4}">
  <cacheSource type="worksheet">
    <worksheetSource ref="A1:Q4117" sheet="Kickstarter"/>
  </cacheSource>
  <cacheFields count="17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Blank="1"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and Subcategory2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62.652030671299" createdVersion="7" refreshedVersion="7" minRefreshableVersion="3" recordCount="4116" xr:uid="{BF9ADCA9-B376-3B46-AFCA-D93EA76FC7CE}">
  <cacheSource type="worksheet">
    <worksheetSource ref="A1:T4117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Blank="1"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69.771478703704" createdVersion="7" refreshedVersion="7" minRefreshableVersion="3" recordCount="4117" xr:uid="{54182434-F9A1-0C46-9D9F-FA64725419FE}">
  <cacheSource type="worksheet">
    <worksheetSource ref="A1:U1048576" sheet="Kickstarter"/>
  </cacheSource>
  <cacheFields count="25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Blank="1" containsMixedTypes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/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1970-01-01T00:00:00" maxDate="2017-03-15T15:30:07" count="4116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  <m/>
      </sharedItems>
      <fieldGroup par="24" base="18">
        <rangePr groupBy="months" startDate="1970-01-01T00:00:00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1970-01-01T00:00:00" maxDate="2017-05-03T19:12:00" count="4094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d v="1970-01-01T00:00:00"/>
        <m/>
      </sharedItems>
      <fieldGroup par="22" base="19">
        <rangePr groupBy="months" startDate="1970-01-01T00:00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Years" numFmtId="0">
      <sharedItems containsString="0" containsBlank="1" containsNumber="1" containsInteger="1" minValue="1970" maxValue="2017" count="11">
        <n v="2015"/>
        <n v="2017"/>
        <n v="2016"/>
        <n v="2014"/>
        <n v="2013"/>
        <n v="2012"/>
        <n v="2011"/>
        <n v="2010"/>
        <n v="2009"/>
        <n v="1970"/>
        <m/>
      </sharedItems>
    </cacheField>
    <cacheField name="Quarters" numFmtId="0" databaseField="0">
      <fieldGroup base="19">
        <rangePr groupBy="quarters" startDate="1970-01-01T00:00:00" endDate="2017-05-03T19:12:00"/>
        <groupItems count="6">
          <s v="&lt;1/1/70"/>
          <s v="Qtr1"/>
          <s v="Qtr2"/>
          <s v="Qtr3"/>
          <s v="Qtr4"/>
          <s v="&gt;5/3/17"/>
        </groupItems>
      </fieldGroup>
    </cacheField>
    <cacheField name="Years2" numFmtId="0" databaseField="0">
      <fieldGroup base="19">
        <rangePr groupBy="years" startDate="1970-01-01T00:00:00" endDate="2017-05-03T19:12:00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  <cacheField name="Quarters2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3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69.88086041667" createdVersion="7" refreshedVersion="7" minRefreshableVersion="3" recordCount="13" xr:uid="{6856262B-4802-5149-9E04-1C04F0583316}">
  <cacheSource type="worksheet">
    <worksheetSource ref="A1:H1048576" sheet="Outcomes Based on Goal"/>
  </cacheSource>
  <cacheFields count="8">
    <cacheField name="Goal" numFmtId="0">
      <sharedItems containsBlank="1" count="13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50000"/>
        <m/>
      </sharedItems>
    </cacheField>
    <cacheField name="Number Successful" numFmtId="0">
      <sharedItems containsString="0" containsBlank="1" containsNumber="1" containsInteger="1" minValue="0" maxValue="388"/>
    </cacheField>
    <cacheField name="Number Failed" numFmtId="0">
      <sharedItems containsString="0" containsBlank="1" containsNumber="1" containsInteger="1" minValue="1" maxValue="146"/>
    </cacheField>
    <cacheField name="Number Canceled" numFmtId="0">
      <sharedItems containsString="0" containsBlank="1" containsNumber="1" containsInteger="1" minValue="0" maxValue="0"/>
    </cacheField>
    <cacheField name="Total Projects" numFmtId="0">
      <sharedItems containsString="0" containsBlank="1" containsNumber="1" containsInteger="1" minValue="1" maxValue="534"/>
    </cacheField>
    <cacheField name="Percentage Successful" numFmtId="0">
      <sharedItems containsString="0" containsBlank="1" containsNumber="1" minValue="0" maxValue="0.75806451612903225" count="12">
        <n v="0.75806451612903225"/>
        <n v="0.72659176029962547"/>
        <n v="0.55029585798816572"/>
        <n v="0.54166666666666663"/>
        <n v="0.5"/>
        <n v="0.45"/>
        <n v="0.42857142857142855"/>
        <n v="0.27272727272727271"/>
        <n v="0.66666666666666663"/>
        <n v="0"/>
        <n v="0.125"/>
        <m/>
      </sharedItems>
    </cacheField>
    <cacheField name="Percentage Failed" numFmtId="0">
      <sharedItems containsString="0" containsBlank="1" containsNumber="1" minValue="0.24193548387096775" maxValue="1" count="12">
        <n v="0.24193548387096775"/>
        <n v="0.27340823970037453"/>
        <n v="0.44970414201183434"/>
        <n v="0.45833333333333331"/>
        <n v="0.5"/>
        <n v="0.55000000000000004"/>
        <n v="0.5714285714285714"/>
        <n v="0.72727272727272729"/>
        <n v="0.33333333333333331"/>
        <n v="1"/>
        <n v="0.875"/>
        <m/>
      </sharedItems>
    </cacheField>
    <cacheField name="Percentage Canceled" numFmtId="0">
      <sharedItems containsString="0" containsBlank="1" containsNumber="1" containsInteger="1" minValue="0" maxValue="0" count="2">
        <n v="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6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099999999999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999999999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300000000006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793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46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329999999999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299999999994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1300000000001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099999999999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289999999999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00000000002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4099999999999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36400000000002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0100000000001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9999999999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00000000007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2899999999997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053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667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0560000000001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3899999999999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2600000000004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4940000000003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2399999999997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300000000001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09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38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1800000000003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59999999999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875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2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999999999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0000000001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99999999994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4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4999999999995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800000000003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0000000001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36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079999999999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9999999999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9999999999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16099999999999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0000000001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240000000002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0100000000002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13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299999999994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499999999999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66700000000006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0000000001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800000000002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4400000000002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00000000002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11799999999999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800000000002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0699999999997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1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57400000000007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66699999999999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599999999999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300000000004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2979999999998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699999999999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05000000000003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600000000003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99999999994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47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8570000000001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75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900000000007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2559999999999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99999999999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04800000000002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00000000001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25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66699999999999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76699999999998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70000000001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10000000001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898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3299999999998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09999999999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768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399999999998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00000000002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00000000006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5000000000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00000000005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00000000006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1399999999997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273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500000000004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896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229999999999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00000000006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99999999999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700000000001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9999999999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200000000007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41399999999999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60000000000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4590000000000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99999999998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00000000001"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299999999999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279999999999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299999999999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600000000003"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329999999999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4599999999999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300000000001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462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299999999994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999999999996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3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08300000000003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8569999999999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7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0600000000005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4620000000001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18200000000004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0000000001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29999999999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9999999998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3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6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9999999999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19800000000004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099999999996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0000000001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00000000001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8799999999998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452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209999999997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99999999998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799999999997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00000000002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399999999995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399999999998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56399999999999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99999999997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459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1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091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36399999999995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00000000001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4499999999999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45099999999996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75899999999993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99999999999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00000000002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0199999999999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17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99999999997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2499999999998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00000000004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00000000003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298199999999994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0000000007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4800000000001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16900000000004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85599999999994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48899999999999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00000000002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8550000000001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27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400000000002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00000000002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149999999999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89700000000002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481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600000000007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2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2800000000003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0000000001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139999999999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199999999999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49999999999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5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4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200000000001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800000000001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00000000002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18500000000003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2700000000004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196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17400000000002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99999999998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99999999998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4700000000001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22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400000000001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699999999993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095799999999997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8890000000001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27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99999999997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0299999999998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6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999999999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09999999999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0000000001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8620000000001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1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1199999999999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9999999999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059999999999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80000000001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99999999997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200000000001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059999999999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20000000000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219999999999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00000000002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04799999999994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.000200000000007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65200000000002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4780000000001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9999999995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079999999999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33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299999999999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029999999999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79099999999997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599999999994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99999999997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899999999999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29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00000000002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3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061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00000000006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59999999999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487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200000000003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2759999999999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19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489999999999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4620000000001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41600000000005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5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34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48799999999997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100000000007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5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1859999999997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552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77799999999999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00000000006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699999999997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00000000003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00000000001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18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397599999999997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591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0000000001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00000000001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0500000000002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4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0800000000002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40000000001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45100000000002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99999999994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600000000003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1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0000000002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5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19799999999999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7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045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310000000001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10000000003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00000000005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85699999999997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439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00000000006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200000000004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470000000001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8569999999999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884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499999999999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0799999999995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800000000002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8100000000002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86799999999997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310000000001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685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33000000000004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66699999999999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3300000000001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25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455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8819999999997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75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02500000000001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399999999997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0000000000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55099999999999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3639999999999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0000000001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500000000001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69299999999998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57099999999997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2899999999997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4499999999999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45500000000001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9999999999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700000000006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299999999999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00000000001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700000000001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43000000000002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0000000001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4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66699999999999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2940000000001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3299999999994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6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4709999999999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600000000003"/>
    <x v="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69999999999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00000000006"/>
    <x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99999999999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00000000007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099999999997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00000000001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4400000000002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9999999999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42800000000003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24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0000000001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800000000003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41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99999999997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1669999999999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0589999999999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3569999999999"/>
    <x v="2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00000000005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4400000000002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8570000000002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77799999999999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99999999999"/>
    <x v="2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6"/>
    <x v="2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3300000000001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200000000002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389999999999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9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030000000001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6670000000001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66700000000006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175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5919999999999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29999999999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63"/>
    <x v="2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99999999998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399999999997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119999999999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699999999997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25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9999999999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29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0600000000004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3399999999999"/>
    <x v="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99999999997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0000000001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37"/>
    <x v="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9999999999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4400000000002"/>
    <x v="2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6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000000000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2859999999999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4.996799999999993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330000000005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99999999999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299999999994"/>
    <x v="2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199999999998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1699999999999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500000000004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04300000000006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9999999999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299999999994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259999999999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9999999999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29999999997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88200000000001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4999999999996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8509999999999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85700000000006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57100000000003"/>
    <x v="2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209999999999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8970000000002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18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0000000001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48499999999999"/>
    <x v="2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9999999999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399999999997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875"/>
    <x v="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00000000004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289999999999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2550000000001"/>
    <x v="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29399999999997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571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28600000000003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0000000001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500000000001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66000000000005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9999999998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999999999998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2500000000002"/>
    <x v="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300000000001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0789999999999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463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66699999999999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5299999999995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789"/>
    <x v="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2339999999999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0000000001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7"/>
    <x v="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16099999999994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29700000000001"/>
    <x v="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06200000000003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2729999999999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68199999999997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99999999993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0000000003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05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70000000001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899999999998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00000000001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00000000003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99999999998"/>
    <x v="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"/>
    <x v="3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69999999999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99999999999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295499999999997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462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2799999999998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700000000006"/>
    <x v="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0000000000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0920000000000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85700000000001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800000000001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69999999999"/>
    <x v="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88200000000001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399999999998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57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47799999999995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400000000001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1799999999997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00000000004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23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299999999998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109999999999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599999999999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400000000003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071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899999999998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6699999999997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053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60000000003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00000000001"/>
    <x v="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7610000000001"/>
    <x v="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1900000000002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2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899999999995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00000000001"/>
    <x v="4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700000000006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100000000001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400000000001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4300000000001"/>
    <x v="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9999999999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00000000001"/>
    <x v="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00000000001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2599999999998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19999999999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1599999999999"/>
    <x v="4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2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16699999999997"/>
    <x v="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081"/>
    <x v="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776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1799999999999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3"/>
    <x v="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300000000002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9999999996"/>
    <x v="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9999999999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25"/>
    <x v="4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9999999999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0000000003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21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77200000000002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3599999999999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1799999999993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02400000000003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28900000000002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05699999999997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"/>
    <x v="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00000000003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69199999999996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14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99999999999"/>
    <x v="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2300000000005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4899999999999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300000000001"/>
    <x v="4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378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99999999999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16699999999999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199999999999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1800000000003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18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999999999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330000000000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1899999999997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8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199999999998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99999999999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1400000000001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75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300000000001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699999999999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889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129999999999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57099999999999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00000000002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00000000001"/>
    <x v="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66699999999999"/>
    <x v="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299999999994"/>
    <x v="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99999999999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330000000001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300000000001"/>
    <x v="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299999999997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66699999999999"/>
    <x v="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8570000000001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1599999999999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00000000001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06300000000002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16699999999999"/>
    <x v="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640000000001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00000000003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1800000000001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70000000001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100000000002"/>
    <x v="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69999999999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3500000000003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69999999999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279999999999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449999999997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43200000000002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88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00000000002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66699999999999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29999999999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3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90000000001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75"/>
    <x v="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29999999999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374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20000000003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99999999998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999999999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3300000000001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87000000000003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60000000001"/>
    <x v="2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1950000000001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300000000002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85699999999999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596900000000005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45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66700000000006"/>
    <x v="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25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89999999999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5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667"/>
    <x v="2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3680000000001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060000000002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4739999999999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561999999999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00000000005"/>
    <x v="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500000000004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"/>
    <x v="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4299999999994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699999999999"/>
    <x v="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99999999998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06099999999999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0000000001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600000000005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1799999999998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6670000000000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88199999999999"/>
    <x v="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24"/>
    <x v="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1399999999998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480000000001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29600000000002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9999999997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200000000003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9999999998"/>
    <x v="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3100000000001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19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37699999999997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66700000000002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700000000006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28399999999999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9999999999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667"/>
    <x v="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0999999999999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75999999999999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99999999999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81600000000002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99999999999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17299999999997"/>
    <x v="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99999999999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25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.000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0849999999998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900000000005"/>
    <x v="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999999999997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4499999999996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000000000004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08300000000001"/>
    <x v="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300000000007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1400000000001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1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799999999999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32999999999999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75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3300000000001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667000000000001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300000000001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99999999999"/>
    <x v="6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667000000000001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1539999999999"/>
    <x v="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09999999999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99999999999"/>
    <x v="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00000000001"/>
    <x v="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"/>
    <x v="7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29999999999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00000000001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700000000001"/>
    <x v="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99999999997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75"/>
    <x v="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666999999999996"/>
    <x v="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99999999999"/>
    <x v="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599999999996"/>
    <x v="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2999999999999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00000000001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7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3869999999999"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299999999999"/>
    <x v="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5710000000001"/>
    <x v="8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99999999999"/>
    <x v="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7"/>
    <x v="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99999999998"/>
    <x v="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2400000000004"/>
    <x v="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00000000001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6999999999999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46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99999999999"/>
    <x v="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99999999995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99999999998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219999999999"/>
    <x v="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99999999999"/>
    <x v="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18"/>
    <x v="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0439999999999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4649999999999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5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90000000001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800000000002"/>
    <x v="8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759"/>
    <x v="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667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9999999999"/>
    <x v="8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1549999999999"/>
    <x v="8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7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27799999999999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1999999999999"/>
    <x v="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900000000006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80000000001"/>
    <x v="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350000000001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17"/>
    <x v="8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6"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796199999999999"/>
    <x v="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68100000000004"/>
    <x v="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469999999999"/>
    <x v="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889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1699999999999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00000000001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00000000001"/>
    <x v="4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25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599999999996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299999999998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059999999999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900000000006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199999999997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69099999999997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008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499999999994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00000000001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3199999999997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400000000003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69720000000000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799999999999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3"/>
    <x v="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755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45800000000001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2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2300000000003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38099999999994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6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3499999999999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4399999999997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100000000005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299999999997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99999999995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69999999999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700000000006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300000000004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2100000000002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68100000000001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3900000000001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99999999998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400000000003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69999999999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499999999995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1799999999996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9999999997"/>
    <x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799999999996"/>
    <x v="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68899999999996"/>
    <x v="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76900000000002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00000000001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170000000001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3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099999999999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3900000000003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00000000004"/>
    <x v="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199999999999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99999999998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4199999999998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5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9999999999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0390000000001"/>
    <x v="2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47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0000000002"/>
    <x v="2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9999999999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16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359999999999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4"/>
    <x v="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2629999999999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07400000000003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3299999999994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9999999999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5709999999995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99999999999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273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4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33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00000000001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99999999998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70000000003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429999999999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6699999999997"/>
    <x v="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00000000002"/>
    <x v="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13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5599999999999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99999999999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399999999997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497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19399999999996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29999999999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0500000000002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698700000000002"/>
    <x v="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7500000000001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3599999999998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1900000000001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0000000001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00000000004"/>
    <x v="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53800000000003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00000000003"/>
    <x v="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4100000000001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6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9999999999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099999999993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35300000000007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77800000000002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99999999999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67100000000002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14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229999999999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0600000000001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1600000000001"/>
    <x v="4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07100000000003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09699999999998"/>
    <x v="4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78900000000001"/>
    <x v="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300000000006"/>
    <x v="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6200000000001"/>
    <x v="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2199999999999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47300000000003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36499999999995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4100000000005"/>
    <x v="4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099999999996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99999999999"/>
    <x v="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2400000000001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895"/>
    <x v="4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4599999999999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299999999999"/>
    <x v="4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2689999999999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2399999999997"/>
    <x v="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100000000004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1800000000001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7000000000002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20000000000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01099999999997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5299999999999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799999999997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0400000000001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99999999999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764999999999999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32999999999999"/>
    <x v="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400000000001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88900000000007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14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2"/>
    <x v="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9999999995"/>
    <x v="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00000000003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330000000001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00000000001"/>
    <x v="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66699999999999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718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2700000000002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99999999995"/>
    <x v="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1099999999999"/>
    <x v="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420000000001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2799999999999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600000000001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4"/>
    <x v="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600000000002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15800000000003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400000000001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300000000001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495900000000006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200000000001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5769999999999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57799999999995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3"/>
    <x v="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00000000003"/>
    <x v="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33"/>
    <x v="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1099999999998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35899999999995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00000000003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99999999993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700000000001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0500000000002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799999999996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699999999994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400000000001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15100000000002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00000000003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0000000001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0900000000002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430000000001"/>
    <x v="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03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4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00000000001"/>
    <x v="8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2969999999999"/>
    <x v="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56899999999993"/>
    <x v="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269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20000000001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00000000003"/>
    <x v="8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69999999999"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15399999999997"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39299999999994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2099999999998"/>
    <x v="8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99999999997"/>
    <x v="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9999999999"/>
    <x v="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9999999997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799999999999"/>
    <x v="8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16299999999998"/>
    <x v="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0800000000003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00000000004"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4499999999999"/>
    <x v="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154"/>
    <x v="8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99999999997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9999999999"/>
    <x v="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"/>
    <x v="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00000000001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28599999999999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875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16699999999999"/>
    <x v="8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700000000001"/>
    <x v="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08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310000000000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69199999999998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99999999999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3299999999994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3299999999994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099999999997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9999999999"/>
    <x v="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78299999999997"/>
    <x v="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77799999999999"/>
    <x v="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25499999999998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3099999999999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88699999999997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29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1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700000000003"/>
    <x v="4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85399999999996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26099999999997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00000000003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410000000000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99999999999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299999999998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2400000000004"/>
    <x v="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69399999999999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3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039999999999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56500000000005"/>
    <x v="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600000000005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380000000001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11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192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3699999999998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899999999997"/>
    <x v="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700000000003"/>
    <x v="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06299999999999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6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400000000003"/>
    <x v="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80000000001"/>
    <x v="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29699999999994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00000000002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9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00000000002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100000000002"/>
    <x v="4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00000000003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49999999999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99999999994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4200000000002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1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1099999999999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300000000003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800000000002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99999999994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4300000000002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"/>
    <x v="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00000000001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330000000001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4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49500000000003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00000000001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00000000004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9999999999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450000000000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57000000000001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799999999997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6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99999999994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9999999999"/>
    <x v="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9000000000001"/>
    <x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700000000002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3200000000003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99999999998"/>
    <x v="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16499999999999"/>
    <x v="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1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379999999999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4900000000001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75100000000006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35599999999994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28200000000007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29"/>
    <x v="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9999999999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273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319999999998"/>
    <x v="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0000000001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7000000000003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182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4699999999999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360000000001"/>
    <x v="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9"/>
    <x v="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4"/>
    <x v="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700000000001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9999999999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2200000000001"/>
    <x v="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29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66699999999999"/>
    <x v="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899999999998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99999999997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25399999999996"/>
    <x v="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1399999999997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4199999999999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1680000000001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799999999999"/>
    <x v="8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9999999999"/>
    <x v="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36599999999996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"/>
    <x v="8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88899999999997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8890000000001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0000000002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99999999997"/>
    <x v="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49999999999"/>
    <x v="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7999999999999"/>
    <x v="8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99999999999"/>
    <x v="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6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1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69700000000006"/>
    <x v="8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400000000001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99999999999"/>
    <x v="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400000000002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9999999998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89500000000004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9999999997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2899999999999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299999999994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47"/>
    <x v="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99999999996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99999999999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2100000000002"/>
    <x v="8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6999999999997"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00000000004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35200000000002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900000000001"/>
    <x v="8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75"/>
    <x v="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7"/>
    <x v="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353"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889"/>
    <x v="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19999999999"/>
    <x v="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09"/>
    <x v="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99999999999"/>
    <x v="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299999999999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16800000000006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00000000002"/>
    <x v="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77799999999999"/>
    <x v="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99999999994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462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39300000000006"/>
    <x v="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25"/>
    <x v="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079999999999"/>
    <x v="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00000000001"/>
    <x v="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385"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08699999999999"/>
    <x v="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571"/>
    <x v="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3299999999994"/>
    <x v="8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x v="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300000000002"/>
    <x v="4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800000000001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9999999998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00000000004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330000000001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99999999993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99999999995"/>
    <x v="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399999999997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669999999999"/>
    <x v="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"/>
    <x v="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272999999999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700000000002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67499999999998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2199999999999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00000000006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8570000000001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1899999999998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99999999999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399999999994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00000000006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0830000000001"/>
    <x v="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25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9999999999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38499999999999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999999999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300000000001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37599999999998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76800000000006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89499999999997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59999999999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"/>
    <x v="4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4199999999997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375"/>
    <x v="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00000000001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00000000001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18199999999997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8"/>
    <x v="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7700000000001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3300000000001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400000000001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800000000002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1500000000001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85699999999997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1399999999999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75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1699999999998"/>
    <x v="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00000000003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99999999996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299999999994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00000000001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99999999999"/>
    <x v="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39999999999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51900000000003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1400000000001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1700000000002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6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999999999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370000000001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469999999999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5200000000006"/>
    <x v="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6000000002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889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25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1000000000002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40000000000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26899999999998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89600000000002"/>
    <x v="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3599999999998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52900000000005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200000000003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4500000000004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8999999999998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0299999999998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90000000001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0000000003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70099999999996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36000000000007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560000000000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00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12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90000000001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"/>
    <x v="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067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99999999998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399999999999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450000000001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553"/>
    <x v="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79999999999"/>
    <x v="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599999999999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89999999998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249999999997"/>
    <x v="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499999999993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99999999994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99999999998"/>
    <x v="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7000000001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0200000000004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400000000003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190000000001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040000000001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9999999999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020000000001"/>
    <x v="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75700000000002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00000000006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5590000000002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8699999999994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389999999999"/>
    <x v="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9999999999"/>
    <x v="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8"/>
    <x v="2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44000000000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39999999999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9999999999"/>
    <x v="2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399999999998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875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29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28600000000003"/>
    <x v="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99999999999"/>
    <x v="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330000000001"/>
    <x v="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300000000001"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79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99999999999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0000000005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0239999999999"/>
    <x v="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9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99999999999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3700000000003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430000000001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76899999999998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06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00000000003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99999999994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2299999999997"/>
    <x v="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8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16899999999998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5000000000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47500000000001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739999999999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369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089999999999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05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07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03900000000002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09649999999999"/>
    <x v="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14"/>
    <x v="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3800000000001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44"/>
    <x v="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47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469999999999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9999999998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19999999999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5699999999998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800000000004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11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90000000001"/>
    <x v="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389999999998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2799999999999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69999999999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264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7780000000000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360000000001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06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9999999999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29899999999995"/>
    <x v="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91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409999999998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094999999999999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2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38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899999999997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55399999999997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459999999999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47800000000002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07300000000001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653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.997100000000003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000000000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8919999999996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57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3799999999995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2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499999999998"/>
    <x v="2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11999999999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191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42000000000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9999999999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65900000000001"/>
    <x v="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299999999999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09999999997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875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4499999999999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9999999995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00000000003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2199999999993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199999999994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300000000003"/>
    <x v="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48499999999997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0200000000003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47199999999998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09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26099999999997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00000000001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9999999999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399999999997"/>
    <x v="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400000000002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25"/>
    <x v="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1700000000001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4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773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99999999997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17400000000006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099999999999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27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299999999997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895300000000006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15800000000003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400000000001"/>
    <x v="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00000000002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00000000001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99999999999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0000000001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00000000004"/>
    <x v="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0000000005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8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329999999999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55599999999998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00000000002"/>
    <x v="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99999999999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2999999999995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3299999999999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000000000004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99999999999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3"/>
    <x v="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2499999999999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5974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700000000001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35699999999999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09100000000002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3300000000001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99999999999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2099999999998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799999999998"/>
    <x v="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66699999999999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8"/>
    <x v="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4740000000002"/>
    <x v="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99999999998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400000000001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03399999999993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3600000000005"/>
    <x v="4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899999999999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699999999994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099999999999"/>
    <x v="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800000000003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76600000000002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100000000005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1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9999999997"/>
    <x v="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46499999999997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68399999999994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00000000003"/>
    <x v="4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57100000000003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7800000000006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3600000000002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1300000000002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66299999999998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0000000001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0000000001"/>
    <x v="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00000000002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99999999998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56399999999996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25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399999999997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0700000000002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477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03899999999997"/>
    <x v="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0400000000002"/>
    <x v="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00000000007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1300000000001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99999999995"/>
    <x v="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2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28099999999998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99999999999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66899999999997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400000000001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00000000001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300000000002"/>
    <x v="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9999999998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00000000001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7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02799999999999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796700000000001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399999999999"/>
    <x v="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0600000000001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90000000000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2200000000001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5"/>
    <x v="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100000000003"/>
    <x v="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04299999999998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197200000000002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45300000000006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0000000001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0300000000003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0100000000002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1800000000005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255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8000000000001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26600000000001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100000000001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02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00000000003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8500000000001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16199999999999"/>
    <x v="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00000000006"/>
    <x v="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599999999994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2999999999996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9999999999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24"/>
    <x v="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65299999999998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999999999999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.003399999999999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75299999999997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2300000000002"/>
    <x v="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2600000000002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2800000000003"/>
    <x v="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99999999997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169999999998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08700000000002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3700000000006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1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99999999999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036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2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35900000000007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00000000003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05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33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42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00000000003"/>
    <x v="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2899999999998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0000000001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50000000001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600000000003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16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4"/>
    <x v="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99999999999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6199999999999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00000000002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00000000003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700000000004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2400000000001"/>
    <x v="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00000000002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900000000002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00000000003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329999999999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99999999998"/>
    <x v="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15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886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429999999999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900000000001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27599999999997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0000000001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0699999999997"/>
    <x v="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4100000000001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14600000000004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059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65500000000006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400000000002"/>
    <x v="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140000000001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35700000000006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429999999999"/>
    <x v="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0000000000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99999999997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1700000000004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0000000001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078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00000000001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496899999999997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500000000003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500000000005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096199999999996"/>
    <x v="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00000000003"/>
    <x v="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00000000003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099999999999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1999999999996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9999999999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4999999999998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099999999999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899999999998"/>
    <x v="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1300000000002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0000000001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99999999999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3200000000002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3600000000001"/>
    <x v="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264"/>
    <x v="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5400000000001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02799999999993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26"/>
    <x v="7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99999999997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23"/>
    <x v="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599999999998"/>
    <x v="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99999999997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455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3199999999997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1"/>
    <x v="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99999999999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399999999996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57100000000003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00000000001"/>
    <x v="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9999999999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14"/>
    <x v="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75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00000000001"/>
    <x v="7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00000000001"/>
    <x v="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25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39"/>
    <x v="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700000000006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00000000001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2999999999995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4599999999999"/>
    <x v="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00000000001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00000000001"/>
    <x v="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4400000000002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99999999998"/>
    <x v="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700000000004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7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799999999997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399999999995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700000000006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1400000000002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99999999999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399999999999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69899999999997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99999999995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7"/>
    <x v="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5810000000001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2499999999997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766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3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300000000006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00000000002"/>
    <x v="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4399999999999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0800000000001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00000000002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1400000000003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3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56700000000001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100000000002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3999999999996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9999999997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9999999999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99999999998"/>
    <x v="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03999999999999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15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0600000000002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99999999999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0000000002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01200000000003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65900000000003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700000000001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3699999999997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200000000002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375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99999999999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199999999997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48199999999999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100000000005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99999999997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483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99999999997"/>
    <x v="7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4300000000001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99999999997"/>
    <x v="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170000000001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20000000001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3799999999997"/>
    <x v="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000000001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25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1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35200000000003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2800000000001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28900000000004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9999999999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5600000000003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3299999999994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0000000000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69999999999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31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153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0700000000004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0299999999997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199999999998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76899999999998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9999999994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2799999999995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799999999997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00000000003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20000000001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00000000001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00000000003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299999999998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100000000003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29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599999999999"/>
    <x v="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11"/>
    <x v="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1099999999993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00000000001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00000000003"/>
    <x v="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330000000001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2599999999998"/>
    <x v="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80000000001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99999999999"/>
    <x v="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399999999997"/>
    <x v="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00700000000001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2499999999994"/>
    <x v="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3300000000003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65699999999998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4199999999999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00000000007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599999999998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9999999999"/>
    <x v="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58499999999998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9999999994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199999999997"/>
    <x v="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139999999998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99999999998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0000000001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5"/>
    <x v="2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2987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7199999999997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99999999998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100000000003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2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0499999999999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89999999999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99999999998"/>
    <x v="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095199999999998"/>
    <x v="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99999999997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500000000005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04800000000002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499999999997"/>
    <x v="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9999999999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1500000000001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300000000001"/>
    <x v="2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00000000001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"/>
    <x v="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50000000001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80800000000002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299999999998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66200000000003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99999999999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00000000001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0000000002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499999999996"/>
    <x v="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99999999995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2100000000003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18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0000000000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799999999999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385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695700000000002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27699999999993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00000000001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300000000001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3300000000001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1899999999997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17000000000004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9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9999999995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55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5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000000000003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699999999995"/>
    <x v="7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299999999999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66699999999999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499999999996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577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05000000000001"/>
    <x v="7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400000000002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4620000000001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0000000004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140000000001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489999999999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99999999997"/>
    <x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4300000000001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79999999999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499999999997"/>
    <x v="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1500000000001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.0014"/>
    <x v="1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3800000000003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99999999999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87699999999995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69999999999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99999999995"/>
    <x v="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6994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99999999997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99999999994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88600000000005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999999999997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9"/>
    <x v="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999999999996"/>
    <x v="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600000000005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652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17900000000003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0270000000005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1800000000001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0000000001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01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72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210000000001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0000000002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04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5299999999999"/>
    <x v="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11"/>
    <x v="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4500000000003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9999999997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9999999998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85699999999999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00000000001"/>
    <x v="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576"/>
    <x v="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299999999999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0600000000001"/>
    <x v="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098500000000001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46200000000003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00000000001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70000000000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700000000006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9999999998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099999999993"/>
    <x v="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200000000001"/>
    <x v="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5829999999999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78799999999998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99999999994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700000000006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23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600000000005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4800000000002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499999999997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199999999998"/>
    <x v="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0800000000002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00000000002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99999999995"/>
    <x v="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00000000002"/>
    <x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00000000001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76800000000003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0479999999999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56099999999999"/>
    <x v="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2600000000004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3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600000000002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300000000001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99999999999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99999999998"/>
    <x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099999999999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599999999999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00000000001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99999999999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000000000009"/>
    <x v="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99999999999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4300000000002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1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652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09299999999993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99999999997"/>
    <x v="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30000000001"/>
    <x v="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200000000003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99999999999"/>
    <x v="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4300000000006"/>
    <x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899999999997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18200000000002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899999999998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9999999999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36999999999999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065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99999999999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99999999999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3300000000001"/>
    <x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100000000002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299999999999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699999999999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00000000001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99999999998"/>
    <x v="1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99999999999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33300000000001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299999999999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2930000000001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299999999994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99999999998"/>
    <x v="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25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3299999999994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2999999999999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29999999999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1699999999997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71399999999997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1799999999999"/>
    <x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00000000001"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0000000001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3300000000001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60000000002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00000000001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14299999999994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600000000003"/>
    <x v="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76899999999995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6669999999999"/>
    <x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300000000001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99999999998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400000000001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299999999994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02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18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9"/>
    <x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99999999999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339999999999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20000000001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299999999994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36800000000002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100000000001"/>
    <x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99999999999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99999999999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100000000002"/>
    <x v="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3599999999998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188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42400000000004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277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1500000000001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7000000000001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6599999999999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25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9999999999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299999999994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0000000001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9999999999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99999999998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399999999995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99999999993"/>
    <x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99999999999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00000000001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0000000004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4899999999993"/>
    <x v="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119999999999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5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99999999999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5000000000005"/>
    <x v="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14000000000006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7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875"/>
    <x v="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174"/>
    <x v="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5830000000001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00000000003"/>
    <x v="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1500000000002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30000000001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26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6"/>
    <x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30000000000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170000000001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300000000001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99999999996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40000000002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08600000000007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400000000001"/>
    <x v="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0899999999998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300000000001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00000000003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110000000001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3000000000001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2940000000001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69999999999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24"/>
    <x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6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08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0000000001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1799999999996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9999999999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4800000000001"/>
    <x v="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80000000001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49999999999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64600000000004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9999999999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89300000000003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7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70000000001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697800000000001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03400000000001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58599999999996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90000000000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6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"/>
    <x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0000000001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300000000003"/>
    <x v="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899999999999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25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00000000001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399999999995"/>
    <x v="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00000000006"/>
    <x v="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26300000000006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9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409999999999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08999999999995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99999999994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30000000002"/>
    <x v="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13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100000000001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700000000006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99999999999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3299999999999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00000000001"/>
    <x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200000000002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699999999999"/>
    <x v="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28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7000000002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2900000000001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75"/>
    <x v="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9999999997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99999999997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33000000000004"/>
    <x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66699999999999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80000000001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300000000001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66699999999999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299999999994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77799999999999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66699999999999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889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21999999999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00000000002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2399999999998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00000000003"/>
    <x v="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699999999999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3300000000001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099999999993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385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3299999999997"/>
    <x v="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0999999999995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000000002"/>
    <x v="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4199999999997"/>
    <x v="1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3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9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030000000001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0459999999999"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76499999999997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29999999999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900000000001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500000000001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330000000001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09999999999"/>
    <x v="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1100000000003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400000000001"/>
    <x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290000000001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0999999999997"/>
    <x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99999999998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9999999996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99999999999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00000000002"/>
    <x v="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600000000007"/>
    <x v="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9999999999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04199999999997"/>
    <x v="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9999999998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054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0199999999996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44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00000000003"/>
    <x v="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199999999998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00899999999999"/>
    <x v="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3599999999998"/>
    <x v="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01600000000002"/>
    <x v="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19700000000002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99999999995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299999999998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2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300000000001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699999999999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48999999999999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599999999997"/>
    <x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35800000000006"/>
    <x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299999999999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00000000001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"/>
    <x v="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00000000003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174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99999999999"/>
    <x v="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4300000000001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91799999999998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210000000002"/>
    <x v="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00000000001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76900000000002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66699999999999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07500000000003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99999999999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3299999999994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8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58000000000001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299999999998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99999999995"/>
    <x v="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3399999999998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085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389999999999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189999999999"/>
    <x v="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1399999999998"/>
    <x v="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01900000000002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87000000000003"/>
    <x v="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210000000001"/>
    <x v="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90000000002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0599999999998"/>
    <x v="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99999999997"/>
    <x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99999999999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299999999999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87200000000001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3800000000001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16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00000000001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1500000000001"/>
    <x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699999999999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19199999999996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04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1"/>
    <x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0099999999998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00000000002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9999999995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88600000000001"/>
    <x v="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5100000000001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"/>
    <x v="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9999999999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25900000000001"/>
    <x v="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26899999999999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"/>
    <x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499999999996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5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9999999999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1500000000003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99999999999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1399999999995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3400000000001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381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21899999999999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3099999999995"/>
    <x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3400000000001"/>
    <x v="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376"/>
    <x v="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00000000002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00000000006"/>
    <x v="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25200000000002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77100000000003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99999999997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300000000002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034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140000000001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2599999999998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669999999999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29399999999995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063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700000000006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000000001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99999999999"/>
    <x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8519999999999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3"/>
    <x v="1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399999999995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37100000000001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084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66699999999999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30000000000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667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85700000000006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3300000000001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00000000002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8700000000003"/>
    <x v="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09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9999999999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3300000000001"/>
    <x v="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0499999999997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00000000003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03699999999998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87699999999998"/>
    <x v="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3869999999999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199999999998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4499999999994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99999999999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0000000002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77400000000003"/>
    <x v="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4400000000002"/>
    <x v="1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400000000002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9999999999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99999999999"/>
    <x v="1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07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45500000000001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780000000001"/>
    <x v="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99999999998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01400000000002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99999999994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99999999999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9999999999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19"/>
    <x v="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99999999999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29399999999995"/>
    <x v="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4819999999999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1699999999999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789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9"/>
    <x v="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00000000002"/>
    <x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3900000000003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25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700000000006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09"/>
    <x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22800000000001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14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66700000000006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1099999999993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99999999997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330000000001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3300000000001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5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100000000001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26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22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26500000000004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0770000000001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9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9999999999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9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99999999999"/>
    <x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99999999997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03699999999998"/>
    <x v="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100000000005"/>
    <x v="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99999999999"/>
    <x v="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00000000001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3299999999994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800000000002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9999999999"/>
    <x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053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8699999999999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5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599999999998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29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08299999999994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99999999993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700000000006"/>
    <x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0300000000001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0000000001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499999999996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0000000001"/>
    <x v="1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0000000001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820000000000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00000000002"/>
    <x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99999999999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99999999997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"/>
    <x v="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2899999999997"/>
    <x v="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700000000001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53800000000007"/>
    <x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00000000001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294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99999999996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99999999993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9999999999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0000000001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499999999999"/>
    <x v="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08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0099999999999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"/>
    <x v="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99999999999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9999999999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0000000001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600000000003"/>
    <x v="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200000000004"/>
    <x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00000000001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7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600000000003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5700000000002"/>
    <x v="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99999999999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429999999999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2199999999993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00000000006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000000002"/>
    <x v="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09200000000001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100000000003"/>
    <x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300000000001"/>
    <x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49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99999999997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400000000002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000000001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700000000006"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140000000001"/>
    <x v="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600000000002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57600000000002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200000000003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00000000001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099999999994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00000000001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200000000001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25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054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399999999997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999999999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875"/>
    <x v="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18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36999999999999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27799999999999"/>
    <x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99999999999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9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4200000000004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2700000000002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00000000001"/>
    <x v="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0800000000001"/>
    <x v="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100000000007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89999999998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396799999999999"/>
    <x v="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99999999999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7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39099999999993"/>
    <x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0000000001"/>
    <x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99999999998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0800000000002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9999999999"/>
    <x v="1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9999999999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"/>
    <x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75"/>
    <x v="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699999999999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09099999999995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00000000001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2899999999997"/>
    <x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793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900000000007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00000000001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2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00000000001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299999999994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46200000000003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200000000001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38100000000003"/>
    <x v="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699999999999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095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99999999997"/>
    <x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99999999998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799999999999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66700000000006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00000000001"/>
    <x v="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47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00000000003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0900000000005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00000000005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69999999999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29999999999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0899999999997"/>
    <x v="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2899999999997"/>
    <x v="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99999999997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15400000000001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00000000003"/>
    <x v="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99999999994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800000000001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081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99999999999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800000000002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300000000002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75"/>
    <x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4300000000002"/>
    <x v="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47799999999999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29400000000001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1799999999999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800000000002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2900000000002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37900000000002"/>
    <x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70000000001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75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0500000000003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763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9999999999"/>
    <x v="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699999999999"/>
    <x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01900000000002"/>
    <x v="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.0021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9999999999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7600000000001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9999999999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19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07400000000003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097999999999999"/>
    <x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00000000003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700000000006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99999999999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6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100000000003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3660000000001"/>
    <x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1500000000001"/>
    <x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99999999998"/>
    <x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99999999999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7780000000001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3100000000007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9"/>
    <x v="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5900000000003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300000000001"/>
    <x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3000000000001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00000000001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399999999997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8699999999999"/>
    <x v="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8150000000001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099999999999"/>
    <x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99999999999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4199999999998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99999999998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14299999999994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00000000007"/>
    <x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00000000001"/>
    <x v="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3"/>
    <x v="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77799999999999"/>
    <x v="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99999999999"/>
    <x v="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77400000000002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3500000000004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300000000002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8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99999999999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25"/>
    <x v="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09520000000001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4799999999997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700000000006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6670000000001"/>
    <x v="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3000000000002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00000000001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299999999994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899999999999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399999999997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600000000005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66000000000003"/>
    <x v="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99999999997"/>
    <x v="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66200000000003"/>
    <x v="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9999999995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200000000001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200000000006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00000000006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140000000001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38700000000003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44"/>
    <x v="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99999999997"/>
    <x v="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00000000001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16700000000006"/>
    <x v="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110000000003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99999999999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99999999999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35300000000002"/>
    <x v="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100000000002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2100000000002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2300000000004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17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15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2599999999998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00000000001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3999999999997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300000000001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41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00000000001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600000000001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00000000001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30000000001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00000000001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99999999998"/>
    <x v="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00000000005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99999999999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28400000000002"/>
    <x v="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9"/>
    <x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47799999999999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00000000002"/>
    <x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66699999999999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440000000000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58099999999999"/>
    <x v="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00000000002"/>
    <x v="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89999999999"/>
    <x v="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599999999996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4300000000001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66699999999999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360000000001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600000000001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99999999997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66699999999999"/>
    <x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89700000000001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5240000000001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485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1399999999997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600000000005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200000000003"/>
    <x v="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28599999999999"/>
    <x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62999999999994"/>
    <x v="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900000000001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9999999999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155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9999999999"/>
    <x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99999999999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1699999999999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5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571"/>
    <x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88900000000007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499999999997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7000000000003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0000000001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4500000000002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66699999999999"/>
    <x v="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25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00000000001"/>
    <x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99999999999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5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99999999999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330000000001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09999999999"/>
    <x v="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300000000001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710000000002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38499999999999"/>
    <x v="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0999999999997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03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9999999999"/>
    <x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28600000000003"/>
    <x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100000000006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99999999998"/>
    <x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4299999999999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2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399999999997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300000000005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299999999994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100000000003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6969999999999"/>
    <x v="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2300000000002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430000000001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00000000006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2400000000001"/>
    <x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27799999999999"/>
    <x v="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10000000001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00000000004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400000000004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299999999994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00000000007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39999999999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25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00000000001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55599999999998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99999999999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89499999999997"/>
    <x v="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800000000002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100000000003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180000000001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00000000004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3500000000003"/>
    <x v="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39700000000001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3099999999998"/>
    <x v="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99999999995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1600000000006"/>
    <x v="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00000000004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399999999997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14"/>
    <x v="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00000000001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0000000001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25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011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6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86000000000003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00000000006"/>
    <x v="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176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1300000000002"/>
    <x v="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99999999999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99999999998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700000000002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2599999999998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66700000000006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556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1600000000001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64299999999994"/>
    <x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99999999999"/>
    <x v="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600000000003"/>
    <x v="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3299999999998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299999999999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99999999999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99999999997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47100000000002"/>
    <x v="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430000000000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11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99999999997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79999999999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27"/>
    <x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99999999999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300000000001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25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66699999999999"/>
    <x v="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38900000000007"/>
    <x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66699999999999"/>
    <x v="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66700000000001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1799999999999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57100000000003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299999999994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00000000001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00000000003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89999999999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300000000002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25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25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3300000000001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100000000002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66699999999999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99999999999"/>
    <x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75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049999999999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0000000001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00000000001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00000000006"/>
    <x v="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0000000002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36800000000002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99999999999"/>
    <x v="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99999999999"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11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9999999999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3300000000001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399999999997"/>
    <x v="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00000000003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2100000000002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00000000001"/>
    <x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99999999999"/>
    <x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4300000000001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700000000006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299999999999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5879999999999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3300000000001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00000000002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99999999994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99999999997"/>
    <x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299999999994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669999999999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300000000001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330000000001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66700000000006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0000000001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76900000000002"/>
    <x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7699999999997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99999999999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66700000000001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3300000000001"/>
    <x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99999999999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85699999999999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330000000001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7"/>
    <x v="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3299999999999"/>
    <x v="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66700000000001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</r>
  <r>
    <m/>
    <m/>
    <m/>
    <m/>
    <m/>
    <x v="4"/>
    <x v="21"/>
    <m/>
    <m/>
    <m/>
    <m/>
    <m/>
    <m/>
    <m/>
    <e v="#DIV/0!"/>
    <n v="0"/>
    <x v="9"/>
  </r>
  <r>
    <m/>
    <m/>
    <m/>
    <m/>
    <m/>
    <x v="4"/>
    <x v="21"/>
    <m/>
    <m/>
    <m/>
    <m/>
    <m/>
    <m/>
    <m/>
    <m/>
    <n v="0"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17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099999999999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66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029999999999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04300000000006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793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46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329999999999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42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3299999999994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130000000000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43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073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55099999999999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289999999999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4400000000002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4099999999999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36400000000002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0100000000001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349999999999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6100000000007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2899999999997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053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056000000000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3899999999999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2600000000004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4940000000003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2399999999997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4300000000001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38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1800000000003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8985999999999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2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479999999999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1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99999999994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64999999999995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15800000000003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0000000001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36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079999999999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9999999999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534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16099999999999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170000000001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33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240000000002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0100000000002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13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08299999999994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4499999999999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66700000000006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26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0800000000002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4400000000002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27100000000002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11799999999999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1880000000000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069999999999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1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57400000000007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66699999999999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4599999999999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300000000004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2979999999998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699999999999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692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600000000003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142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47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8570000000001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900000000007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2559999999999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3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99999999999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04800000000002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88200000000001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66699999999999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7669999999999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7000000000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310000000001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89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3299999999998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109999999999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76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3399999999998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02100000000002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4600000000006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7550000000001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00000000005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00000000006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1399999999997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2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89500000000004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896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229999999999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0500000000006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66699999999999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66700000000001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23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666999999999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06200000000007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41399999999999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78600000000003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45900000000002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55599999999998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3300000000001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3299999999999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279999999999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3299999999999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28600000000003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329999999999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4599999999999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30000000000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462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299999999994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666999999999996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053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08300000000003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85699999999999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37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0600000000005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4620000000001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18200000000004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330000000001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3829999999999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8949999999998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868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43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476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259999999999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19800000000004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195099999999996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398800000000001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0800000000001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879999999999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452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209999999997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1099999999998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2799999999997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779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4400000000002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571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86399999999995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18399999999998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56399999999999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0409999999999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459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461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36399999999995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00000000001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4499999999999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45099999999996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7589999999999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16699999999999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78400000000002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0199999999999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17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0999999999997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16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2499999999998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67700000000004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00000000003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298199999999994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2580000000000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480000000000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16900000000004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85599999999994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48899999999999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3400000000002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8550000000001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27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66400000000002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01400000000002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149999999999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89700000000002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481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160000000000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762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2800000000003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2230000000001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139999999999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199999999999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894999999999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46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4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1200000000001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37800000000001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496200000000002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18500000000003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2700000000004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2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196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1740000000000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2899999999998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57999999999998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4700000000001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01400000000001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02699999999993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095799999999997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8890000000001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27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69939999999999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029999999999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06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139999999999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309999999999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300000000001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8620000000001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171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1199999999999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716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059999999999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458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369999999999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35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56200000000001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059999999999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20000000000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219999999999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49000000000002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04799999999994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.000200000000007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65200000000002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4780000000001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09099999999995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079999999999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33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2999999999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0299999999995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79099999999997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36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599999999994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899299999999997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1899999999999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29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55200000000002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39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483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0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13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599999999997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487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3200000000003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2759999999999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19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489999999999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4620000000001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4160000000000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385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34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48799999999997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100000000007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5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1859999999997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552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7779999999999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87600000000006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1699999999997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00000000003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3300000000001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18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397599999999997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591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02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27000000000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2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0800000000001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0500000000002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7954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0800000000002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040000000001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45100000000002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1099999999994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600000000003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591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1650000000000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5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19799999999999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27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045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26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310000000001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11000000000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3700000000005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85699999999997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370000000000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18200000000004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470000000001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856999999999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884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4499999999999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0799999999995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0800000000002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8100000000002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86799999999997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310000000001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685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33000000000004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66699999999999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3300000000001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692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4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8819999999997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139999999999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33300000000001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55099999999999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3639999999999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100000000001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6500000000001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6929999999999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57099999999997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2899999999997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4499999999999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45500000000001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0099999999999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66700000000006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3299999999999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61500000000001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66700000000001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43000000000002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33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24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66699999999999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2940000000001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3299999999994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86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4709999999999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2860000000000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6769999999999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857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58099999999999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7800000000007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29099999999997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3300000000001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4400000000002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17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9999999999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4280000000000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24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33000000000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45800000000003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41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47499999999997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1669999999999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0589999999999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3569999999999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3600000000005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4400000000002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8570000000002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7779999999999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99999999999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6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3300000000001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86200000000002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389999999999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8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03000000000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6670000000001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66700000000006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175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5919999999999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2629999999999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63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18999999999998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439999999999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119999999999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069999999999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239999999999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29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0600000000004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3399999999999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86899999999997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3560000000001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37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66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4400000000002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5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24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33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2859999999999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4.996799999999993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330000000005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297699999999999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3299999999994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69199999999998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169999999999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76500000000004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04300000000006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119999999999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3299999999994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25999999999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669999999999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4729999999997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88200000000001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4974999999999996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850999999999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85700000000006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57100000000003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2099999999999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8970000000002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18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33000000000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1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14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698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4849999999999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3399999999998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21399999999997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730000000000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2899999999997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2550000000001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29399999999997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57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28600000000003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0200000000001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03500000000001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66000000000005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9999999998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999999999998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250000000000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300000000001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0789999999999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463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66699999999999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88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5299999999995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789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233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1300000000001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1609999999999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29700000000001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06200000000003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2729999999999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6819999999999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3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1199999999993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38700000000003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05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7000000000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46899999999998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66000000000001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45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99999999998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4699999999999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66699999999999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29549999999999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462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2799999999998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66700000000006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85700000000001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2800000000001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269999999999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88200000000001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439999999999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57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4779999999999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59400000000001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1799999999997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25900000000004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23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4299999999998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109999999999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36599999999999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184000000000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07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3899999999998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6699999999997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053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60000000003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00000000001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7610000000001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1900000000002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2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26899999999995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00000000001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700000000006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0610000000000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4.999400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4300000000001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9999999999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4200000000001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1400000000001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2599999999998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19999999999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1599999999999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1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16699999999997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0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77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1799999999999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3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56300000000002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3899999999996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049999999999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0699999999999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2900000000003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2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378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77200000000002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359999999999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1799999999993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02400000000003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2890000000000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05699999999997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34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04300000000003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69199999999996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14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58099999999999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2300000000005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4899999999999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4300000000001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378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4499999999999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16699999999999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77199999999999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1800000000003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666999999999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3300000000001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1899999999997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77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86199999999998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66699999999999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1400000000001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30000000000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69999999999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35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129999999999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57099999999999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00000000002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3300000000001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66699999999999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3299999999994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66699999999999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330000000001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430000000000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3299999999997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66699999999999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8570000000001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1599999999999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3300000000001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06300000000002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16699999999999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640000000001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57100000000003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1800000000001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370000000001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47100000000002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8569999999999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35000000000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2569999999999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279999999999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44999999999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4320000000000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8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0300000000002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66699999999999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75299999999997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2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890000000001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3299999999994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37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3920000000003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35499999999998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32999999999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3300000000001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87000000000003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6960000000001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1950000000001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06300000000002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8569999999999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596900000000005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66700000000006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2789999999999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455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66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3680000000001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060000000002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4739999999999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561999999999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1100000000005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89500000000004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183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4299999999994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79699999999999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4099999999998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06099999999999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7620000000001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8600000000005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179999999999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66700000000006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881999999999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24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1399999999998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480000000001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29600000000002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2599999999997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7200000000003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57899999999998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3100000000001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19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37699999999997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66700000000002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363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66700000000006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2839999999999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6199999999999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66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0999999999999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75999999999999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66699999999999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81600000000002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66699999999999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17299999999997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59199999999999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.0004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0849999999998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6900000000005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42999999999997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4499999999996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33000000000004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0830000000000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297300000000007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1400000000001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1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1799999999999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37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32999999999999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3300000000001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667000000000001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430000000000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4799999999999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667000000000001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1539999999999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0509999999999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66699999999999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3300000000001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3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329999999999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3300000000001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66700000000001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8949999999999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666999999999996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1599999999999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17599999999996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32999999999999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00000000001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27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3869999999999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1299999999999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5710000000001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76499999999999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07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99999999998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240000000000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00000000001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66999999999999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46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99999999999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3949999999999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16799999999998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219999999999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3999999999999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18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0439999999999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4649999999999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895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390000000001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3800000000002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75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66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9999999999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1549999999999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75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2779999999999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199999999999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2900000000006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380000000001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35000000000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17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786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796199999999999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6810000000000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469999999999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8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1699999999999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33300000000001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3300000000001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1759999999999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3299999999998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059999999999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90000000000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4199999999997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6909999999999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00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049999999999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0200000000001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3199999999997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8940000000000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697200000000002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0799999999999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023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75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45800000000001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892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230000000000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3809999999999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6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3499999999999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4399999999997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553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3100000000005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55299999999997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1699999999995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03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6999999999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66700000000006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3300000000004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210000000000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68100000000001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3900000000001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0529999999999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55400000000003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752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2969999999999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1499999999995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1799999999996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9999999997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69799999999996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68899999999996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76900000000002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86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14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1500000000001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170000000001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28099999999999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3900000000003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378000000000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4199999999999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209999999999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4199999999998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3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16299999999995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0390000000001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3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47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140000000002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66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164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359999999999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4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2629999999999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07400000000003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3299999999994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6669999999999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5709999999995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66699999999999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854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3300000000001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2499999999998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277000000000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429999999999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6699999999997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48600000000002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13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559999999999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2599999999999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39999999999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497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19399999999996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22999999999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0500000000002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69870000000000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3599999999998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095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1900000000001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47100000000001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320000000000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53800000000003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673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050000000000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4100000000001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26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16999999999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099999999993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35300000000007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77800000000002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0699999999999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67100000000002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14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229999999999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0600000000001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1600000000001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07100000000003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09699999999998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7890000000000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07300000000006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56200000000001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2199999999999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47300000000003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36499999999995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4100000000005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409999999999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1899999999999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240000000000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895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4599999999999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17299999999999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2689999999999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2399999999997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56100000000004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1800000000001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5700000000000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46200000000002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0109999999999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5299999999999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0799999999997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0400000000001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66699999999999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764999999999999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32999999999999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15400000000001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88900000000007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14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32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454999999999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1800000000003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330000000001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3300000000001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66699999999999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718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270000000000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8299999999995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109999999999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420000000001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2799999999999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77600000000001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024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2600000000002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15800000000003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3400000000001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3300000000001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495900000000006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87200000000001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57699999999999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57799999999995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053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45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3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1099999999998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35899999999995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4900000000003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59899999999993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37700000000001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0500000000002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799999999996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3699999999994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400000000001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1510000000000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75700000000003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79100000000001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090000000000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430000000001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03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1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0730000000000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2969999999999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56899999999993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269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468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3920000000001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400000000000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856999999999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15399999999997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3929999999999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2099999999998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3799999999997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66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1999999999997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379999999999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16299999999998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0800000000003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05100000000004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4499999999999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154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73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4899999999997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0819999999999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00000000001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2859999999999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16699999999999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66700000000001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08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310000000000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69199999999998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99999999999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3299999999994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3299999999994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7099999999997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78299999999997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7779999999999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25499999999998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3099999999999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88699999999997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29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2970000000000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8539999999999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26099999999997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4600000000003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4100000000001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38499999999999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88299999999998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240000000000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69399999999999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03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039999999999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56500000000005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0600000000005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380000000001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46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19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3699999999998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899999999997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53700000000003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06299999999999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256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8940000000000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8000000000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29699999999994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3200000000002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00000000002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67100000000002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00000000003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349999999999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46899999999994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4200000000002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261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1099999999999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89300000000003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68800000000002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142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4300000000002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41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45800000000001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33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034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49500000000003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3300000000001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7820000000000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3549999999999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45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57000000000001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0799999999997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597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4499999999994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08699999999999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4900000000000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3700000000002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3200000000003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47799999999998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164999999999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1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379999999999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4900000000001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75100000000006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3559999999999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28200000000007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29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9999999999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2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319999999998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33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8700000000000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1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4699999999999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360000000001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059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44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66700000000001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6669999999999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220000000000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29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66699999999999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7689999999999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05999999999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25399999999996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139999999999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4199999999999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1680000000001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08799999999999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239999999999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36599999999996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885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88899999999997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8890000000001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8570000000002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1499999999997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7549999999999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7999999999999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99999999999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356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21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69700000000006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15400000000001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66699999999999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36400000000002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57899999999998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89500000000004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0769999999999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2899999999999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3299999999994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47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0799999999996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1699999999999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2100000000002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2699999999999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240000000000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35200000000002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0690000000000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66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353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88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011999999999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0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2999999999999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38299999999999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16800000000006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48600000000002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77799999999999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66699999999994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462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39300000000006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079999999999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220000000000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08699999999999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571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3299999999994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2300000000002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75800000000001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9999999998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85400000000004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33000000000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65199999999993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8939999999999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399999999997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66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2729999999999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66700000000002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2199999999999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4600000000006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8570000000001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1899999999998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99999999999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0399999999994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26300000000006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083000000000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4699999999999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38499999999999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129999999999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430000000000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37599999999998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76800000000006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8949999999999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59999999999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73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4199999999997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3300000000001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88200000000001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18199999999997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158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7700000000001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3300000000001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38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28400000000001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1880000000000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1500000000001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85699999999997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1399999999999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1699999999998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450000000000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28999999999996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58299999999994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69200000000001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9999999999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03999999999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51900000000003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095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1400000000001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1700000000002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0976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5959999999999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370000000001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46999999999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5200000000006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286000000002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1000000000002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0940000000000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38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26899999999998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89600000000002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3599999999998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52900000000005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200000000003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4500000000004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68999999999998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0299999999998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390000000001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387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70099999999996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560000000000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00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12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290000000001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.003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067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04999999999998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05399999999999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450000000001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553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577999999999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0599999999999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758999999999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249999999997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38499999999993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07699999999994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65699999999998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7000000001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0200000000004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474000000000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1900000000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040000000001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444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020000000001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784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75700000000002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2750000000000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5590000000002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86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389999999999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89499999999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08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440000000001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39999999999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5969999999999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4399999999998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29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28600000000003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66699999999999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330000000001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430000000000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7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4299999999999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0000000005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0239999999999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19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769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59299999999999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3700000000003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430000000001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7689999999999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06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300000000003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77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01699999999994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2299999999997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88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168999999999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685000000000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47500000000001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73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369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08999999999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05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07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03900000000002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09649999999999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14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3800000000001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47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469999999999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1519999999998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3619999999999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5699999999998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0800000000004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11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069000000000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389999999998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2799999999999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3569999999999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264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77800000000005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360000000001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065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329999999999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29899999999995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91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409999999998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094999999999999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21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38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0899999999997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55399999999997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45999999999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47800000000002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0730000000000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65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5.997100000000003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7140000000001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8919999999996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571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3799999999995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1499999999998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119999999998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191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420000000003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4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0859999999999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65900000000001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299999999999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0209999999997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4499999999999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09099999999995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050000000000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2199999999993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01199999999994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857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04300000000003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48499999999997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0200000000003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47199999999998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0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26099999999997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59720000000000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9999999999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139999999999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400000000002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25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1700000000001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04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773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9999999999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17400000000006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099999999999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27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49299999999997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89530000000000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15800000000003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15400000000001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8100000000002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220000000000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27799999999999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5650000000001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571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2900000000004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0900000000005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28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329999999999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55599999999998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030000000000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66699999999999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2999999999995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3299999999999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33000000000004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66699999999999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2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5974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66700000000001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35699999999999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09100000000002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3300000000001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169999999999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2099999999998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179999999999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66699999999999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8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4740000000002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69499999999998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5400000000001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03399999999993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3600000000005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2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3899999999999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66699999999994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099999999999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15800000000003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76600000000002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100000000005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3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1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999999999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46499999999997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68399999999994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49200000000003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57100000000003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7800000000006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3600000000002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1300000000002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66299999999998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4510000000001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450000000001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56600000000002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039999999999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5639999999999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8399999999997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0700000000002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477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03899999999997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0400000000002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06800000000007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1300000000001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4399999999995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012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28099999999998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35399999999999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6689999999999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01400000000001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0000000000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35300000000002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3300000000001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66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0279999999999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796700000000001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25399999999999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0600000000001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2900000000001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220000000000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45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1100000000003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04299999999998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197200000000002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45300000000006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79650000000001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0300000000003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0100000000002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1800000000005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255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498000000000001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26600000000001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1100000000001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02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00000000003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8500000000001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16199999999999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2560000000000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599999999994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2999999999996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1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24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65299999999998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999999999999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.003399999999999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75299999999997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2300000000002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2600000000002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280000000000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1669999999999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169999999998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08700000000002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3700000000006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14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01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2299999999999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036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35900000000007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29760000000000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05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3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42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7600000000003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2899999999998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7870000000001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25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460000000000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16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4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0799999999999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6199999999999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0200000000000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50600000000003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46700000000004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2400000000001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78400000000002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396900000000002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0000000000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329999999999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4599999999998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15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886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429999999999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3900000000001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27599999999997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6510000000001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0699999999997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4100000000001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1460000000000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059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65500000000006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47400000000002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140000000001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357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429999999999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59800000000001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764999999999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1700000000004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69200000000001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078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85600000000001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496899999999997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17500000000003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6500000000005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096199999999996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2000000000003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.000100000000003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78099999999999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9999999999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4999999999998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099999999999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4899999999998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1300000000002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1800000000001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9999999999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3200000000002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3600000000001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264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5400000000001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02799999999993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26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6569999999999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23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04599999999998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439999999999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3199999999997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01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2859999999999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07399999999996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57100000000003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33300000000001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2859999999999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14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3300000000001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33300000000001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66700000000006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3300000000001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32999999999995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4599999999999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3300000000001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2200000000001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4400000000002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29399999999998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2700000000004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347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09799999999997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0399999999995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66700000000006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1400000000002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7779999999999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399999999999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6989999999999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68699999999995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077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25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5810000000001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766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853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3300000000006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0400000000002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4399999999999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0800000000001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00000000002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581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140000000000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13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56700000000001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100000000002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03999999999996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9999999997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369999999999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0999999999998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1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3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06000000000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1499999999999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2100000000002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01200000000003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65900000000003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66700000000001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3699999999997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46200000000002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9999999999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2199999999997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48199999999999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488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110000000000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764999999999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483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2899999999997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430000000000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4549999999999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170000000001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20000000001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3799999999997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093000000000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35200000000003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2800000000001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28900000000004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560000000000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3299999999994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294000000000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6999999999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31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153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070000000000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0299999999997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69199999999998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7689999999999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3859999999999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2799999999995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3799999999997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4000000000003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220000000001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160000000000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19600000000003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3299999999998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85100000000003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29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1759999999999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1099999999993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3300000000001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1800000000003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330000000001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2599999999998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780000000001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2899999999999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39999999999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00700000000001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2499999999994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330000000000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65699999999998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4199999999999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4970000000000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27599999999998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34999999999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58499999999998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02899999999994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2199999999997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139999999998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059999999999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088000000000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5975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2987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71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39499999999998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58100000000003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14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42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049999999999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89999999999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55599999999998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095199999999998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87699999999997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85500000000005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04800000000002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00499999999997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999999999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1500000000001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430000000000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00000000001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2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250000000001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80800000000002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04299999999998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66200000000003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66699999999999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3300000000001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35000000000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4499999999996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2899999999995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2100000000003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18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7760000000000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5799999999999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38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695700000000002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2769999999999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2200000000001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4300000000001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3300000000001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1899999999997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17000000000004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199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3799999999995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15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857000000000003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269999999999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3299999999999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66699999999999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0499999999996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577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400000000002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4620000000001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220000000004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140000000001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48999999999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7499999999997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4300000000001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479999999999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149999999999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452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1500000000001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.0014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3800000000003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0499999999999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8769999999999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7969999999999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37699999999995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6994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99999999997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4099999999994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88600000000005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02999999999997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49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4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999999999996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29600000000005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652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17900000000003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0270000000005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1800000000001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030000000001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0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17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21000000000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330000000002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04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5299999999999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1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45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346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57899999999998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8569999999999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00000000001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576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3299999999999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0600000000001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09850000000000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46200000000003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220000000000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66700000000006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700000000006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049999999999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099999999993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59200000000001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08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5829999999999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7879999999999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142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66700000000006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2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57600000000005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4800000000002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59499999999997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199999999998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0800000000002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4400000000002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4699999999995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4400000000002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0000000000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76800000000003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047999999999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56099999999999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260000000000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3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09600000000002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30000000000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0199999999999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99999999998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099999999999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4599999999999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00000000001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99999999999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000000000009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66699999999999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4300000000002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11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652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09299999999993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3949999999999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30000000001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46200000000003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89399999999999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4300000000006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899999999997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1820000000000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0899999999998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9999999999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36999999999999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065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99999999999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66699999999999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3300000000001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310000000000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3299999999999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8569999999999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3300000000001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55599999999998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99999999999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33300000000001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3299999999999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2930000000001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299999999994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3099999999998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3299999999994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32999999999999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329999999999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1699999999997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71399999999997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1799999999999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3300000000001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330000000001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3300000000001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2860000000002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88200000000001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142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2860000000000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76899999999995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6669999999999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430000000000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55599999999998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15400000000001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299999999994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02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18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29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99999999999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339999999999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42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299999999994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36800000000002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4100000000001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99999999999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38499999999999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100000000002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3599999999998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188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42400000000004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277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1500000000001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667000000000001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65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6669999999999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3299999999994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060000000001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229999999999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3099999999998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339999999999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2539999999999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99999999999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88200000000001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0000000004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489999999999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119999999999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485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99999999999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5000000000005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14000000000006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66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174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5830000000001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4900000000003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1500000000002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3830000000001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2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430000000000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170000000001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300000000001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6.997299999999996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40000000002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08600000000007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4400000000001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0899999999998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75300000000001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2890000000000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4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110000000001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3000000000001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2940000000001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096999999999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66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08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89840000000001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1799999999996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15999999999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4800000000001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7780000000001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64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6460000000000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6669999999999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89300000000003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097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70000000001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697800000000001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0340000000000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5859999999999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48900000000003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366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040000000001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4300000000003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886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00899999999999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220000000000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0399999999995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857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26300000000006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409999999999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0899999999999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15999999999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4830000000002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13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74100000000001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700000000006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28599999999999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3299999999999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3300000000001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120000000000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1699999999999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28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667000000002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2900000000001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0769999999999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2899999999997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33000000000004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66699999999999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7780000000001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430000000000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66699999999999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3299999999994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77799999999999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66699999999999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21999999999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4400000000002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2399999999998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2940000000000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8569999999999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3300000000001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1099999999993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38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3299999999997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0999999999995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620000000002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4199999999997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053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8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030000000001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0459999999999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764999999999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3929999999999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2900000000001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45500000000001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330000000001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209999999999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1100000000003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400000000001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290000000001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0999999999997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3899999999998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68299999999996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09399999999999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1300000000002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600000000007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08699999999999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04199999999997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57899999999998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054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0199999999996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44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15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095199999999998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00899999999999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3599999999998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01600000000002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1970000000000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102599999999995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0299999999998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2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30000000000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2699999999999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48999999999999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25599999999997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3580000000000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3299999999999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3300000000001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682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35000000000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174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99999999999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430000000000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91799999999998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21000000000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58300000000001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76900000000002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66699999999999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07500000000003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99999999999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3299999999994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098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58000000000001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329999999999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1099999999995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3399999999998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085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389999999999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189999999999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1399999999998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0190000000000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87000000000003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210000000001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290000000002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0599999999998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2899999999997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7839999999999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299999999999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87200000000001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3800000000001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16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797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1620000000000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1500000000001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76999999999995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19199999999996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0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62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009999999999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01700000000002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35299999999995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8860000000000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5100000000001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32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69599999999998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25900000000001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26899999999999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298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79499999999996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25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869999999999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1500000000003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99999999999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139999999999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3400000000001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381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21899999999999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3099999999995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340000000000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37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00000000002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2520000000000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77100000000003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99999999997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300000000002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034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140000000001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2599999999998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66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29399999999995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063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700000000006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17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3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799999999999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85199999999995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399999999995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37100000000001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084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66699999999999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430000000000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66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85700000000006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3300000000001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67000000000002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78700000000003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16999999999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3300000000001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049999999999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85700000000003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03699999999998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87699999999998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3869999999999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2199999999998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4499999999994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68999999999999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38200000000002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77400000000003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4400000000002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400000000002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219999999999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389999999999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0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45500000000001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780000000001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3099999999998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0140000000000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99999999994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2999999999999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219999999999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19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9999999999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29399999999995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4819999999999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1699999999999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789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9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5100000000002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3900000000003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66700000000006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22800000000001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14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66700000000006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1099999999993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33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3300000000001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5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4100000000001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26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2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26500000000004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077000000000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389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9999999999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66699999999999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78299999999997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03699999999998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3100000000005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7779999999999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3300000000001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3299999999994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0800000000002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9999999999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053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86999999999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05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2599999999998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2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08299999999994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2199999999993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66700000000006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0300000000001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499999999996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140000000001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7740000000001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8200000000004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00000000002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99999999999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6819999999999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2899999999997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66700000000001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53800000000007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65200000000001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294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5759999999999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87899999999993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9999999999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0000000001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3499999999999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08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0099999999999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28599999999999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6669999999999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0000000001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60000000000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8200000000004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0000000000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3600000000003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695700000000002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99999999999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429999999999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2199999999993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76300000000006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80000000002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0920000000000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41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26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100000000003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430000000000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49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27399999999997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47400000000002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081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700000000006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140000000001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85600000000002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57600000000002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1200000000003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220000000000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09999999999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220000000000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200000000001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054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139999999999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6959999999999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1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36999999999999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2779999999999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99999999999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9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4200000000004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2700000000002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0000000000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0800000000001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10000000000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289999999998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3967999999999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99999999999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667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39099999999993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0000000001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99999999998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0800000000002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596499999999999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1539999999999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26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8569999999999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09099999999995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3300000000001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2899999999997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2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793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3900000000007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220000000000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2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00000000001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82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46200000000003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8200000000001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38100000000003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8569999999999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095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2399999999997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3199999999998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2799999999999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66700000000006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3300000000001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47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000000000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0900000000005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6500000000005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69999999999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2999999999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0899999999997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2899999999997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2399999999997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15400000000001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000000000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32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800000000001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08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99999999999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800000000002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296300000000002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4300000000002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47799999999999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29400000000001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1799999999999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0800000000002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2900000000002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3790000000000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70000000001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050000000000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763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1539999999999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69999999999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0190000000000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.002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9999999999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7600000000001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9999999999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1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07400000000003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29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097999999999999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17600000000003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16700000000006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1599999999999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366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1100000000003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3660000000001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1500000000001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99999999998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38499999999999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7780000000001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3100000000007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5900000000003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30000000000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3000000000001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00000000001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39999999999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8699999999999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8150000000001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07099999999999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5809999999999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4199999999998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99999999998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142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860000000000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220000000000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35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2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7779999999999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99999999999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77400000000002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3500000000004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2300000000002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58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99999999999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0952000000000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4799999999997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700000000006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6670000000001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300000000000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3300000000001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3299999999994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4899999999999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39999999999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0600000000005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66000000000003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28599999999997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66200000000003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9999999995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179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87200000000001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4200000000006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00000000006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140000000001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38700000000003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4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2899999999997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33300000000001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16700000000006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11000000000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99999999999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9999999999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35300000000002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09100000000002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2100000000002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2300000000004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17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1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2599999999998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0000000000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3999999999997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4300000000001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41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83300000000001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38600000000001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8400000000001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30000000001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00000000001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2799999999998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29000000000005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66699999999999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28400000000002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8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47799999999999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4400000000002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66699999999999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4400000000003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58099999999999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00000000002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0289999999999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59999999999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430000000000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66699999999999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360000000001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600000000001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2399999999997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66699999999999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8970000000000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5240000000001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48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139999999999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600000000005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200000000003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28599999999999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62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2900000000001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6539999999999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21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155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299999999999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16699999999999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1699999999999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571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88900000000007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45499999999997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8700000000000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0600000000001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4500000000002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66699999999999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1400000000001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38499999999999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66699999999999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330000000001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09999999999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4300000000001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710000000002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38499999999999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0999999999997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03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9999999999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2860000000000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100000000006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99999999998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4299999999999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272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69639999999999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4330000000000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299999999994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100000000003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6969999999999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2300000000002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43000000000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19100000000006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240000000000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27799999999999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2610000000001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03800000000004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0400000000004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82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460000000000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0539999999999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3300000000001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55599999999998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99999999999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8949999999999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0800000000002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100000000003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180000000001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18100000000004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35000000000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39700000000001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3099999999998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3499999999995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1600000000006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00000000004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39999999999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14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61500000000001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0000000001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011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5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86000000000003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857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176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1300000000002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99999999999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47099999999998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695700000000002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2599999999998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66700000000006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5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160000000000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642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38499999999999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2860000000000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3299999999998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3299999999999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0899999999999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2899999999997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47100000000002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430000000000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2899999999997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379999999999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58099999999999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430000000000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66699999999999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38900000000007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66699999999999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66700000000001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1799999999999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57100000000003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3299999999994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00000000001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3900000000003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7689999999999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1300000000002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3300000000001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09100000000002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66699999999999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66699999999999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049999999999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0000000001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33300000000001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260000000000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36800000000002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38499999999999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15399999999999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35299999999999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3300000000001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1399999999997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57100000000003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2100000000002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3300000000001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58399999999999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430000000000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700000000006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0299999999999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5879999999999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3300000000001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8000000000002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15399999999994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2399999999997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299999999994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66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430000000000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33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66700000000006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1760000000001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76900000000002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0769999999999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66699999999999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66700000000001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3300000000001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99999999999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8569999999999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33000000000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3299999999999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66700000000001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  <x v="4113"/>
    <d v="2016-01-08T06:34:00"/>
  </r>
  <r>
    <m/>
    <m/>
    <m/>
    <m/>
    <m/>
    <x v="4"/>
    <x v="21"/>
    <m/>
    <m/>
    <m/>
    <m/>
    <m/>
    <m/>
    <x v="41"/>
    <e v="#DIV/0!"/>
    <n v="0"/>
    <x v="9"/>
    <x v="41"/>
    <x v="4114"/>
    <d v="1970-01-01T00:00:00"/>
  </r>
  <r>
    <m/>
    <m/>
    <m/>
    <m/>
    <m/>
    <x v="4"/>
    <x v="21"/>
    <m/>
    <m/>
    <m/>
    <m/>
    <m/>
    <m/>
    <x v="41"/>
    <m/>
    <n v="0"/>
    <x v="9"/>
    <x v="41"/>
    <x v="4114"/>
    <d v="1970-01-01T00:00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37"/>
    <n v="63.9176"/>
    <s v="film &amp; video"/>
    <s v="television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43"/>
    <n v="185.48099999999999"/>
    <s v="film &amp; video"/>
    <s v="television"/>
    <x v="1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05"/>
    <n v="15"/>
    <s v="film &amp; video"/>
    <s v="television"/>
    <x v="2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04"/>
    <n v="69.2667"/>
    <s v="film &amp; video"/>
    <s v="television"/>
    <x v="3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23"/>
    <n v="190.55029999999999"/>
    <s v="film &amp; video"/>
    <s v="television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10"/>
    <n v="93.404300000000006"/>
    <s v="film &amp; video"/>
    <s v="television"/>
    <x v="5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6"/>
    <n v="146.8793"/>
    <s v="film &amp; video"/>
    <s v="television"/>
    <x v="6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01"/>
    <n v="159.8246"/>
    <s v="film &amp; video"/>
    <s v="television"/>
    <x v="7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00"/>
    <n v="291.79329999999999"/>
    <s v="film &amp; video"/>
    <s v="television"/>
    <x v="8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6"/>
    <n v="31.499500000000001"/>
    <s v="film &amp; video"/>
    <s v="television"/>
    <x v="9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01"/>
    <n v="158.6842"/>
    <s v="film &amp; video"/>
    <s v="television"/>
    <x v="10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21"/>
    <n v="80.333299999999994"/>
    <s v="film &amp; video"/>
    <s v="television"/>
    <x v="11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65"/>
    <n v="59.961300000000001"/>
    <s v="film &amp; video"/>
    <s v="television"/>
    <x v="12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60"/>
    <n v="109.7843"/>
    <s v="film &amp; video"/>
    <s v="television"/>
    <x v="13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01"/>
    <n v="147.7073"/>
    <s v="film &amp; video"/>
    <s v="television"/>
    <x v="14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07"/>
    <n v="21.755099999999999"/>
    <s v="film &amp; video"/>
    <s v="television"/>
    <x v="15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0"/>
    <n v="171.84289999999999"/>
    <s v="film &amp; video"/>
    <s v="television"/>
    <x v="16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1"/>
    <n v="41.944400000000002"/>
    <s v="film &amp; video"/>
    <s v="television"/>
    <x v="17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06"/>
    <n v="93.264099999999999"/>
    <s v="film &amp; video"/>
    <s v="television"/>
    <x v="18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45"/>
    <n v="56.136400000000002"/>
    <s v="film &amp; video"/>
    <s v="television"/>
    <x v="19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00"/>
    <n v="80.16"/>
    <s v="film &amp; video"/>
    <s v="television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09"/>
    <n v="199.90100000000001"/>
    <s v="film &amp; video"/>
    <s v="television"/>
    <x v="21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17"/>
    <n v="51.25"/>
    <s v="film &amp; video"/>
    <s v="television"/>
    <x v="22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19"/>
    <n v="103.04349999999999"/>
    <s v="film &amp; video"/>
    <s v="television"/>
    <x v="23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09"/>
    <n v="66.346100000000007"/>
    <s v="film &amp; video"/>
    <s v="television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33"/>
    <n v="57.142899999999997"/>
    <s v="film &amp; video"/>
    <s v="television"/>
    <x v="25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55"/>
    <n v="102.1053"/>
    <s v="film &amp; video"/>
    <s v="television"/>
    <x v="26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12"/>
    <n v="148.9667"/>
    <s v="film &amp; video"/>
    <s v="television"/>
    <x v="27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0"/>
    <n v="169.60560000000001"/>
    <s v="film &amp; video"/>
    <s v="television"/>
    <x v="28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23"/>
    <n v="31.623899999999999"/>
    <s v="film &amp; video"/>
    <s v="television"/>
    <x v="29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01"/>
    <n v="76.452600000000004"/>
    <s v="film &amp; video"/>
    <s v="television"/>
    <x v="30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n v="13"/>
    <s v="film &amp; video"/>
    <s v="television"/>
    <x v="31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00"/>
    <n v="320.44940000000003"/>
    <s v="film &amp; video"/>
    <s v="television"/>
    <x v="32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02"/>
    <n v="83.75"/>
    <s v="film &amp; video"/>
    <s v="television"/>
    <x v="33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30"/>
    <n v="49.882399999999997"/>
    <s v="film &amp; video"/>
    <s v="television"/>
    <x v="34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7"/>
    <n v="59.464300000000001"/>
    <s v="film &amp; video"/>
    <s v="television"/>
    <x v="35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42"/>
    <n v="193.8409"/>
    <s v="film &amp; video"/>
    <s v="television"/>
    <x v="36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"/>
    <n v="159.5138"/>
    <s v="film &amp; video"/>
    <s v="television"/>
    <x v="37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10"/>
    <n v="41.681800000000003"/>
    <s v="film &amp; video"/>
    <s v="television"/>
    <x v="38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31"/>
    <n v="150.89859999999999"/>
    <s v="film &amp; video"/>
    <s v="television"/>
    <x v="39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01"/>
    <n v="126.6875"/>
    <s v="film &amp; video"/>
    <s v="television"/>
    <x v="4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n v="105.2632"/>
    <s v="film &amp; video"/>
    <s v="television"/>
    <x v="41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42"/>
    <n v="117.51479999999999"/>
    <s v="film &amp; video"/>
    <s v="television"/>
    <x v="42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9"/>
    <n v="117.3612"/>
    <s v="film &amp; video"/>
    <s v="television"/>
    <x v="43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n v="133.33330000000001"/>
    <s v="film &amp; video"/>
    <s v="television"/>
    <x v="44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20"/>
    <n v="98.360699999999994"/>
    <s v="film &amp; video"/>
    <s v="television"/>
    <x v="45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04"/>
    <n v="194.4444"/>
    <s v="film &amp; video"/>
    <s v="television"/>
    <x v="46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8"/>
    <n v="76.864999999999995"/>
    <s v="film &amp; video"/>
    <s v="television"/>
    <x v="4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08"/>
    <n v="56.815800000000003"/>
    <s v="film &amp; video"/>
    <s v="television"/>
    <x v="48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00"/>
    <n v="137.93100000000001"/>
    <s v="film &amp; video"/>
    <s v="television"/>
    <x v="49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00"/>
    <n v="27.2727"/>
    <s v="film &amp; video"/>
    <s v="television"/>
    <x v="50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28"/>
    <n v="118.3361"/>
    <s v="film &amp; video"/>
    <s v="television"/>
    <x v="51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16"/>
    <n v="223.48079999999999"/>
    <s v="film &amp; video"/>
    <s v="television"/>
    <x v="52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10"/>
    <n v="28.1111"/>
    <s v="film &amp; video"/>
    <s v="television"/>
    <x v="53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"/>
    <n v="194.23079999999999"/>
    <s v="film &amp; video"/>
    <s v="television"/>
    <x v="54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9"/>
    <n v="128.95349999999999"/>
    <s v="film &amp; video"/>
    <s v="television"/>
    <x v="55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07"/>
    <n v="49.316099999999999"/>
    <s v="film &amp; video"/>
    <s v="television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02"/>
    <n v="221.52170000000001"/>
    <s v="film &amp; video"/>
    <s v="television"/>
    <x v="57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3"/>
    <n v="137.2133"/>
    <s v="film &amp; video"/>
    <s v="television"/>
    <x v="58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00"/>
    <n v="606.82240000000002"/>
    <s v="film &amp; video"/>
    <s v="television"/>
    <x v="59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03"/>
    <n v="43.040100000000002"/>
    <s v="film &amp; video"/>
    <s v="shorts"/>
    <x v="60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48"/>
    <n v="322.3913"/>
    <s v="film &amp; video"/>
    <s v="shorts"/>
    <x v="61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55"/>
    <n v="96.708299999999994"/>
    <s v="film &amp; video"/>
    <s v="shorts"/>
    <x v="62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14"/>
    <n v="35.474499999999999"/>
    <s v="film &amp; video"/>
    <s v="shorts"/>
    <x v="63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73"/>
    <n v="86.666700000000006"/>
    <s v="film &amp; video"/>
    <s v="shorts"/>
    <x v="64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08"/>
    <n v="132.05260000000001"/>
    <s v="film &amp; video"/>
    <s v="shorts"/>
    <x v="65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19"/>
    <n v="91.230800000000002"/>
    <s v="film &amp; video"/>
    <s v="shorts"/>
    <x v="66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16"/>
    <n v="116.25"/>
    <s v="film &amp; video"/>
    <s v="shorts"/>
    <x v="67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27"/>
    <n v="21.194400000000002"/>
    <s v="film &amp; video"/>
    <s v="shorts"/>
    <x v="68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11"/>
    <n v="62.327100000000002"/>
    <s v="film &amp; video"/>
    <s v="shorts"/>
    <x v="69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27"/>
    <n v="37.411799999999999"/>
    <s v="film &amp; video"/>
    <s v="shorts"/>
    <x v="70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24"/>
    <n v="69.718800000000002"/>
    <s v="film &amp; video"/>
    <s v="shorts"/>
    <x v="71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08"/>
    <n v="58.170699999999997"/>
    <s v="film &amp; video"/>
    <s v="shorts"/>
    <x v="72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00"/>
    <n v="50"/>
    <s v="film &amp; video"/>
    <s v="shorts"/>
    <x v="73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13"/>
    <n v="19.471"/>
    <s v="film &amp; video"/>
    <s v="shorts"/>
    <x v="74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15"/>
    <n v="85.957400000000007"/>
    <s v="film &amp; video"/>
    <s v="shorts"/>
    <x v="75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53"/>
    <n v="30.666699999999999"/>
    <s v="film &amp; video"/>
    <s v="shorts"/>
    <x v="76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93"/>
    <n v="60.384599999999999"/>
    <s v="film &amp; video"/>
    <s v="shorts"/>
    <x v="77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02"/>
    <n v="38.6"/>
    <s v="film &amp; video"/>
    <s v="shorts"/>
    <x v="78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27"/>
    <n v="40.268300000000004"/>
    <s v="film &amp; video"/>
    <s v="shorts"/>
    <x v="79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07"/>
    <n v="273.82979999999998"/>
    <s v="film &amp; video"/>
    <s v="shorts"/>
    <x v="80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98"/>
    <n v="53.035699999999999"/>
    <s v="film &amp; video"/>
    <s v="shorts"/>
    <x v="81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00"/>
    <n v="40.005000000000003"/>
    <s v="film &amp; video"/>
    <s v="shorts"/>
    <x v="82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03"/>
    <n v="15.7692"/>
    <s v="film &amp; video"/>
    <s v="shorts"/>
    <x v="83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00"/>
    <n v="71.428600000000003"/>
    <s v="film &amp; video"/>
    <s v="shorts"/>
    <x v="84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26"/>
    <n v="71.714299999999994"/>
    <s v="film &amp; video"/>
    <s v="shorts"/>
    <x v="85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06"/>
    <n v="375.7647"/>
    <s v="film &amp; video"/>
    <s v="shorts"/>
    <x v="86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05"/>
    <n v="104.6"/>
    <s v="film &amp; video"/>
    <s v="shorts"/>
    <x v="87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03"/>
    <n v="60"/>
    <s v="film &amp; video"/>
    <s v="shorts"/>
    <x v="88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15"/>
    <n v="123.28570000000001"/>
    <s v="film &amp; video"/>
    <s v="shorts"/>
    <x v="89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00"/>
    <n v="31.375"/>
    <s v="film &amp; video"/>
    <s v="shorts"/>
    <x v="90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20"/>
    <n v="78.260900000000007"/>
    <s v="film &amp; video"/>
    <s v="shorts"/>
    <x v="91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05"/>
    <n v="122.32559999999999"/>
    <s v="film &amp; video"/>
    <s v="shorts"/>
    <x v="92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11"/>
    <n v="73.7333"/>
    <s v="film &amp; video"/>
    <s v="shorts"/>
    <x v="93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04"/>
    <n v="21.666699999999999"/>
    <s v="film &amp; video"/>
    <s v="shorts"/>
    <x v="94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31"/>
    <n v="21.904800000000002"/>
    <s v="film &amp; video"/>
    <s v="shorts"/>
    <x v="95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15"/>
    <n v="50.588200000000001"/>
    <s v="film &amp; video"/>
    <s v="shorts"/>
    <x v="96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06"/>
    <n v="53.125"/>
    <s v="film &amp; video"/>
    <s v="shorts"/>
    <x v="97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06"/>
    <n v="56.666699999999999"/>
    <s v="film &amp; video"/>
    <s v="shorts"/>
    <x v="98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06"/>
    <n v="40.776699999999998"/>
    <s v="film &amp; video"/>
    <s v="shorts"/>
    <x v="99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00"/>
    <n v="192.30770000000001"/>
    <s v="film &amp; video"/>
    <s v="shorts"/>
    <x v="100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00"/>
    <n v="100"/>
    <s v="film &amp; video"/>
    <s v="shorts"/>
    <x v="101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28"/>
    <n v="117.92310000000001"/>
    <s v="film &amp; video"/>
    <s v="shorts"/>
    <x v="102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05"/>
    <n v="27.898"/>
    <s v="film &amp; video"/>
    <s v="shorts"/>
    <x v="103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20"/>
    <n v="60"/>
    <s v="film &amp; video"/>
    <s v="shorts"/>
    <x v="104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07"/>
    <n v="39.383299999999998"/>
    <s v="film &amp; video"/>
    <s v="shorts"/>
    <x v="105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01"/>
    <n v="186.11109999999999"/>
    <s v="film &amp; video"/>
    <s v="shorts"/>
    <x v="106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02"/>
    <n v="111.3768"/>
    <s v="film &amp; video"/>
    <s v="shorts"/>
    <x v="107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47"/>
    <n v="78.723399999999998"/>
    <s v="film &amp; video"/>
    <s v="shorts"/>
    <x v="108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20"/>
    <n v="46.702100000000002"/>
    <s v="film &amp; video"/>
    <s v="shorts"/>
    <x v="109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31"/>
    <n v="65.384600000000006"/>
    <s v="film &amp; video"/>
    <s v="shorts"/>
    <x v="110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55"/>
    <n v="102.07550000000001"/>
    <s v="film &amp; video"/>
    <s v="shorts"/>
    <x v="111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04"/>
    <n v="64.197500000000005"/>
    <s v="film &amp; video"/>
    <s v="shorts"/>
    <x v="112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41"/>
    <n v="90.384600000000006"/>
    <s v="film &amp; video"/>
    <s v="shorts"/>
    <x v="113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03"/>
    <n v="88.571399999999997"/>
    <s v="film &amp; video"/>
    <s v="shorts"/>
    <x v="114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40"/>
    <n v="28.7273"/>
    <s v="film &amp; video"/>
    <s v="shorts"/>
    <x v="115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14"/>
    <n v="69.789500000000004"/>
    <s v="film &amp; video"/>
    <s v="shorts"/>
    <x v="116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00"/>
    <n v="167.4896"/>
    <s v="film &amp; video"/>
    <s v="shorts"/>
    <x v="117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13"/>
    <n v="144.91229999999999"/>
    <s v="film &amp; video"/>
    <s v="shorts"/>
    <x v="118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05"/>
    <n v="91.840500000000006"/>
    <s v="film &amp; video"/>
    <s v="shorts"/>
    <x v="119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0"/>
    <n v="10"/>
    <s v="film &amp; video"/>
    <s v="science fiction"/>
    <x v="120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0"/>
    <n v="1"/>
    <s v="film &amp; video"/>
    <s v="science fiction"/>
    <x v="121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n v="0"/>
    <s v="film &amp; video"/>
    <s v="science fiction"/>
    <x v="122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0"/>
    <n v="25.166699999999999"/>
    <s v="film &amp; video"/>
    <s v="science fiction"/>
    <x v="123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n v="0"/>
    <s v="film &amp; video"/>
    <s v="science fiction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14"/>
    <n v="11.666700000000001"/>
    <s v="film &amp; video"/>
    <s v="science fiction"/>
    <x v="125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6"/>
    <n v="106.6923"/>
    <s v="film &amp; video"/>
    <s v="science fiction"/>
    <x v="126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"/>
    <n v="47.5"/>
    <s v="film &amp; video"/>
    <s v="science fiction"/>
    <x v="127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2"/>
    <n v="311.16669999999999"/>
    <s v="film &amp; video"/>
    <s v="science fiction"/>
    <x v="128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n v="0"/>
    <s v="film &amp; video"/>
    <s v="science fiction"/>
    <x v="129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n v="0"/>
    <s v="film &amp; video"/>
    <s v="science fiction"/>
    <x v="130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n v="0"/>
    <s v="film &amp; video"/>
    <s v="science fiction"/>
    <x v="131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10"/>
    <n v="94.506200000000007"/>
    <s v="film &amp; video"/>
    <s v="science fiction"/>
    <x v="132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n v="0"/>
    <s v="film &amp; video"/>
    <s v="science fiction"/>
    <x v="133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n v="0"/>
    <s v="film &amp; video"/>
    <s v="science fiction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13"/>
    <n v="80.599999999999994"/>
    <s v="film &amp; video"/>
    <s v="science fiction"/>
    <x v="135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n v="0"/>
    <s v="film &amp; video"/>
    <s v="science fiction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n v="0"/>
    <s v="film &amp; video"/>
    <s v="science fiction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"/>
    <n v="81.241399999999999"/>
    <s v="film &amp; video"/>
    <s v="science fiction"/>
    <x v="138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00"/>
    <n v="500"/>
    <s v="film &amp; video"/>
    <s v="science fiction"/>
    <x v="139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n v="0"/>
    <s v="film &amp; video"/>
    <s v="science fiction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11"/>
    <n v="46.178600000000003"/>
    <s v="film &amp; video"/>
    <s v="science fiction"/>
    <x v="141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0"/>
    <n v="10"/>
    <s v="film &amp; video"/>
    <s v="science fiction"/>
    <x v="142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n v="0"/>
    <s v="film &amp; video"/>
    <s v="science fiction"/>
    <x v="143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28"/>
    <n v="55.945900000000002"/>
    <s v="film &amp; video"/>
    <s v="science fiction"/>
    <x v="144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8"/>
    <n v="37.555599999999998"/>
    <s v="film &amp; video"/>
    <s v="science fiction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1"/>
    <n v="38.333300000000001"/>
    <s v="film &amp; video"/>
    <s v="science fiction"/>
    <x v="146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n v="0"/>
    <s v="film &amp; video"/>
    <s v="science fiction"/>
    <x v="147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0"/>
    <n v="20"/>
    <s v="film &amp; video"/>
    <s v="science fiction"/>
    <x v="148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1"/>
    <n v="15.333299999999999"/>
    <s v="film &amp; video"/>
    <s v="science fiction"/>
    <x v="149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23"/>
    <n v="449.43279999999999"/>
    <s v="film &amp; video"/>
    <s v="science fiction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0"/>
    <n v="28"/>
    <s v="film &amp; video"/>
    <s v="science fiction"/>
    <x v="15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0"/>
    <n v="15"/>
    <s v="film &amp; video"/>
    <s v="science fiction"/>
    <x v="152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1"/>
    <n v="35.9"/>
    <s v="film &amp; video"/>
    <s v="science fiction"/>
    <x v="153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3"/>
    <n v="13.333299999999999"/>
    <s v="film &amp; video"/>
    <s v="science fiction"/>
    <x v="154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0"/>
    <n v="20.25"/>
    <s v="film &amp; video"/>
    <s v="science fiction"/>
    <x v="15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"/>
    <n v="119"/>
    <s v="film &amp; video"/>
    <s v="science fiction"/>
    <x v="1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0"/>
    <n v="4"/>
    <s v="film &amp; video"/>
    <s v="science fiction"/>
    <x v="157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n v="0"/>
    <s v="film &amp; video"/>
    <s v="science fiction"/>
    <x v="15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0"/>
    <n v="10"/>
    <s v="film &amp; video"/>
    <s v="science fiction"/>
    <x v="159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n v="0"/>
    <s v="film &amp; video"/>
    <s v="drama"/>
    <x v="160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0"/>
    <n v="5"/>
    <s v="film &amp; video"/>
    <s v="drama"/>
    <x v="161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16"/>
    <n v="43.5"/>
    <s v="film &amp; video"/>
    <s v="drama"/>
    <x v="162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n v="0"/>
    <s v="film &amp; video"/>
    <s v="drama"/>
    <x v="163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1"/>
    <n v="91.428600000000003"/>
    <s v="film &amp; video"/>
    <s v="drama"/>
    <x v="164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n v="0"/>
    <s v="film &amp; video"/>
    <s v="drama"/>
    <x v="165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60"/>
    <n v="3000"/>
    <s v="film &amp; video"/>
    <s v="drama"/>
    <x v="166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0"/>
    <n v="5.5"/>
    <s v="film &amp; video"/>
    <s v="drama"/>
    <x v="167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"/>
    <n v="108.33329999999999"/>
    <s v="film &amp; video"/>
    <s v="drama"/>
    <x v="168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22"/>
    <n v="56"/>
    <s v="film &amp; video"/>
    <s v="drama"/>
    <x v="16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"/>
    <n v="32.5"/>
    <s v="film &amp; video"/>
    <s v="drama"/>
    <x v="17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0"/>
    <n v="1"/>
    <s v="film &amp; video"/>
    <s v="drama"/>
    <x v="171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n v="0"/>
    <s v="film &amp; video"/>
    <s v="drama"/>
    <x v="172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n v="0"/>
    <s v="film &amp; video"/>
    <s v="drama"/>
    <x v="173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n v="0"/>
    <s v="film &amp; video"/>
    <s v="drama"/>
    <x v="174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"/>
    <n v="49.884599999999999"/>
    <s v="film &amp; video"/>
    <s v="drama"/>
    <x v="175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n v="0"/>
    <s v="film &amp; video"/>
    <s v="drama"/>
    <x v="176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40"/>
    <n v="25.714300000000001"/>
    <s v="film &amp; video"/>
    <s v="drama"/>
    <x v="177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n v="0"/>
    <s v="film &amp; video"/>
    <s v="drama"/>
    <x v="178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20"/>
    <n v="100"/>
    <s v="film &amp; video"/>
    <s v="drama"/>
    <x v="179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33"/>
    <n v="30.8462"/>
    <s v="film &amp; video"/>
    <s v="drama"/>
    <x v="18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21"/>
    <n v="180.5"/>
    <s v="film &amp; video"/>
    <s v="drama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n v="0"/>
    <s v="film &amp; video"/>
    <s v="drama"/>
    <x v="182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36"/>
    <n v="373.5"/>
    <s v="film &amp; video"/>
    <s v="drama"/>
    <x v="183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"/>
    <n v="25.5"/>
    <s v="film &amp; video"/>
    <s v="drama"/>
    <x v="184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6"/>
    <n v="220"/>
    <s v="film &amp; video"/>
    <s v="drama"/>
    <x v="185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n v="0"/>
    <s v="film &amp; video"/>
    <s v="drama"/>
    <x v="186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16"/>
    <n v="160"/>
    <s v="film &amp; video"/>
    <s v="drama"/>
    <x v="18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n v="0"/>
    <s v="film &amp; video"/>
    <s v="drama"/>
    <x v="188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0"/>
    <n v="69"/>
    <s v="film &amp; video"/>
    <s v="drama"/>
    <x v="189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0"/>
    <n v="50"/>
    <s v="film &amp; video"/>
    <s v="drama"/>
    <x v="190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5"/>
    <n v="83.333299999999994"/>
    <s v="film &amp; video"/>
    <s v="drama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0"/>
    <n v="5.6666999999999996"/>
    <s v="film &amp; video"/>
    <s v="drama"/>
    <x v="19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n v="0"/>
    <s v="film &amp; video"/>
    <s v="drama"/>
    <x v="193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0"/>
    <n v="1"/>
    <s v="film &amp; video"/>
    <s v="drama"/>
    <x v="194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n v="0"/>
    <s v="film &amp; video"/>
    <s v="drama"/>
    <x v="195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42"/>
    <n v="77.1053"/>
    <s v="film &amp; video"/>
    <s v="drama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10"/>
    <n v="32.75"/>
    <s v="film &amp; video"/>
    <s v="drama"/>
    <x v="197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"/>
    <n v="46.5"/>
    <s v="film &amp; video"/>
    <s v="drama"/>
    <x v="198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n v="0"/>
    <s v="film &amp; video"/>
    <s v="drama"/>
    <x v="199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26"/>
    <n v="87.308300000000003"/>
    <s v="film &amp; video"/>
    <s v="drama"/>
    <x v="200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58"/>
    <n v="54.285699999999999"/>
    <s v="film &amp; video"/>
    <s v="drama"/>
    <x v="201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n v="0"/>
    <s v="film &amp; video"/>
    <s v="drama"/>
    <x v="202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30"/>
    <n v="93.25"/>
    <s v="film &amp; video"/>
    <s v="drama"/>
    <x v="203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51"/>
    <n v="117.6837"/>
    <s v="film &amp; video"/>
    <s v="drama"/>
    <x v="204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16"/>
    <n v="76.470600000000005"/>
    <s v="film &amp; video"/>
    <s v="drama"/>
    <x v="205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n v="0"/>
    <s v="film &amp; video"/>
    <s v="drama"/>
    <x v="206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15"/>
    <n v="163.84620000000001"/>
    <s v="film &amp; video"/>
    <s v="drama"/>
    <x v="207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n v="0"/>
    <s v="film &amp; video"/>
    <s v="drama"/>
    <x v="208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n v="0"/>
    <s v="film &amp; video"/>
    <s v="drama"/>
    <x v="209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25"/>
    <n v="91.818200000000004"/>
    <s v="film &amp; video"/>
    <s v="drama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45"/>
    <n v="185.83330000000001"/>
    <s v="film &amp; video"/>
    <s v="drama"/>
    <x v="211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0"/>
    <n v="1"/>
    <s v="film &amp; video"/>
    <s v="drama"/>
    <x v="212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0"/>
    <n v="20"/>
    <s v="film &amp; video"/>
    <s v="drama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0"/>
    <n v="1"/>
    <s v="film &amp; video"/>
    <s v="drama"/>
    <x v="214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0"/>
    <n v="10"/>
    <s v="film &amp; video"/>
    <s v="drama"/>
    <x v="215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56"/>
    <n v="331.53829999999999"/>
    <s v="film &amp; video"/>
    <s v="drama"/>
    <x v="216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12"/>
    <n v="314.28949999999998"/>
    <s v="film &amp; video"/>
    <s v="drama"/>
    <x v="217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2"/>
    <n v="100"/>
    <s v="film &amp; video"/>
    <s v="drama"/>
    <x v="218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18"/>
    <n v="115.9868"/>
    <s v="film &amp; video"/>
    <s v="drama"/>
    <x v="219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1"/>
    <n v="120"/>
    <s v="film &amp; video"/>
    <s v="drama"/>
    <x v="220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n v="0"/>
    <s v="film &amp; video"/>
    <s v="drama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13"/>
    <n v="65"/>
    <s v="film &amp; video"/>
    <s v="drama"/>
    <x v="222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n v="0"/>
    <s v="film &amp; video"/>
    <s v="drama"/>
    <x v="223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n v="0"/>
    <s v="film &amp; video"/>
    <s v="drama"/>
    <x v="224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n v="0"/>
    <s v="film &amp; video"/>
    <s v="drama"/>
    <x v="225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1"/>
    <n v="125"/>
    <s v="film &amp; video"/>
    <s v="drama"/>
    <x v="226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n v="0"/>
    <s v="film &amp; video"/>
    <s v="drama"/>
    <x v="227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n v="0"/>
    <s v="film &amp; video"/>
    <s v="drama"/>
    <x v="228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n v="0"/>
    <s v="film &amp; video"/>
    <s v="drama"/>
    <x v="229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0"/>
    <n v="30"/>
    <s v="film &amp; video"/>
    <s v="drama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n v="0"/>
    <s v="film &amp; video"/>
    <s v="drama"/>
    <x v="231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3"/>
    <n v="15.7143"/>
    <s v="film &amp; video"/>
    <s v="drama"/>
    <x v="232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n v="0"/>
    <s v="film &amp; video"/>
    <s v="drama"/>
    <x v="233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40"/>
    <n v="80.2"/>
    <s v="film &amp; video"/>
    <s v="drama"/>
    <x v="234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n v="0"/>
    <s v="film &amp; video"/>
    <s v="drama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n v="0"/>
    <s v="film &amp; video"/>
    <s v="drama"/>
    <x v="236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0"/>
    <n v="50"/>
    <s v="film &amp; video"/>
    <s v="drama"/>
    <x v="237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n v="0"/>
    <s v="film &amp; video"/>
    <s v="drama"/>
    <x v="238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25"/>
    <n v="50"/>
    <s v="film &amp; video"/>
    <s v="drama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08"/>
    <n v="117.8476"/>
    <s v="film &amp; video"/>
    <s v="documentary"/>
    <x v="240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13"/>
    <n v="109.04259999999999"/>
    <s v="film &amp; video"/>
    <s v="documentary"/>
    <x v="241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13"/>
    <n v="73.019800000000004"/>
    <s v="film &amp; video"/>
    <s v="documentary"/>
    <x v="242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03"/>
    <n v="78.195099999999996"/>
    <s v="film &amp; video"/>
    <s v="documentary"/>
    <x v="243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14"/>
    <n v="47.398800000000001"/>
    <s v="film &amp; video"/>
    <s v="documentary"/>
    <x v="24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04"/>
    <n v="54.020800000000001"/>
    <s v="film &amp; video"/>
    <s v="documentary"/>
    <x v="24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05"/>
    <n v="68.488799999999998"/>
    <s v="film &amp; video"/>
    <s v="documentary"/>
    <x v="246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34"/>
    <n v="108.1452"/>
    <s v="film &amp; video"/>
    <s v="documentary"/>
    <x v="247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01"/>
    <n v="589.95209999999997"/>
    <s v="film &amp; video"/>
    <s v="documentary"/>
    <x v="248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13"/>
    <n v="48.051099999999998"/>
    <s v="film &amp; video"/>
    <s v="documentary"/>
    <x v="249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06"/>
    <n v="72.482799999999997"/>
    <s v="film &amp; video"/>
    <s v="documentary"/>
    <x v="250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26"/>
    <n v="57.0779"/>
    <s v="film &amp; video"/>
    <s v="documentary"/>
    <x v="251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85"/>
    <n v="85.444400000000002"/>
    <s v="film &amp; video"/>
    <s v="documentary"/>
    <x v="252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01"/>
    <n v="215.8571"/>
    <s v="film &amp; video"/>
    <s v="documentary"/>
    <x v="253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17"/>
    <n v="89.386399999999995"/>
    <s v="film &amp; video"/>
    <s v="documentary"/>
    <x v="254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07"/>
    <n v="45.418399999999998"/>
    <s v="film &amp; video"/>
    <s v="documentary"/>
    <x v="255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39"/>
    <n v="65.756399999999999"/>
    <s v="film &amp; video"/>
    <s v="documentary"/>
    <x v="256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07"/>
    <n v="66.704099999999997"/>
    <s v="film &amp; video"/>
    <s v="documentary"/>
    <x v="257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91"/>
    <n v="83.3459"/>
    <s v="film &amp; video"/>
    <s v="documentary"/>
    <x v="258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32"/>
    <n v="105.0461"/>
    <s v="film &amp; video"/>
    <s v="documentary"/>
    <x v="25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06"/>
    <n v="120.9091"/>
    <s v="film &amp; video"/>
    <s v="documentary"/>
    <x v="260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07"/>
    <n v="97.636399999999995"/>
    <s v="film &amp; video"/>
    <s v="documentary"/>
    <x v="261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40"/>
    <n v="41.379300000000001"/>
    <s v="film &amp; video"/>
    <s v="documentary"/>
    <x v="262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18"/>
    <n v="30.654499999999999"/>
    <s v="film &amp; video"/>
    <s v="documentary"/>
    <x v="263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18"/>
    <n v="64.945099999999996"/>
    <s v="film &amp; video"/>
    <s v="documentary"/>
    <x v="264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11"/>
    <n v="95.775899999999993"/>
    <s v="film &amp; video"/>
    <s v="documentary"/>
    <x v="265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46"/>
    <n v="40.416699999999999"/>
    <s v="film &amp; video"/>
    <s v="documentary"/>
    <x v="266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32"/>
    <n v="78.578400000000002"/>
    <s v="film &amp; video"/>
    <s v="documentary"/>
    <x v="267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11"/>
    <n v="50.180199999999999"/>
    <s v="film &amp; video"/>
    <s v="documentary"/>
    <x v="26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47"/>
    <n v="92.2517"/>
    <s v="film &amp; video"/>
    <s v="documentary"/>
    <x v="269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53"/>
    <n v="57.540999999999997"/>
    <s v="film &amp; video"/>
    <s v="documentary"/>
    <x v="27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05"/>
    <n v="109.4216"/>
    <s v="film &amp; video"/>
    <s v="documentary"/>
    <x v="271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77"/>
    <n v="81.892499999999998"/>
    <s v="film &amp; video"/>
    <s v="documentary"/>
    <x v="272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08"/>
    <n v="45.667700000000004"/>
    <s v="film &amp; video"/>
    <s v="documentary"/>
    <x v="273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56"/>
    <n v="55.221200000000003"/>
    <s v="film &amp; video"/>
    <s v="documentary"/>
    <x v="274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08"/>
    <n v="65.298199999999994"/>
    <s v="film &amp; video"/>
    <s v="documentary"/>
    <x v="275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48"/>
    <n v="95.225800000000007"/>
    <s v="film &amp; video"/>
    <s v="documentary"/>
    <x v="276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10"/>
    <n v="75.444800000000001"/>
    <s v="film &amp; video"/>
    <s v="documentary"/>
    <x v="277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50"/>
    <n v="97.816900000000004"/>
    <s v="film &amp; video"/>
    <s v="documentary"/>
    <x v="278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57"/>
    <n v="87.685599999999994"/>
    <s v="film &amp; video"/>
    <s v="documentary"/>
    <x v="279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56"/>
    <n v="54.748899999999999"/>
    <s v="film &amp; video"/>
    <s v="documentary"/>
    <x v="280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21"/>
    <n v="83.953400000000002"/>
    <s v="film &amp; video"/>
    <s v="documentary"/>
    <x v="281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01"/>
    <n v="254.38550000000001"/>
    <s v="film &amp; video"/>
    <s v="documentary"/>
    <x v="282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14"/>
    <n v="101.827"/>
    <s v="film &amp; video"/>
    <s v="documentary"/>
    <x v="283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05"/>
    <n v="55.066400000000002"/>
    <s v="film &amp; video"/>
    <s v="documentary"/>
    <x v="284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29"/>
    <n v="56.901400000000002"/>
    <s v="film &amp; video"/>
    <s v="documentary"/>
    <x v="285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09"/>
    <n v="121.28149999999999"/>
    <s v="film &amp; video"/>
    <s v="documentary"/>
    <x v="286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76"/>
    <n v="91.189700000000002"/>
    <s v="film &amp; video"/>
    <s v="documentary"/>
    <x v="287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03"/>
    <n v="115.4481"/>
    <s v="film &amp; video"/>
    <s v="documentary"/>
    <x v="288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05"/>
    <n v="67.771600000000007"/>
    <s v="film &amp; video"/>
    <s v="documentary"/>
    <x v="289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07"/>
    <n v="28.5762"/>
    <s v="film &amp; video"/>
    <s v="documentary"/>
    <x v="290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20"/>
    <n v="46.882800000000003"/>
    <s v="film &amp; video"/>
    <s v="documentary"/>
    <x v="291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02"/>
    <n v="154.42230000000001"/>
    <s v="film &amp; video"/>
    <s v="documentary"/>
    <x v="292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01"/>
    <n v="201.22139999999999"/>
    <s v="film &amp; video"/>
    <s v="documentary"/>
    <x v="293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00"/>
    <n v="100"/>
    <s v="film &amp; video"/>
    <s v="documentary"/>
    <x v="29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33"/>
    <n v="100.08199999999999"/>
    <s v="film &amp; video"/>
    <s v="documentary"/>
    <x v="295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19"/>
    <n v="230.08949999999999"/>
    <s v="film &amp; video"/>
    <s v="documentary"/>
    <x v="296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01"/>
    <n v="141.7465"/>
    <s v="film &amp; video"/>
    <s v="documentary"/>
    <x v="297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09"/>
    <n v="56.3444"/>
    <s v="film &amp; video"/>
    <s v="documentary"/>
    <x v="298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79"/>
    <n v="73.341200000000001"/>
    <s v="film &amp; video"/>
    <s v="documentary"/>
    <x v="299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02"/>
    <n v="85.337800000000001"/>
    <s v="film &amp; video"/>
    <s v="documentary"/>
    <x v="300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19"/>
    <n v="61.496200000000002"/>
    <s v="film &amp; video"/>
    <s v="documentary"/>
    <x v="301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00"/>
    <n v="93.018500000000003"/>
    <s v="film &amp; video"/>
    <s v="documentary"/>
    <x v="302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37"/>
    <n v="50.292700000000004"/>
    <s v="film &amp; video"/>
    <s v="documentary"/>
    <x v="303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32"/>
    <n v="106.4324"/>
    <s v="film &amp; video"/>
    <s v="documentary"/>
    <x v="304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30"/>
    <n v="51.7196"/>
    <s v="film &amp; video"/>
    <s v="documentary"/>
    <x v="305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93"/>
    <n v="36.612499999999997"/>
    <s v="film &amp; video"/>
    <s v="documentary"/>
    <x v="306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11"/>
    <n v="42.517400000000002"/>
    <s v="film &amp; video"/>
    <s v="documentary"/>
    <x v="307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06"/>
    <n v="62.712899999999998"/>
    <s v="film &amp; video"/>
    <s v="documentary"/>
    <x v="308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19"/>
    <n v="89.957999999999998"/>
    <s v="film &amp; video"/>
    <s v="documentary"/>
    <x v="309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04"/>
    <n v="28.924700000000001"/>
    <s v="film &amp; video"/>
    <s v="documentary"/>
    <x v="310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04"/>
    <n v="138.8022"/>
    <s v="film &amp; video"/>
    <s v="documentary"/>
    <x v="311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12"/>
    <n v="61.301400000000001"/>
    <s v="film &amp; video"/>
    <s v="documentary"/>
    <x v="31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05"/>
    <n v="80.202699999999993"/>
    <s v="film &amp; video"/>
    <s v="documentary"/>
    <x v="313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85"/>
    <n v="32.095799999999997"/>
    <s v="film &amp; video"/>
    <s v="documentary"/>
    <x v="314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01"/>
    <n v="200.88890000000001"/>
    <s v="film &amp; video"/>
    <s v="documentary"/>
    <x v="315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14"/>
    <n v="108.0127"/>
    <s v="film &amp; video"/>
    <s v="documentary"/>
    <x v="316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01"/>
    <n v="95.699399999999997"/>
    <s v="film &amp; video"/>
    <s v="documentary"/>
    <x v="317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83"/>
    <n v="49.880299999999998"/>
    <s v="film &amp; video"/>
    <s v="documentary"/>
    <x v="318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13"/>
    <n v="110.4706"/>
    <s v="film &amp; video"/>
    <s v="documentary"/>
    <x v="319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07"/>
    <n v="134.91139999999999"/>
    <s v="film &amp; video"/>
    <s v="documentary"/>
    <x v="320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03"/>
    <n v="106.62309999999999"/>
    <s v="film &amp; video"/>
    <s v="documentary"/>
    <x v="321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08"/>
    <n v="145.04300000000001"/>
    <s v="film &amp; video"/>
    <s v="documentary"/>
    <x v="322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23"/>
    <n v="114.58620000000001"/>
    <s v="film &amp; video"/>
    <s v="documentary"/>
    <x v="323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02"/>
    <n v="105.3171"/>
    <s v="film &amp; video"/>
    <s v="documentary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04"/>
    <n v="70.921199999999999"/>
    <s v="film &amp; video"/>
    <s v="documentary"/>
    <x v="325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13"/>
    <n v="147.17169999999999"/>
    <s v="film &amp; video"/>
    <s v="documentary"/>
    <x v="326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36"/>
    <n v="160.47059999999999"/>
    <s v="film &amp; video"/>
    <s v="documentary"/>
    <x v="327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04"/>
    <n v="156.04580000000001"/>
    <s v="film &amp; video"/>
    <s v="documentary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06"/>
    <n v="63.173699999999997"/>
    <s v="film &amp; video"/>
    <s v="documentary"/>
    <x v="329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02"/>
    <n v="104.8235"/>
    <s v="film &amp; video"/>
    <s v="documentary"/>
    <x v="330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07"/>
    <n v="97.356200000000001"/>
    <s v="film &amp; video"/>
    <s v="documentary"/>
    <x v="331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13"/>
    <n v="203.63059999999999"/>
    <s v="film &amp; video"/>
    <s v="documentary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25"/>
    <n v="188.31200000000001"/>
    <s v="film &amp; video"/>
    <s v="documentary"/>
    <x v="333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01"/>
    <n v="146.65219999999999"/>
    <s v="film &amp; video"/>
    <s v="documentary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03"/>
    <n v="109.1875"/>
    <s v="film &amp; video"/>
    <s v="documentary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17"/>
    <n v="59.249000000000002"/>
    <s v="film &amp; video"/>
    <s v="documentary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01"/>
    <n v="97.904799999999994"/>
    <s v="film &amp; video"/>
    <s v="documentary"/>
    <x v="337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10"/>
    <n v="70.000200000000007"/>
    <s v="film &amp; video"/>
    <s v="documentary"/>
    <x v="338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08"/>
    <n v="72.865200000000002"/>
    <s v="film &amp; video"/>
    <s v="documentary"/>
    <x v="339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25"/>
    <n v="146.34780000000001"/>
    <s v="film &amp; video"/>
    <s v="documentary"/>
    <x v="340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07"/>
    <n v="67.909099999999995"/>
    <s v="film &amp; video"/>
    <s v="documentary"/>
    <x v="341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00"/>
    <n v="169.85079999999999"/>
    <s v="film &amp; video"/>
    <s v="documentary"/>
    <x v="342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02"/>
    <n v="58.4133"/>
    <s v="film &amp; video"/>
    <s v="documentary"/>
    <x v="343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02"/>
    <n v="119.99299999999999"/>
    <s v="film &amp; video"/>
    <s v="documentary"/>
    <x v="34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23"/>
    <n v="99.860299999999995"/>
    <s v="film &amp; video"/>
    <s v="documentary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70"/>
    <n v="90.579099999999997"/>
    <s v="film &amp; video"/>
    <s v="documentary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12"/>
    <n v="117.7736"/>
    <s v="film &amp; video"/>
    <s v="documentary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03"/>
    <n v="86.554599999999994"/>
    <s v="film &amp; video"/>
    <s v="documentary"/>
    <x v="348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07"/>
    <n v="71.899299999999997"/>
    <s v="film &amp; video"/>
    <s v="documentary"/>
    <x v="349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15"/>
    <n v="129.81899999999999"/>
    <s v="film &amp; video"/>
    <s v="documentary"/>
    <x v="35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27"/>
    <n v="44.9129"/>
    <s v="film &amp; video"/>
    <s v="documentary"/>
    <x v="351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17"/>
    <n v="40.755200000000002"/>
    <s v="film &amp; video"/>
    <s v="documentary"/>
    <x v="352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09"/>
    <n v="103.5239"/>
    <s v="film &amp; video"/>
    <s v="documentary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04"/>
    <n v="125.4483"/>
    <s v="film &amp; video"/>
    <s v="documentary"/>
    <x v="354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16"/>
    <n v="246.6061"/>
    <s v="film &amp; video"/>
    <s v="documentary"/>
    <x v="355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03"/>
    <n v="79.401300000000006"/>
    <s v="film &amp; video"/>
    <s v="documentary"/>
    <x v="356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74"/>
    <n v="86.138599999999997"/>
    <s v="film &amp; video"/>
    <s v="documentary"/>
    <x v="3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03"/>
    <n v="193.0487"/>
    <s v="film &amp; video"/>
    <s v="documentary"/>
    <x v="358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05"/>
    <n v="84.023200000000003"/>
    <s v="film &amp; video"/>
    <s v="documentary"/>
    <x v="359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01"/>
    <n v="139.82759999999999"/>
    <s v="film &amp; video"/>
    <s v="documentary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11"/>
    <n v="109.8219"/>
    <s v="film &amp; video"/>
    <s v="documentary"/>
    <x v="361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24"/>
    <n v="139.53489999999999"/>
    <s v="film &amp; video"/>
    <s v="documentary"/>
    <x v="362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01"/>
    <n v="347.84620000000001"/>
    <s v="film &amp; video"/>
    <s v="documentary"/>
    <x v="363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10"/>
    <n v="68.241600000000005"/>
    <s v="film &amp; video"/>
    <s v="documentary"/>
    <x v="364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04"/>
    <n v="239.9385"/>
    <s v="film &amp; video"/>
    <s v="documentary"/>
    <x v="365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01"/>
    <n v="287.3134"/>
    <s v="film &amp; video"/>
    <s v="documentary"/>
    <x v="366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03"/>
    <n v="86.848799999999997"/>
    <s v="film &amp; video"/>
    <s v="documentary"/>
    <x v="367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04"/>
    <n v="81.849100000000007"/>
    <s v="film &amp; video"/>
    <s v="documentary"/>
    <x v="368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10"/>
    <n v="42.875"/>
    <s v="film &amp; video"/>
    <s v="documentary"/>
    <x v="369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22"/>
    <n v="709.41859999999997"/>
    <s v="film &amp; video"/>
    <s v="documentary"/>
    <x v="370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14"/>
    <n v="161.2552"/>
    <s v="film &amp; video"/>
    <s v="documentary"/>
    <x v="371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25"/>
    <n v="41.777799999999999"/>
    <s v="film &amp; video"/>
    <s v="documentary"/>
    <x v="372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07"/>
    <n v="89.887600000000006"/>
    <s v="film &amp; video"/>
    <s v="documentary"/>
    <x v="373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31"/>
    <n v="45.051699999999997"/>
    <s v="film &amp; video"/>
    <s v="documentary"/>
    <x v="374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20"/>
    <n v="42.857100000000003"/>
    <s v="film &amp; video"/>
    <s v="documentary"/>
    <x v="375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06"/>
    <n v="54.083300000000001"/>
    <s v="film &amp; video"/>
    <s v="documentary"/>
    <x v="37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14"/>
    <n v="103.218"/>
    <s v="film &amp; video"/>
    <s v="documentary"/>
    <x v="377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12"/>
    <n v="40.397599999999997"/>
    <s v="film &amp; video"/>
    <s v="documentary"/>
    <x v="378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16"/>
    <n v="116.8591"/>
    <s v="film &amp; video"/>
    <s v="documentary"/>
    <x v="379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42"/>
    <n v="115.5102"/>
    <s v="film &amp; video"/>
    <s v="documentary"/>
    <x v="380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05"/>
    <n v="104.31270000000001"/>
    <s v="film &amp; video"/>
    <s v="documentary"/>
    <x v="381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56"/>
    <n v="69.7727"/>
    <s v="film &amp; video"/>
    <s v="documentary"/>
    <x v="382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07"/>
    <n v="43.020800000000001"/>
    <s v="film &amp; video"/>
    <s v="documentary"/>
    <x v="383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12"/>
    <n v="58.540500000000002"/>
    <s v="film &amp; video"/>
    <s v="documentary"/>
    <x v="384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06"/>
    <n v="111.7954"/>
    <s v="film &amp; video"/>
    <s v="documentary"/>
    <x v="385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00"/>
    <n v="46.230800000000002"/>
    <s v="film &amp; video"/>
    <s v="documentary"/>
    <x v="386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14"/>
    <n v="144.69040000000001"/>
    <s v="film &amp; video"/>
    <s v="documentary"/>
    <x v="387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26"/>
    <n v="88.845100000000002"/>
    <s v="film &amp; video"/>
    <s v="documentary"/>
    <x v="388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82"/>
    <n v="81.751099999999994"/>
    <s v="film &amp; video"/>
    <s v="documentary"/>
    <x v="389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00"/>
    <n v="71.428600000000003"/>
    <s v="film &amp; video"/>
    <s v="documentary"/>
    <x v="390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01"/>
    <n v="104.2591"/>
    <s v="film &amp; video"/>
    <s v="documentary"/>
    <x v="391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01"/>
    <n v="90.616500000000002"/>
    <s v="film &amp; video"/>
    <s v="documentary"/>
    <x v="392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10"/>
    <n v="157.3305"/>
    <s v="film &amp; video"/>
    <s v="documentary"/>
    <x v="393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12"/>
    <n v="105.18"/>
    <s v="film &amp; video"/>
    <s v="documentary"/>
    <x v="394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08"/>
    <n v="58.719799999999999"/>
    <s v="film &amp; video"/>
    <s v="documentary"/>
    <x v="395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07"/>
    <n v="81.6327"/>
    <s v="film &amp; video"/>
    <s v="documentary"/>
    <x v="39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04"/>
    <n v="56.46"/>
    <s v="film &amp; video"/>
    <s v="documentary"/>
    <x v="397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25"/>
    <n v="140.1045"/>
    <s v="film &amp; video"/>
    <s v="documentary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07"/>
    <n v="224.8526"/>
    <s v="film &amp; video"/>
    <s v="documentary"/>
    <x v="399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12"/>
    <n v="181.13310000000001"/>
    <s v="film &amp; video"/>
    <s v="documentary"/>
    <x v="4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04"/>
    <n v="711.04110000000003"/>
    <s v="film &amp; video"/>
    <s v="documentary"/>
    <x v="401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42"/>
    <n v="65.883700000000005"/>
    <s v="film &amp; video"/>
    <s v="documentary"/>
    <x v="402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05"/>
    <n v="75.185699999999997"/>
    <s v="film &amp; video"/>
    <s v="documentary"/>
    <x v="403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03"/>
    <n v="133.1439"/>
    <s v="film &amp; video"/>
    <s v="documentary"/>
    <x v="404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08"/>
    <n v="55.2"/>
    <s v="film &amp; video"/>
    <s v="documentary"/>
    <x v="405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08"/>
    <n v="86.163700000000006"/>
    <s v="film &amp; video"/>
    <s v="documentary"/>
    <x v="406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02"/>
    <n v="92.318200000000004"/>
    <s v="film &amp; video"/>
    <s v="documentary"/>
    <x v="407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01"/>
    <n v="160.16470000000001"/>
    <s v="film &amp; video"/>
    <s v="documentary"/>
    <x v="408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37"/>
    <n v="45.6"/>
    <s v="film &amp; video"/>
    <s v="documentary"/>
    <x v="409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28"/>
    <n v="183.28569999999999"/>
    <s v="film &amp; video"/>
    <s v="documentary"/>
    <x v="410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01"/>
    <n v="125.7884"/>
    <s v="film &amp; video"/>
    <s v="documentary"/>
    <x v="411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27"/>
    <n v="57.654499999999999"/>
    <s v="film &amp; video"/>
    <s v="documentary"/>
    <x v="412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05"/>
    <n v="78.660799999999995"/>
    <s v="film &amp; video"/>
    <s v="documentary"/>
    <x v="413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03"/>
    <n v="91.480800000000002"/>
    <s v="film &amp; video"/>
    <s v="documentary"/>
    <x v="414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02"/>
    <n v="68.098100000000002"/>
    <s v="film &amp; video"/>
    <s v="documentary"/>
    <x v="415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20"/>
    <n v="48.086799999999997"/>
    <s v="film &amp; video"/>
    <s v="documentary"/>
    <x v="416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00"/>
    <n v="202.42310000000001"/>
    <s v="film &amp; video"/>
    <s v="documentary"/>
    <x v="417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01"/>
    <n v="216.75"/>
    <s v="film &amp; video"/>
    <s v="documentary"/>
    <x v="418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00"/>
    <n v="110.0685"/>
    <s v="film &amp; video"/>
    <s v="documentary"/>
    <x v="419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0"/>
    <n v="4.8333000000000004"/>
    <s v="film &amp; video"/>
    <s v="animation"/>
    <x v="420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"/>
    <n v="50.166699999999999"/>
    <s v="film &amp; video"/>
    <s v="animation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"/>
    <n v="35.833300000000001"/>
    <s v="film &amp; video"/>
    <s v="animation"/>
    <x v="422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1"/>
    <n v="11.7692"/>
    <s v="film &amp; video"/>
    <s v="animation"/>
    <x v="423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7"/>
    <n v="40.78"/>
    <s v="film &amp; video"/>
    <s v="animation"/>
    <x v="424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0"/>
    <n v="3"/>
    <s v="film &amp; video"/>
    <s v="animation"/>
    <x v="425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"/>
    <n v="16.625"/>
    <s v="film &amp; video"/>
    <s v="animation"/>
    <x v="426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n v="0"/>
    <s v="film &amp; video"/>
    <s v="animation"/>
    <x v="427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6"/>
    <n v="52"/>
    <s v="film &amp; video"/>
    <s v="animation"/>
    <x v="428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n v="0"/>
    <s v="film &amp; video"/>
    <s v="animation"/>
    <x v="429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"/>
    <n v="4.8"/>
    <s v="film &amp; video"/>
    <s v="animation"/>
    <x v="430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14"/>
    <n v="51.875"/>
    <s v="film &amp; video"/>
    <s v="animation"/>
    <x v="431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10"/>
    <n v="71.25"/>
    <s v="film &amp; video"/>
    <s v="animation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n v="0"/>
    <s v="film &amp; video"/>
    <s v="animation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5"/>
    <n v="62.5"/>
    <s v="film &amp; video"/>
    <s v="animation"/>
    <x v="434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0"/>
    <n v="1"/>
    <s v="film &amp; video"/>
    <s v="animation"/>
    <x v="435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n v="0"/>
    <s v="film &amp; video"/>
    <s v="animation"/>
    <x v="436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n v="0"/>
    <s v="film &amp; video"/>
    <s v="animation"/>
    <x v="437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"/>
    <n v="170.5455"/>
    <s v="film &amp; video"/>
    <s v="animation"/>
    <x v="43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n v="0"/>
    <s v="film &amp; video"/>
    <s v="animation"/>
    <x v="439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0"/>
    <n v="5"/>
    <s v="film &amp; video"/>
    <s v="animation"/>
    <x v="440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n v="0"/>
    <s v="film &amp; video"/>
    <s v="animation"/>
    <x v="441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39"/>
    <n v="393.58819999999997"/>
    <s v="film &amp; video"/>
    <s v="animation"/>
    <x v="442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0"/>
    <n v="5"/>
    <s v="film &amp; video"/>
    <s v="animation"/>
    <x v="443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5"/>
    <n v="50"/>
    <s v="film &amp; video"/>
    <s v="animation"/>
    <x v="444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0"/>
    <n v="1"/>
    <s v="film &amp; video"/>
    <s v="animation"/>
    <x v="44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"/>
    <n v="47.875"/>
    <s v="film &amp; video"/>
    <s v="animation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0"/>
    <n v="5"/>
    <s v="film &amp; video"/>
    <s v="animation"/>
    <x v="447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"/>
    <n v="20.502500000000001"/>
    <s v="film &amp; video"/>
    <s v="animation"/>
    <x v="448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"/>
    <n v="9"/>
    <s v="film &amp; video"/>
    <s v="animation"/>
    <x v="449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1"/>
    <n v="56.571399999999997"/>
    <s v="film &amp; video"/>
    <s v="animation"/>
    <x v="45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n v="0"/>
    <s v="film &amp; video"/>
    <s v="animation"/>
    <x v="451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64"/>
    <n v="40"/>
    <s v="film &amp; video"/>
    <s v="animation"/>
    <x v="452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0"/>
    <n v="13"/>
    <s v="film &amp; video"/>
    <s v="animation"/>
    <x v="453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1"/>
    <n v="16.399999999999999"/>
    <s v="film &amp; video"/>
    <s v="animation"/>
    <x v="454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0"/>
    <n v="22.5"/>
    <s v="film &amp; video"/>
    <s v="animation"/>
    <x v="45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1"/>
    <n v="20.333300000000001"/>
    <s v="film &amp; video"/>
    <s v="animation"/>
    <x v="456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n v="0"/>
    <s v="film &amp; video"/>
    <s v="animation"/>
    <x v="457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"/>
    <n v="16.755099999999999"/>
    <s v="film &amp; video"/>
    <s v="animation"/>
    <x v="458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0"/>
    <n v="25"/>
    <s v="film &amp; video"/>
    <s v="animation"/>
    <x v="459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0"/>
    <n v="12.5"/>
    <s v="film &amp; video"/>
    <s v="animation"/>
    <x v="460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n v="0"/>
    <s v="film &amp; video"/>
    <s v="animation"/>
    <x v="461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n v="0"/>
    <s v="film &amp; video"/>
    <s v="animation"/>
    <x v="462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"/>
    <n v="113.63639999999999"/>
    <s v="film &amp; video"/>
    <s v="animation"/>
    <x v="463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0"/>
    <n v="1"/>
    <s v="film &amp; video"/>
    <s v="animation"/>
    <x v="464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27"/>
    <n v="17.25"/>
    <s v="film &amp; video"/>
    <s v="animation"/>
    <x v="465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1"/>
    <n v="15.2"/>
    <s v="film &amp; video"/>
    <s v="animation"/>
    <x v="466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22"/>
    <n v="110.64100000000001"/>
    <s v="film &amp; video"/>
    <s v="animation"/>
    <x v="467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n v="0"/>
    <s v="film &amp; video"/>
    <s v="animation"/>
    <x v="468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n v="0"/>
    <s v="film &amp; video"/>
    <s v="animation"/>
    <x v="469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"/>
    <n v="25.5"/>
    <s v="film &amp; video"/>
    <s v="animation"/>
    <x v="470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12"/>
    <n v="38.476500000000001"/>
    <s v="film &amp; video"/>
    <s v="animation"/>
    <x v="471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18"/>
    <n v="28.2"/>
    <s v="film &amp; video"/>
    <s v="animation"/>
    <x v="472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3"/>
    <n v="61.5"/>
    <s v="film &amp; video"/>
    <s v="animation"/>
    <x v="473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0"/>
    <n v="1"/>
    <s v="film &amp; video"/>
    <s v="animation"/>
    <x v="474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n v="0"/>
    <s v="film &amp; video"/>
    <s v="animation"/>
    <x v="475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"/>
    <n v="39.569299999999998"/>
    <s v="film &amp; video"/>
    <s v="animation"/>
    <x v="476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n v="0"/>
    <s v="film &amp; video"/>
    <s v="animation"/>
    <x v="477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n v="0"/>
    <s v="film &amp; video"/>
    <s v="animation"/>
    <x v="478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33"/>
    <n v="88.8"/>
    <s v="film &amp; video"/>
    <s v="animation"/>
    <x v="479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19"/>
    <n v="55.457099999999997"/>
    <s v="film &amp; video"/>
    <s v="animation"/>
    <x v="480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"/>
    <n v="87.142899999999997"/>
    <s v="film &amp; video"/>
    <s v="animation"/>
    <x v="481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0"/>
    <n v="10"/>
    <s v="film &amp; video"/>
    <s v="animation"/>
    <x v="482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50"/>
    <n v="51.224499999999999"/>
    <s v="film &amp; video"/>
    <s v="animation"/>
    <x v="483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0"/>
    <n v="13.545500000000001"/>
    <s v="film &amp; video"/>
    <s v="animation"/>
    <x v="484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22"/>
    <n v="66.520099999999999"/>
    <s v="film &amp; video"/>
    <s v="animation"/>
    <x v="485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0"/>
    <n v="50"/>
    <s v="film &amp; video"/>
    <s v="animation"/>
    <x v="486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n v="0"/>
    <s v="film &amp; video"/>
    <s v="animation"/>
    <x v="487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n v="0"/>
    <s v="film &amp; video"/>
    <s v="animation"/>
    <x v="488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0"/>
    <n v="71.666700000000006"/>
    <s v="film &amp; video"/>
    <s v="animation"/>
    <x v="489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n v="0"/>
    <s v="film &amp; video"/>
    <s v="animation"/>
    <x v="490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n v="0"/>
    <s v="film &amp; video"/>
    <s v="animation"/>
    <x v="491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n v="0"/>
    <s v="film &amp; video"/>
    <s v="animation"/>
    <x v="492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n v="0"/>
    <s v="film &amp; video"/>
    <s v="animation"/>
    <x v="493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0"/>
    <n v="10.333299999999999"/>
    <s v="film &amp; video"/>
    <s v="animation"/>
    <x v="494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n v="0"/>
    <s v="film &amp; video"/>
    <s v="animation"/>
    <x v="49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0"/>
    <n v="1"/>
    <s v="film &amp; video"/>
    <s v="animation"/>
    <x v="496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1"/>
    <n v="10"/>
    <s v="film &amp; video"/>
    <s v="animation"/>
    <x v="497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5"/>
    <n v="136.0909"/>
    <s v="film &amp; video"/>
    <s v="animation"/>
    <x v="498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10"/>
    <n v="73.461500000000001"/>
    <s v="film &amp; video"/>
    <s v="animation"/>
    <x v="499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"/>
    <n v="53.75"/>
    <s v="film &amp; video"/>
    <s v="animation"/>
    <x v="500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n v="0"/>
    <s v="film &amp; video"/>
    <s v="animation"/>
    <x v="50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"/>
    <n v="57.5"/>
    <s v="film &amp; video"/>
    <s v="animation"/>
    <x v="502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2"/>
    <n v="12.666700000000001"/>
    <s v="film &amp; video"/>
    <s v="animation"/>
    <x v="50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"/>
    <n v="67"/>
    <s v="film &amp; video"/>
    <s v="animation"/>
    <x v="504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0"/>
    <n v="3.7143000000000002"/>
    <s v="film &amp; video"/>
    <s v="animation"/>
    <x v="505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0"/>
    <n v="250"/>
    <s v="film &amp; video"/>
    <s v="animation"/>
    <x v="506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"/>
    <n v="64"/>
    <s v="film &amp; video"/>
    <s v="animation"/>
    <x v="50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1"/>
    <n v="133.33330000000001"/>
    <s v="film &amp; video"/>
    <s v="animation"/>
    <x v="508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0"/>
    <n v="10"/>
    <s v="film &amp; video"/>
    <s v="animation"/>
    <x v="509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n v="0"/>
    <s v="film &amp; video"/>
    <s v="animation"/>
    <x v="510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3"/>
    <n v="30"/>
    <s v="film &amp; video"/>
    <s v="animation"/>
    <x v="511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0"/>
    <n v="5.5"/>
    <s v="film &amp; video"/>
    <s v="animation"/>
    <x v="512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14"/>
    <n v="102.3824"/>
    <s v="film &amp; video"/>
    <s v="animation"/>
    <x v="513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"/>
    <n v="16.666699999999999"/>
    <s v="film &amp; video"/>
    <s v="animation"/>
    <x v="514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25"/>
    <n v="725.02940000000001"/>
    <s v="film &amp; video"/>
    <s v="animation"/>
    <x v="515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n v="0"/>
    <s v="film &amp; video"/>
    <s v="animation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"/>
    <n v="68.333299999999994"/>
    <s v="film &amp; video"/>
    <s v="animation"/>
    <x v="517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n v="0"/>
    <s v="film &amp; video"/>
    <s v="animation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23"/>
    <n v="39.2286"/>
    <s v="film &amp; video"/>
    <s v="animation"/>
    <x v="519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02"/>
    <n v="150.14709999999999"/>
    <s v="theater"/>
    <s v="plays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05"/>
    <n v="93.428600000000003"/>
    <s v="theater"/>
    <s v="plays"/>
    <x v="521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15"/>
    <n v="110.96769999999999"/>
    <s v="theater"/>
    <s v="plays"/>
    <x v="522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21"/>
    <n v="71.785700000000006"/>
    <s v="theater"/>
    <s v="plays"/>
    <x v="523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09"/>
    <n v="29.258099999999999"/>
    <s v="theater"/>
    <s v="plays"/>
    <x v="524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00"/>
    <n v="1000"/>
    <s v="theater"/>
    <s v="plays"/>
    <x v="525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14"/>
    <n v="74.347800000000007"/>
    <s v="theater"/>
    <s v="plays"/>
    <x v="526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01"/>
    <n v="63.829099999999997"/>
    <s v="theater"/>
    <s v="plays"/>
    <x v="527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16"/>
    <n v="44.333300000000001"/>
    <s v="theater"/>
    <s v="plays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30"/>
    <n v="86.944400000000002"/>
    <s v="theater"/>
    <s v="plays"/>
    <x v="529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08"/>
    <n v="126.5517"/>
    <s v="theater"/>
    <s v="plays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00"/>
    <n v="129.03229999999999"/>
    <s v="theater"/>
    <s v="plays"/>
    <x v="531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23"/>
    <n v="71.242800000000003"/>
    <s v="theater"/>
    <s v="plays"/>
    <x v="532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00"/>
    <n v="117.8824"/>
    <s v="theater"/>
    <s v="plays"/>
    <x v="533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05"/>
    <n v="327.08330000000001"/>
    <s v="theater"/>
    <s v="plays"/>
    <x v="534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03"/>
    <n v="34.745800000000003"/>
    <s v="theater"/>
    <s v="plays"/>
    <x v="53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18"/>
    <n v="100.0641"/>
    <s v="theater"/>
    <s v="plays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21"/>
    <n v="40.847499999999997"/>
    <s v="theater"/>
    <s v="plays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02"/>
    <n v="252.01669999999999"/>
    <s v="theater"/>
    <s v="plays"/>
    <x v="538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01"/>
    <n v="25.161000000000001"/>
    <s v="theater"/>
    <s v="plays"/>
    <x v="539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0"/>
    <n v="1"/>
    <s v="technology"/>
    <s v="web"/>
    <x v="540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1"/>
    <n v="25"/>
    <s v="technology"/>
    <s v="web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0"/>
    <n v="1"/>
    <s v="technology"/>
    <s v="web"/>
    <x v="542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0"/>
    <n v="35"/>
    <s v="technology"/>
    <s v="web"/>
    <x v="543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"/>
    <n v="3"/>
    <s v="technology"/>
    <s v="web"/>
    <x v="544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27"/>
    <n v="402.70589999999999"/>
    <s v="technology"/>
    <s v="web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0"/>
    <n v="26"/>
    <s v="technology"/>
    <s v="web"/>
    <x v="546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n v="0"/>
    <s v="technology"/>
    <s v="web"/>
    <x v="547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0"/>
    <n v="9"/>
    <s v="technology"/>
    <s v="web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3"/>
    <n v="8.5"/>
    <s v="technology"/>
    <s v="web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1"/>
    <n v="8.75"/>
    <s v="technology"/>
    <s v="web"/>
    <x v="55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"/>
    <n v="135.03569999999999"/>
    <s v="technology"/>
    <s v="web"/>
    <x v="551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n v="0"/>
    <s v="technology"/>
    <s v="web"/>
    <x v="552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0"/>
    <n v="20.5"/>
    <s v="technology"/>
    <s v="web"/>
    <x v="553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37"/>
    <n v="64.363600000000005"/>
    <s v="technology"/>
    <s v="web"/>
    <x v="554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n v="0"/>
    <s v="technology"/>
    <s v="web"/>
    <x v="555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3"/>
    <n v="200"/>
    <s v="technology"/>
    <s v="web"/>
    <x v="556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1"/>
    <n v="68.3"/>
    <s v="technology"/>
    <s v="web"/>
    <x v="557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n v="0"/>
    <s v="technology"/>
    <s v="web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0"/>
    <n v="50"/>
    <s v="technology"/>
    <s v="web"/>
    <x v="559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0"/>
    <n v="4"/>
    <s v="technology"/>
    <s v="web"/>
    <x v="560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0"/>
    <n v="27.5"/>
    <s v="technology"/>
    <s v="web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n v="0"/>
    <s v="technology"/>
    <s v="web"/>
    <x v="562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0"/>
    <n v="34"/>
    <s v="technology"/>
    <s v="web"/>
    <x v="563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0"/>
    <n v="1"/>
    <s v="technology"/>
    <s v="web"/>
    <x v="564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n v="0"/>
    <s v="technology"/>
    <s v="web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0"/>
    <n v="1"/>
    <s v="technology"/>
    <s v="web"/>
    <x v="566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n v="0"/>
    <s v="technology"/>
    <s v="web"/>
    <x v="567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1"/>
    <n v="49"/>
    <s v="technology"/>
    <s v="web"/>
    <x v="568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1"/>
    <n v="20"/>
    <s v="technology"/>
    <s v="web"/>
    <x v="569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0"/>
    <n v="142"/>
    <s v="technology"/>
    <s v="web"/>
    <x v="570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0"/>
    <n v="53"/>
    <s v="technology"/>
    <s v="web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n v="0"/>
    <s v="technology"/>
    <s v="web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0"/>
    <n v="38.444400000000002"/>
    <s v="technology"/>
    <s v="web"/>
    <x v="573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1"/>
    <n v="20"/>
    <s v="technology"/>
    <s v="web"/>
    <x v="574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0"/>
    <n v="64.75"/>
    <s v="technology"/>
    <s v="web"/>
    <x v="575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0"/>
    <n v="1"/>
    <s v="technology"/>
    <s v="web"/>
    <x v="576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0"/>
    <n v="10"/>
    <s v="technology"/>
    <s v="web"/>
    <x v="577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0"/>
    <n v="2"/>
    <s v="technology"/>
    <s v="web"/>
    <x v="578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"/>
    <n v="35"/>
    <s v="technology"/>
    <s v="web"/>
    <x v="579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0"/>
    <n v="1"/>
    <s v="technology"/>
    <s v="web"/>
    <x v="580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n v="0"/>
    <s v="technology"/>
    <s v="web"/>
    <x v="581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n v="0"/>
    <s v="technology"/>
    <s v="web"/>
    <x v="582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0"/>
    <n v="1"/>
    <s v="technology"/>
    <s v="web"/>
    <x v="583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1"/>
    <n v="5"/>
    <s v="technology"/>
    <s v="web"/>
    <x v="584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n v="0"/>
    <s v="technology"/>
    <s v="web"/>
    <x v="585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1"/>
    <n v="14"/>
    <s v="technology"/>
    <s v="web"/>
    <x v="586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"/>
    <n v="389.28570000000002"/>
    <s v="technology"/>
    <s v="web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"/>
    <n v="150.5"/>
    <s v="technology"/>
    <s v="web"/>
    <x v="588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0"/>
    <n v="1"/>
    <s v="technology"/>
    <s v="web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"/>
    <n v="24.777799999999999"/>
    <s v="technology"/>
    <s v="web"/>
    <x v="59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0"/>
    <n v="30.5"/>
    <s v="technology"/>
    <s v="web"/>
    <x v="591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"/>
    <n v="250"/>
    <s v="technology"/>
    <s v="web"/>
    <x v="592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23"/>
    <n v="16.428599999999999"/>
    <s v="technology"/>
    <s v="web"/>
    <x v="593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0"/>
    <n v="13"/>
    <s v="technology"/>
    <s v="web"/>
    <x v="594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0"/>
    <n v="53.25"/>
    <s v="technology"/>
    <s v="web"/>
    <x v="595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0"/>
    <n v="3"/>
    <s v="technology"/>
    <s v="web"/>
    <x v="596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0"/>
    <n v="10"/>
    <s v="technology"/>
    <s v="web"/>
    <x v="597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34"/>
    <n v="121.4286"/>
    <s v="technology"/>
    <s v="web"/>
    <x v="598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0"/>
    <n v="15.5"/>
    <s v="technology"/>
    <s v="web"/>
    <x v="599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2"/>
    <n v="100"/>
    <s v="technology"/>
    <s v="web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"/>
    <n v="23.333300000000001"/>
    <s v="technology"/>
    <s v="web"/>
    <x v="601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n v="0"/>
    <s v="technology"/>
    <s v="web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4"/>
    <n v="45.386200000000002"/>
    <s v="technology"/>
    <s v="web"/>
    <x v="60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n v="0"/>
    <s v="technology"/>
    <s v="web"/>
    <x v="604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3"/>
    <n v="16.375"/>
    <s v="technology"/>
    <s v="web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0"/>
    <n v="10"/>
    <s v="technology"/>
    <s v="web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n v="0"/>
    <s v="technology"/>
    <s v="web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1"/>
    <n v="292.2"/>
    <s v="technology"/>
    <s v="web"/>
    <x v="608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1"/>
    <n v="5"/>
    <s v="technology"/>
    <s v="web"/>
    <x v="609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n v="0"/>
    <s v="technology"/>
    <s v="web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n v="0"/>
    <s v="technology"/>
    <s v="web"/>
    <x v="611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n v="0"/>
    <s v="technology"/>
    <s v="web"/>
    <x v="612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21"/>
    <n v="105.93389999999999"/>
    <s v="technology"/>
    <s v="web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n v="0"/>
    <s v="technology"/>
    <s v="web"/>
    <x v="614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n v="0"/>
    <s v="technology"/>
    <s v="web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n v="0"/>
    <s v="technology"/>
    <s v="web"/>
    <x v="616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3"/>
    <n v="20"/>
    <s v="technology"/>
    <s v="web"/>
    <x v="617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n v="0"/>
    <s v="technology"/>
    <s v="web"/>
    <x v="618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0"/>
    <n v="1"/>
    <s v="technology"/>
    <s v="web"/>
    <x v="619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1"/>
    <n v="300"/>
    <s v="technology"/>
    <s v="web"/>
    <x v="620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"/>
    <n v="87"/>
    <s v="technology"/>
    <s v="web"/>
    <x v="621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6"/>
    <n v="37.8889"/>
    <s v="technology"/>
    <s v="web"/>
    <x v="622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n v="0"/>
    <s v="technology"/>
    <s v="web"/>
    <x v="623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n v="0"/>
    <s v="technology"/>
    <s v="web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n v="0"/>
    <s v="technology"/>
    <s v="web"/>
    <x v="625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17"/>
    <n v="111.41030000000001"/>
    <s v="technology"/>
    <s v="web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0"/>
    <n v="90"/>
    <s v="technology"/>
    <s v="web"/>
    <x v="627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n v="0"/>
    <s v="technology"/>
    <s v="web"/>
    <x v="628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0"/>
    <n v="116.66670000000001"/>
    <s v="technology"/>
    <s v="web"/>
    <x v="629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0"/>
    <n v="10"/>
    <s v="technology"/>
    <s v="web"/>
    <x v="63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"/>
    <n v="76.666700000000006"/>
    <s v="technology"/>
    <s v="web"/>
    <x v="631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n v="0"/>
    <s v="technology"/>
    <s v="web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12"/>
    <n v="49.8"/>
    <s v="technology"/>
    <s v="web"/>
    <x v="633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0"/>
    <n v="1"/>
    <s v="technology"/>
    <s v="web"/>
    <x v="634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0"/>
    <n v="2"/>
    <s v="technology"/>
    <s v="web"/>
    <x v="635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0"/>
    <n v="4"/>
    <s v="technology"/>
    <s v="web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n v="0"/>
    <s v="technology"/>
    <s v="web"/>
    <x v="637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x v="7"/>
    <n v="0"/>
    <n v="3"/>
    <s v="technology"/>
    <s v="web"/>
    <x v="638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0"/>
    <n v="1"/>
    <s v="technology"/>
    <s v="web"/>
    <x v="639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44"/>
    <n v="50.5"/>
    <s v="technology"/>
    <s v="wearables"/>
    <x v="64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19"/>
    <n v="151.3175"/>
    <s v="technology"/>
    <s v="wearables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60"/>
    <n v="134.35919999999999"/>
    <s v="technology"/>
    <s v="wearables"/>
    <x v="642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06"/>
    <n v="174.02629999999999"/>
    <s v="technology"/>
    <s v="wearables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00"/>
    <n v="73.4863"/>
    <s v="technology"/>
    <s v="wearables"/>
    <x v="644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79"/>
    <n v="23.518999999999998"/>
    <s v="technology"/>
    <s v="wearables"/>
    <x v="645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32"/>
    <n v="39.074399999999997"/>
    <s v="technology"/>
    <s v="wearables"/>
    <x v="646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07"/>
    <n v="125.94119999999999"/>
    <s v="technology"/>
    <s v="wearables"/>
    <x v="647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27"/>
    <n v="1644"/>
    <s v="technology"/>
    <s v="wearables"/>
    <x v="64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40"/>
    <n v="42.670699999999997"/>
    <s v="technology"/>
    <s v="wearables"/>
    <x v="649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12"/>
    <n v="35.125"/>
    <s v="technology"/>
    <s v="wearables"/>
    <x v="650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01"/>
    <n v="239.35239999999999"/>
    <s v="technology"/>
    <s v="wearables"/>
    <x v="65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00"/>
    <n v="107.6429"/>
    <s v="technology"/>
    <s v="wearables"/>
    <x v="652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41"/>
    <n v="95.830600000000004"/>
    <s v="technology"/>
    <s v="wearables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67"/>
    <n v="31.663399999999999"/>
    <s v="technology"/>
    <s v="wearables"/>
    <x v="654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47"/>
    <n v="42.886899999999997"/>
    <s v="technology"/>
    <s v="wearables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14"/>
    <n v="122.73560000000001"/>
    <s v="technology"/>
    <s v="wearables"/>
    <x v="656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26"/>
    <n v="190.4545"/>
    <s v="technology"/>
    <s v="wearables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04"/>
    <n v="109.337"/>
    <s v="technology"/>
    <s v="wearables"/>
    <x v="658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01"/>
    <n v="143.66669999999999"/>
    <s v="technology"/>
    <s v="wearables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"/>
    <n v="84.944400000000002"/>
    <s v="technology"/>
    <s v="wearables"/>
    <x v="660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1"/>
    <n v="10.5556"/>
    <s v="technology"/>
    <s v="wearables"/>
    <x v="661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0"/>
    <n v="39"/>
    <s v="technology"/>
    <s v="wearables"/>
    <x v="662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0"/>
    <n v="100"/>
    <s v="technology"/>
    <s v="wearables"/>
    <x v="663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8"/>
    <n v="31.1724"/>
    <s v="technology"/>
    <s v="wearables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19"/>
    <n v="155.33330000000001"/>
    <s v="technology"/>
    <s v="wearables"/>
    <x v="665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0"/>
    <n v="2"/>
    <s v="technology"/>
    <s v="wearables"/>
    <x v="666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10"/>
    <n v="178.92859999999999"/>
    <s v="technology"/>
    <s v="wearables"/>
    <x v="667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5"/>
    <n v="27.36"/>
    <s v="technology"/>
    <s v="wearables"/>
    <x v="668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22"/>
    <n v="1536.25"/>
    <s v="technology"/>
    <s v="wearables"/>
    <x v="669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29"/>
    <n v="84.996799999999993"/>
    <s v="technology"/>
    <s v="wearables"/>
    <x v="67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39"/>
    <n v="788.53330000000005"/>
    <s v="technology"/>
    <s v="wearables"/>
    <x v="671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22"/>
    <n v="50.297699999999999"/>
    <s v="technology"/>
    <s v="wearables"/>
    <x v="672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0"/>
    <n v="68.333299999999994"/>
    <s v="technology"/>
    <s v="wearables"/>
    <x v="673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0"/>
    <n v="7.5"/>
    <s v="technology"/>
    <s v="wearables"/>
    <x v="674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15"/>
    <n v="34.269199999999998"/>
    <s v="technology"/>
    <s v="wearables"/>
    <x v="675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"/>
    <n v="61.291699999999999"/>
    <s v="technology"/>
    <s v="wearables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26"/>
    <n v="133.25"/>
    <s v="technology"/>
    <s v="wearables"/>
    <x v="677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4"/>
    <n v="65.176500000000004"/>
    <s v="technology"/>
    <s v="wearables"/>
    <x v="67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15"/>
    <n v="93.904300000000006"/>
    <s v="technology"/>
    <s v="wearables"/>
    <x v="67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26"/>
    <n v="150.65119999999999"/>
    <s v="technology"/>
    <s v="wearables"/>
    <x v="680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0"/>
    <n v="1"/>
    <s v="technology"/>
    <s v="wearables"/>
    <x v="681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0"/>
    <n v="13.25"/>
    <s v="technology"/>
    <s v="wearables"/>
    <x v="68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1"/>
    <n v="99.333299999999994"/>
    <s v="technology"/>
    <s v="wearables"/>
    <x v="683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"/>
    <n v="177.39259999999999"/>
    <s v="technology"/>
    <s v="wearables"/>
    <x v="684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28"/>
    <n v="55.3"/>
    <s v="technology"/>
    <s v="wearables"/>
    <x v="685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n v="0"/>
    <s v="technology"/>
    <s v="wearables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4"/>
    <n v="591.66669999999999"/>
    <s v="technology"/>
    <s v="wearables"/>
    <x v="687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73"/>
    <n v="405.5"/>
    <s v="technology"/>
    <s v="wearables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58"/>
    <n v="343.14729999999997"/>
    <s v="technology"/>
    <s v="wearables"/>
    <x v="689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12"/>
    <n v="72.588200000000001"/>
    <s v="technology"/>
    <s v="wearables"/>
    <x v="69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1"/>
    <n v="26"/>
    <s v="technology"/>
    <s v="wearables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7"/>
    <n v="6.4974999999999996"/>
    <s v="technology"/>
    <s v="wearables"/>
    <x v="692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35"/>
    <n v="119.38509999999999"/>
    <s v="technology"/>
    <s v="wearables"/>
    <x v="693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0"/>
    <n v="84.285700000000006"/>
    <s v="technology"/>
    <s v="wearables"/>
    <x v="694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"/>
    <n v="90.857100000000003"/>
    <s v="technology"/>
    <s v="wearables"/>
    <x v="695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0"/>
    <n v="1"/>
    <s v="technology"/>
    <s v="wearables"/>
    <x v="696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46"/>
    <n v="20.342099999999999"/>
    <s v="technology"/>
    <s v="wearables"/>
    <x v="697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15"/>
    <n v="530.68970000000002"/>
    <s v="technology"/>
    <s v="wearables"/>
    <x v="698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82"/>
    <n v="120.3918"/>
    <s v="technology"/>
    <s v="wearables"/>
    <x v="699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3"/>
    <n v="13"/>
    <s v="technology"/>
    <s v="wearables"/>
    <x v="700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27"/>
    <n v="291.33330000000001"/>
    <s v="technology"/>
    <s v="wearables"/>
    <x v="701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31"/>
    <n v="124.9192"/>
    <s v="technology"/>
    <s v="wearables"/>
    <x v="702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6"/>
    <n v="119.5714"/>
    <s v="technology"/>
    <s v="wearables"/>
    <x v="703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1"/>
    <n v="120.25"/>
    <s v="technology"/>
    <s v="wearables"/>
    <x v="704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1"/>
    <n v="195.4"/>
    <s v="technology"/>
    <s v="wearables"/>
    <x v="705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n v="0"/>
    <s v="technology"/>
    <s v="wearables"/>
    <x v="706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79"/>
    <n v="117.6987"/>
    <s v="technology"/>
    <s v="wearables"/>
    <x v="70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22"/>
    <n v="23.948499999999999"/>
    <s v="technology"/>
    <s v="wearables"/>
    <x v="708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0"/>
    <n v="30.5"/>
    <s v="technology"/>
    <s v="wearables"/>
    <x v="709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n v="0"/>
    <s v="technology"/>
    <s v="wearables"/>
    <x v="710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34"/>
    <n v="99.973399999999998"/>
    <s v="technology"/>
    <s v="wearables"/>
    <x v="711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0"/>
    <n v="26.25"/>
    <s v="technology"/>
    <s v="wearables"/>
    <x v="71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1"/>
    <n v="199"/>
    <s v="technology"/>
    <s v="wearables"/>
    <x v="713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15"/>
    <n v="80.321399999999997"/>
    <s v="technology"/>
    <s v="wearables"/>
    <x v="714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"/>
    <n v="115.75"/>
    <s v="technology"/>
    <s v="wearables"/>
    <x v="715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10"/>
    <n v="44.6875"/>
    <s v="technology"/>
    <s v="wearables"/>
    <x v="716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0"/>
    <n v="76.25"/>
    <s v="technology"/>
    <s v="wearables"/>
    <x v="717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1"/>
    <n v="22.5"/>
    <s v="technology"/>
    <s v="wearables"/>
    <x v="718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"/>
    <n v="19.399999999999999"/>
    <s v="technology"/>
    <s v="wearables"/>
    <x v="719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44"/>
    <n v="66.707300000000004"/>
    <s v="publishing"/>
    <s v="nonfiction"/>
    <x v="720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22"/>
    <n v="84.142899999999997"/>
    <s v="publishing"/>
    <s v="nonfiction"/>
    <x v="721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32"/>
    <n v="215.72550000000001"/>
    <s v="publishing"/>
    <s v="nonfiction"/>
    <x v="722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09"/>
    <n v="54.69"/>
    <s v="publishing"/>
    <s v="nonfiction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05"/>
    <n v="51.629399999999997"/>
    <s v="publishing"/>
    <s v="nonfiction"/>
    <x v="724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00"/>
    <n v="143.3571"/>
    <s v="publishing"/>
    <s v="nonfiction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01"/>
    <n v="72.428600000000003"/>
    <s v="publishing"/>
    <s v="nonfiction"/>
    <x v="726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56"/>
    <n v="36.530200000000001"/>
    <s v="publishing"/>
    <s v="nonfiction"/>
    <x v="727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06"/>
    <n v="60.903500000000001"/>
    <s v="publishing"/>
    <s v="nonfiction"/>
    <x v="728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31"/>
    <n v="43.55"/>
    <s v="publishing"/>
    <s v="nonfiction"/>
    <x v="729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32"/>
    <n v="99.766000000000005"/>
    <s v="publishing"/>
    <s v="nonfiction"/>
    <x v="730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26"/>
    <n v="88.732399999999998"/>
    <s v="publishing"/>
    <s v="nonfiction"/>
    <x v="731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60"/>
    <n v="4.9230999999999998"/>
    <s v="publishing"/>
    <s v="nonfiction"/>
    <x v="732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20"/>
    <n v="17.822500000000002"/>
    <s v="publishing"/>
    <s v="nonfiction"/>
    <x v="733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26"/>
    <n v="187.19300000000001"/>
    <s v="publishing"/>
    <s v="nonfiction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14"/>
    <n v="234.80789999999999"/>
    <s v="publishing"/>
    <s v="nonfiction"/>
    <x v="735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15"/>
    <n v="105.0463"/>
    <s v="publishing"/>
    <s v="nonfiction"/>
    <x v="736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22"/>
    <n v="56.666699999999999"/>
    <s v="publishing"/>
    <s v="nonfiction"/>
    <x v="737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07"/>
    <n v="39.0488"/>
    <s v="publishing"/>
    <s v="nonfiction"/>
    <x v="738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58"/>
    <n v="68.345299999999995"/>
    <s v="publishing"/>
    <s v="nonfiction"/>
    <x v="73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07"/>
    <n v="169.5789"/>
    <s v="publishing"/>
    <s v="nonfiction"/>
    <x v="740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02"/>
    <n v="141.42339999999999"/>
    <s v="publishing"/>
    <s v="nonfiction"/>
    <x v="741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11"/>
    <n v="67.391300000000001"/>
    <s v="publishing"/>
    <s v="nonfiction"/>
    <x v="74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48"/>
    <n v="54.2667"/>
    <s v="publishing"/>
    <s v="nonfiction"/>
    <x v="743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02"/>
    <n v="82.516099999999994"/>
    <s v="publishing"/>
    <s v="nonfiction"/>
    <x v="744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79"/>
    <n v="53.729700000000001"/>
    <s v="publishing"/>
    <s v="nonfiction"/>
    <x v="745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11"/>
    <n v="34.206200000000003"/>
    <s v="publishing"/>
    <s v="nonfiction"/>
    <x v="746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00"/>
    <n v="127.32729999999999"/>
    <s v="publishing"/>
    <s v="nonfiction"/>
    <x v="747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00"/>
    <n v="45.568199999999997"/>
    <s v="publishing"/>
    <s v="nonfiction"/>
    <x v="748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06"/>
    <n v="95.9636"/>
    <s v="publishing"/>
    <s v="nonfiction"/>
    <x v="749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03"/>
    <n v="77.271199999999993"/>
    <s v="publishing"/>
    <s v="nonfiction"/>
    <x v="750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19"/>
    <n v="57.338700000000003"/>
    <s v="publishing"/>
    <s v="nonfiction"/>
    <x v="751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12"/>
    <n v="53.1905"/>
    <s v="publishing"/>
    <s v="nonfiction"/>
    <x v="752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28"/>
    <n v="492.30770000000001"/>
    <s v="publishing"/>
    <s v="nonfiction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04"/>
    <n v="42.346899999999998"/>
    <s v="publishing"/>
    <s v="nonfiction"/>
    <x v="754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02"/>
    <n v="37.466000000000001"/>
    <s v="publishing"/>
    <s v="nonfiction"/>
    <x v="755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18"/>
    <n v="37.454500000000003"/>
    <s v="publishing"/>
    <s v="nonfiction"/>
    <x v="756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38"/>
    <n v="33.055599999999998"/>
    <s v="publishing"/>
    <s v="nonfiction"/>
    <x v="757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02"/>
    <n v="134.2105"/>
    <s v="publishing"/>
    <s v="nonfiction"/>
    <x v="758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02"/>
    <n v="51.474699999999999"/>
    <s v="publishing"/>
    <s v="nonfiction"/>
    <x v="75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n v="0"/>
    <s v="publishing"/>
    <s v="fiction"/>
    <x v="760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5"/>
    <n v="39.166699999999999"/>
    <s v="publishing"/>
    <s v="fiction"/>
    <x v="761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n v="0"/>
    <s v="publishing"/>
    <s v="fiction"/>
    <x v="762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0"/>
    <n v="5"/>
    <s v="publishing"/>
    <s v="fiction"/>
    <x v="763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n v="0"/>
    <s v="publishing"/>
    <s v="fiction"/>
    <x v="764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36"/>
    <n v="57.295499999999997"/>
    <s v="publishing"/>
    <s v="fiction"/>
    <x v="765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n v="0"/>
    <s v="publishing"/>
    <s v="fiction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4"/>
    <n v="59"/>
    <s v="publishing"/>
    <s v="fiction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n v="0"/>
    <s v="publishing"/>
    <s v="fiction"/>
    <x v="768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41"/>
    <n v="31.8462"/>
    <s v="publishing"/>
    <s v="fiction"/>
    <x v="769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n v="0"/>
    <s v="publishing"/>
    <s v="fiction"/>
    <x v="770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0"/>
    <n v="10"/>
    <s v="publishing"/>
    <s v="fiction"/>
    <x v="771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"/>
    <n v="50"/>
    <s v="publishing"/>
    <s v="fiction"/>
    <x v="772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1"/>
    <n v="16"/>
    <s v="publishing"/>
    <s v="fiction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70"/>
    <n v="39"/>
    <s v="publishing"/>
    <s v="fiction"/>
    <x v="774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2"/>
    <n v="34"/>
    <s v="publishing"/>
    <s v="fiction"/>
    <x v="77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51"/>
    <n v="63.122799999999998"/>
    <s v="publishing"/>
    <s v="fiction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1"/>
    <n v="7"/>
    <s v="publishing"/>
    <s v="fiction"/>
    <x v="77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0"/>
    <n v="2"/>
    <s v="publishing"/>
    <s v="fiction"/>
    <x v="778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3"/>
    <n v="66.666700000000006"/>
    <s v="publishing"/>
    <s v="fiction"/>
    <x v="779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04"/>
    <n v="38.518500000000003"/>
    <s v="music"/>
    <s v="rock"/>
    <x v="780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33"/>
    <n v="42.609200000000001"/>
    <s v="music"/>
    <s v="rock"/>
    <x v="781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00"/>
    <n v="50"/>
    <s v="music"/>
    <s v="rock"/>
    <x v="78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48"/>
    <n v="63.485700000000001"/>
    <s v="music"/>
    <s v="rock"/>
    <x v="783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03"/>
    <n v="102.5"/>
    <s v="music"/>
    <s v="rock"/>
    <x v="784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81"/>
    <n v="31.142800000000001"/>
    <s v="music"/>
    <s v="rock"/>
    <x v="78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43"/>
    <n v="162.27269999999999"/>
    <s v="music"/>
    <s v="rock"/>
    <x v="786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14"/>
    <n v="80.588200000000001"/>
    <s v="music"/>
    <s v="rock"/>
    <x v="787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04"/>
    <n v="59.854399999999998"/>
    <s v="music"/>
    <s v="rock"/>
    <x v="788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09"/>
    <n v="132.8571"/>
    <s v="music"/>
    <s v="rock"/>
    <x v="789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44"/>
    <n v="92.547799999999995"/>
    <s v="music"/>
    <s v="rock"/>
    <x v="790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04"/>
    <n v="60.859400000000001"/>
    <s v="music"/>
    <s v="rock"/>
    <x v="791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00"/>
    <n v="41.851799999999997"/>
    <s v="music"/>
    <s v="rock"/>
    <x v="792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03"/>
    <n v="88.325900000000004"/>
    <s v="music"/>
    <s v="rock"/>
    <x v="793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05"/>
    <n v="158.9623"/>
    <s v="music"/>
    <s v="rock"/>
    <x v="794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12"/>
    <n v="85.054299999999998"/>
    <s v="music"/>
    <s v="rock"/>
    <x v="795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01"/>
    <n v="112.61109999999999"/>
    <s v="music"/>
    <s v="rock"/>
    <x v="796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08"/>
    <n v="45.436599999999999"/>
    <s v="music"/>
    <s v="rock"/>
    <x v="797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15"/>
    <n v="46.218400000000003"/>
    <s v="music"/>
    <s v="rock"/>
    <x v="798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00"/>
    <n v="178.6071"/>
    <s v="music"/>
    <s v="rock"/>
    <x v="799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52"/>
    <n v="40.75"/>
    <s v="music"/>
    <s v="rock"/>
    <x v="800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12"/>
    <n v="43.733899999999998"/>
    <s v="music"/>
    <s v="rock"/>
    <x v="801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01"/>
    <n v="81.066699999999997"/>
    <s v="music"/>
    <s v="rock"/>
    <x v="802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23"/>
    <n v="74.6053"/>
    <s v="music"/>
    <s v="rock"/>
    <x v="803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00"/>
    <n v="305.55560000000003"/>
    <s v="music"/>
    <s v="rock"/>
    <x v="804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05"/>
    <n v="58.333300000000001"/>
    <s v="music"/>
    <s v="rock"/>
    <x v="805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04"/>
    <n v="117.67610000000001"/>
    <s v="music"/>
    <s v="rock"/>
    <x v="806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05"/>
    <n v="73.771900000000002"/>
    <s v="music"/>
    <s v="rock"/>
    <x v="807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00"/>
    <n v="104.6512"/>
    <s v="music"/>
    <s v="rock"/>
    <x v="808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04"/>
    <n v="79.826899999999995"/>
    <s v="music"/>
    <s v="rock"/>
    <x v="809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05"/>
    <n v="58.333300000000001"/>
    <s v="music"/>
    <s v="rock"/>
    <x v="810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04"/>
    <n v="86.666700000000006"/>
    <s v="music"/>
    <s v="rock"/>
    <x v="811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52"/>
    <n v="27.606100000000001"/>
    <s v="music"/>
    <s v="rock"/>
    <x v="812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60"/>
    <n v="24.999400000000001"/>
    <s v="music"/>
    <s v="rock"/>
    <x v="813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27"/>
    <n v="45.464300000000001"/>
    <s v="music"/>
    <s v="rock"/>
    <x v="814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07"/>
    <n v="99.534899999999993"/>
    <s v="music"/>
    <s v="rock"/>
    <x v="815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15"/>
    <n v="39.31"/>
    <s v="music"/>
    <s v="rock"/>
    <x v="816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37"/>
    <n v="89.42"/>
    <s v="music"/>
    <s v="rock"/>
    <x v="817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56"/>
    <n v="28.684200000000001"/>
    <s v="music"/>
    <s v="rock"/>
    <x v="818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09"/>
    <n v="31.071400000000001"/>
    <s v="music"/>
    <s v="rock"/>
    <x v="819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34"/>
    <n v="70.552599999999998"/>
    <s v="music"/>
    <s v="rock"/>
    <x v="82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00"/>
    <n v="224.12819999999999"/>
    <s v="music"/>
    <s v="rock"/>
    <x v="821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19"/>
    <n v="51.811599999999999"/>
    <s v="music"/>
    <s v="rock"/>
    <x v="822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80"/>
    <n v="43.5152"/>
    <s v="music"/>
    <s v="rock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34"/>
    <n v="39.816699999999997"/>
    <s v="music"/>
    <s v="rock"/>
    <x v="824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00"/>
    <n v="126.8081"/>
    <s v="music"/>
    <s v="rock"/>
    <x v="825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01"/>
    <n v="113.8776"/>
    <s v="music"/>
    <s v="rock"/>
    <x v="826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03"/>
    <n v="28.181799999999999"/>
    <s v="music"/>
    <s v="rock"/>
    <x v="827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07"/>
    <n v="36.6053"/>
    <s v="music"/>
    <s v="rock"/>
    <x v="828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04"/>
    <n v="32.5"/>
    <s v="music"/>
    <s v="rock"/>
    <x v="829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08"/>
    <n v="60.656300000000002"/>
    <s v="music"/>
    <s v="rock"/>
    <x v="830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33"/>
    <n v="175"/>
    <s v="music"/>
    <s v="rock"/>
    <x v="831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01"/>
    <n v="97.993899999999996"/>
    <s v="music"/>
    <s v="rock"/>
    <x v="832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02"/>
    <n v="148.78049999999999"/>
    <s v="music"/>
    <s v="rock"/>
    <x v="833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31"/>
    <n v="96.08"/>
    <s v="music"/>
    <s v="rock"/>
    <x v="834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17"/>
    <n v="58.625"/>
    <s v="music"/>
    <s v="rock"/>
    <x v="835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01"/>
    <n v="109.70699999999999"/>
    <s v="music"/>
    <s v="rock"/>
    <x v="836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22"/>
    <n v="49.112900000000003"/>
    <s v="music"/>
    <s v="rock"/>
    <x v="837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45"/>
    <n v="47.6721"/>
    <s v="music"/>
    <s v="rock"/>
    <x v="838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17"/>
    <n v="60.7378"/>
    <s v="music"/>
    <s v="rock"/>
    <x v="839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20"/>
    <n v="63.377200000000002"/>
    <s v="music"/>
    <s v="metal"/>
    <x v="840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01"/>
    <n v="53.893599999999999"/>
    <s v="music"/>
    <s v="metal"/>
    <x v="841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04"/>
    <n v="66.871799999999993"/>
    <s v="music"/>
    <s v="metal"/>
    <x v="842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67"/>
    <n v="63.102400000000003"/>
    <s v="music"/>
    <s v="metal"/>
    <x v="843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94"/>
    <n v="36.628900000000002"/>
    <s v="music"/>
    <s v="metal"/>
    <x v="844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20"/>
    <n v="34.005699999999997"/>
    <s v="music"/>
    <s v="metal"/>
    <x v="845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22"/>
    <n v="28.5534"/>
    <s v="music"/>
    <s v="metal"/>
    <x v="846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00"/>
    <n v="10"/>
    <s v="music"/>
    <s v="metal"/>
    <x v="847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00"/>
    <n v="18.75"/>
    <s v="music"/>
    <s v="metal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20"/>
    <n v="41.704300000000003"/>
    <s v="music"/>
    <s v="metal"/>
    <x v="849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55"/>
    <n v="46.669199999999996"/>
    <s v="music"/>
    <s v="metal"/>
    <x v="850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30"/>
    <n v="37.2714"/>
    <s v="music"/>
    <s v="metal"/>
    <x v="851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05"/>
    <n v="59.258099999999999"/>
    <s v="music"/>
    <s v="metal"/>
    <x v="852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00"/>
    <n v="30"/>
    <s v="music"/>
    <s v="metal"/>
    <x v="853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18"/>
    <n v="65.862300000000005"/>
    <s v="music"/>
    <s v="metal"/>
    <x v="854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03"/>
    <n v="31.914899999999999"/>
    <s v="music"/>
    <s v="metal"/>
    <x v="855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18"/>
    <n v="19.464300000000001"/>
    <s v="music"/>
    <s v="metal"/>
    <x v="856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00"/>
    <n v="50"/>
    <s v="music"/>
    <s v="metal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44"/>
    <n v="22.7378"/>
    <s v="music"/>
    <s v="metal"/>
    <x v="858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05"/>
    <n v="42.724499999999999"/>
    <s v="music"/>
    <s v="metal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18"/>
    <n v="52.916699999999999"/>
    <s v="music"/>
    <s v="jazz"/>
    <x v="860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"/>
    <n v="50.5"/>
    <s v="music"/>
    <s v="jazz"/>
    <x v="861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0"/>
    <n v="42.5"/>
    <s v="music"/>
    <s v="jazz"/>
    <x v="862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5"/>
    <n v="18"/>
    <s v="music"/>
    <s v="jazz"/>
    <x v="863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42"/>
    <n v="34.177199999999999"/>
    <s v="music"/>
    <s v="jazz"/>
    <x v="864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"/>
    <n v="22.5"/>
    <s v="music"/>
    <s v="jazz"/>
    <x v="865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18"/>
    <n v="58.181800000000003"/>
    <s v="music"/>
    <s v="jazz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24"/>
    <n v="109.1818"/>
    <s v="music"/>
    <s v="jazz"/>
    <x v="867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0"/>
    <n v="50"/>
    <s v="music"/>
    <s v="jazz"/>
    <x v="868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12"/>
    <n v="346.66669999999999"/>
    <s v="music"/>
    <s v="jazz"/>
    <x v="869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0"/>
    <n v="12.4"/>
    <s v="music"/>
    <s v="jazz"/>
    <x v="870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"/>
    <n v="27.083300000000001"/>
    <s v="music"/>
    <s v="jazz"/>
    <x v="871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1"/>
    <n v="32.5"/>
    <s v="music"/>
    <s v="jazz"/>
    <x v="872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"/>
    <n v="9"/>
    <s v="music"/>
    <s v="jazz"/>
    <x v="873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24"/>
    <n v="34.761899999999997"/>
    <s v="music"/>
    <s v="jazz"/>
    <x v="87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n v="0"/>
    <s v="music"/>
    <s v="jazz"/>
    <x v="875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41"/>
    <n v="28.5778"/>
    <s v="music"/>
    <s v="jazz"/>
    <x v="876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68"/>
    <n v="46.586199999999998"/>
    <s v="music"/>
    <s v="jazz"/>
    <x v="877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"/>
    <n v="32.5"/>
    <s v="music"/>
    <s v="jazz"/>
    <x v="878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31"/>
    <n v="21.466699999999999"/>
    <s v="music"/>
    <s v="jazz"/>
    <x v="879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3"/>
    <n v="14.125"/>
    <s v="music"/>
    <s v="indie rock"/>
    <x v="880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1"/>
    <n v="30"/>
    <s v="music"/>
    <s v="indie rock"/>
    <x v="881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20"/>
    <n v="21.571400000000001"/>
    <s v="music"/>
    <s v="indie rock"/>
    <x v="882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40"/>
    <n v="83.375"/>
    <s v="music"/>
    <s v="indie rock"/>
    <x v="883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1"/>
    <n v="10"/>
    <s v="music"/>
    <s v="indie rock"/>
    <x v="884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75"/>
    <n v="35.714300000000001"/>
    <s v="music"/>
    <s v="indie rock"/>
    <x v="885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41"/>
    <n v="29.285699999999999"/>
    <s v="music"/>
    <s v="indie rock"/>
    <x v="886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n v="0"/>
    <s v="music"/>
    <s v="indie rock"/>
    <x v="887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"/>
    <n v="18"/>
    <s v="music"/>
    <s v="indie rock"/>
    <x v="888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"/>
    <n v="73.760000000000005"/>
    <s v="music"/>
    <s v="indie rock"/>
    <x v="889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"/>
    <n v="31.25"/>
    <s v="music"/>
    <s v="indie rock"/>
    <x v="890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"/>
    <n v="28.8889"/>
    <s v="music"/>
    <s v="indie rock"/>
    <x v="891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41"/>
    <n v="143.8235"/>
    <s v="music"/>
    <s v="indie rock"/>
    <x v="892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10"/>
    <n v="40"/>
    <s v="music"/>
    <s v="indie rock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39"/>
    <n v="147.81129999999999"/>
    <s v="music"/>
    <s v="indie rock"/>
    <x v="894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"/>
    <n v="27.857099999999999"/>
    <s v="music"/>
    <s v="indie rock"/>
    <x v="895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40"/>
    <n v="44.444400000000002"/>
    <s v="music"/>
    <s v="indie rock"/>
    <x v="89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n v="0"/>
    <s v="music"/>
    <s v="indie rock"/>
    <x v="897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3"/>
    <n v="35"/>
    <s v="music"/>
    <s v="indie rock"/>
    <x v="898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37"/>
    <n v="35"/>
    <s v="music"/>
    <s v="indie rock"/>
    <x v="899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0"/>
    <n v="10.5"/>
    <s v="music"/>
    <s v="jazz"/>
    <x v="900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n v="0"/>
    <s v="music"/>
    <s v="jazz"/>
    <x v="901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0"/>
    <n v="30"/>
    <s v="music"/>
    <s v="jazz"/>
    <x v="902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"/>
    <n v="40"/>
    <s v="music"/>
    <s v="jazz"/>
    <x v="903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0"/>
    <n v="50.333300000000001"/>
    <s v="music"/>
    <s v="jazz"/>
    <x v="904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"/>
    <n v="32.666699999999999"/>
    <s v="music"/>
    <s v="jazz"/>
    <x v="905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n v="0"/>
    <s v="music"/>
    <s v="jazz"/>
    <x v="906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n v="0"/>
    <s v="music"/>
    <s v="jazz"/>
    <x v="907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n v="0"/>
    <s v="music"/>
    <s v="jazz"/>
    <x v="908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"/>
    <n v="65"/>
    <s v="music"/>
    <s v="jazz"/>
    <x v="909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22"/>
    <n v="24.6"/>
    <s v="music"/>
    <s v="jazz"/>
    <x v="910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n v="0"/>
    <s v="music"/>
    <s v="jazz"/>
    <x v="911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1"/>
    <n v="15"/>
    <s v="music"/>
    <s v="jazz"/>
    <x v="912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7"/>
    <n v="82.583299999999994"/>
    <s v="music"/>
    <s v="jazz"/>
    <x v="913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n v="0"/>
    <s v="music"/>
    <s v="jazz"/>
    <x v="914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6"/>
    <n v="41.666699999999999"/>
    <s v="music"/>
    <s v="jazz"/>
    <x v="915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n v="0"/>
    <s v="music"/>
    <s v="jazz"/>
    <x v="916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1"/>
    <n v="30"/>
    <s v="music"/>
    <s v="jazz"/>
    <x v="917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"/>
    <n v="19.600000000000001"/>
    <s v="music"/>
    <s v="jazz"/>
    <x v="918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1"/>
    <n v="100"/>
    <s v="music"/>
    <s v="jazz"/>
    <x v="919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n v="0"/>
    <s v="music"/>
    <s v="jazz"/>
    <x v="920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31"/>
    <n v="231.75"/>
    <s v="music"/>
    <s v="jazz"/>
    <x v="921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21"/>
    <n v="189.33330000000001"/>
    <s v="music"/>
    <s v="jazz"/>
    <x v="922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"/>
    <n v="55"/>
    <s v="music"/>
    <s v="jazz"/>
    <x v="92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11"/>
    <n v="21.8"/>
    <s v="music"/>
    <s v="jazz"/>
    <x v="924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3"/>
    <n v="32"/>
    <s v="music"/>
    <s v="jazz"/>
    <x v="925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n v="0"/>
    <s v="music"/>
    <s v="jazz"/>
    <x v="926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n v="0"/>
    <s v="music"/>
    <s v="jazz"/>
    <x v="927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11"/>
    <n v="56.25"/>
    <s v="music"/>
    <s v="jazz"/>
    <x v="928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n v="0"/>
    <s v="music"/>
    <s v="jazz"/>
    <x v="92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38"/>
    <n v="69"/>
    <s v="music"/>
    <s v="jazz"/>
    <x v="93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7"/>
    <n v="18.714300000000001"/>
    <s v="music"/>
    <s v="jazz"/>
    <x v="931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15"/>
    <n v="46.033299999999997"/>
    <s v="music"/>
    <s v="jazz"/>
    <x v="932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6"/>
    <n v="60"/>
    <s v="music"/>
    <s v="jazz"/>
    <x v="933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30"/>
    <n v="50.666699999999999"/>
    <s v="music"/>
    <s v="jazz"/>
    <x v="934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"/>
    <n v="25"/>
    <s v="music"/>
    <s v="jazz"/>
    <x v="935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n v="0"/>
    <s v="music"/>
    <s v="jazz"/>
    <x v="936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"/>
    <n v="20"/>
    <s v="music"/>
    <s v="jazz"/>
    <x v="937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0"/>
    <n v="25"/>
    <s v="music"/>
    <s v="jazz"/>
    <x v="93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"/>
    <n v="20"/>
    <s v="music"/>
    <s v="jazz"/>
    <x v="939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17"/>
    <n v="110.28570000000001"/>
    <s v="technology"/>
    <s v="wearables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"/>
    <n v="37.451599999999999"/>
    <s v="technology"/>
    <s v="wearables"/>
    <x v="941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9"/>
    <n v="41.75"/>
    <s v="technology"/>
    <s v="wearables"/>
    <x v="942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10"/>
    <n v="24.083300000000001"/>
    <s v="technology"/>
    <s v="wearables"/>
    <x v="943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13"/>
    <n v="69.406300000000002"/>
    <s v="technology"/>
    <s v="wearables"/>
    <x v="944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"/>
    <n v="155.25"/>
    <s v="technology"/>
    <s v="wearables"/>
    <x v="945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2"/>
    <n v="57.2"/>
    <s v="technology"/>
    <s v="wearables"/>
    <x v="946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n v="0"/>
    <s v="technology"/>
    <s v="wearables"/>
    <x v="947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12"/>
    <n v="60"/>
    <s v="technology"/>
    <s v="wearables"/>
    <x v="948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"/>
    <n v="39"/>
    <s v="technology"/>
    <s v="wearables"/>
    <x v="949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28"/>
    <n v="58.416699999999999"/>
    <s v="technology"/>
    <s v="wearables"/>
    <x v="950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38"/>
    <n v="158.63640000000001"/>
    <s v="technology"/>
    <s v="wearables"/>
    <x v="951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40"/>
    <n v="99.857100000000003"/>
    <s v="technology"/>
    <s v="wearables"/>
    <x v="95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1"/>
    <n v="25.2"/>
    <s v="technology"/>
    <s v="wearables"/>
    <x v="953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43"/>
    <n v="89.191800000000001"/>
    <s v="technology"/>
    <s v="wearables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6"/>
    <n v="182.62370000000001"/>
    <s v="technology"/>
    <s v="wearables"/>
    <x v="955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2"/>
    <n v="50.647100000000002"/>
    <s v="technology"/>
    <s v="wearables"/>
    <x v="956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2"/>
    <n v="33.285699999999999"/>
    <s v="technology"/>
    <s v="wearables"/>
    <x v="957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11"/>
    <n v="51.823500000000003"/>
    <s v="technology"/>
    <s v="wearables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39"/>
    <n v="113.62569999999999"/>
    <s v="technology"/>
    <s v="wearables"/>
    <x v="959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46"/>
    <n v="136.46279999999999"/>
    <s v="technology"/>
    <s v="wearables"/>
    <x v="960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42"/>
    <n v="364.35449999999997"/>
    <s v="technology"/>
    <s v="wearables"/>
    <x v="961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28"/>
    <n v="19.243200000000002"/>
    <s v="technology"/>
    <s v="wearables"/>
    <x v="962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"/>
    <n v="41.8889"/>
    <s v="technology"/>
    <s v="wearables"/>
    <x v="963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1"/>
    <n v="30.310300000000002"/>
    <s v="technology"/>
    <s v="wearables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"/>
    <n v="49.666699999999999"/>
    <s v="technology"/>
    <s v="wearables"/>
    <x v="965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15"/>
    <n v="59.2"/>
    <s v="technology"/>
    <s v="wearables"/>
    <x v="966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18"/>
    <n v="43.975299999999997"/>
    <s v="technology"/>
    <s v="wearables"/>
    <x v="967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"/>
    <n v="26.5"/>
    <s v="technology"/>
    <s v="wearables"/>
    <x v="968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47"/>
    <n v="1272.7273"/>
    <s v="technology"/>
    <s v="wearables"/>
    <x v="969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46"/>
    <n v="164"/>
    <s v="technology"/>
    <s v="wearables"/>
    <x v="97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0"/>
    <n v="45.2"/>
    <s v="technology"/>
    <s v="wearables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35"/>
    <n v="153.88890000000001"/>
    <s v="technology"/>
    <s v="wearables"/>
    <x v="972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"/>
    <n v="51.375"/>
    <s v="technology"/>
    <s v="wearables"/>
    <x v="97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1"/>
    <n v="93.333299999999994"/>
    <s v="technology"/>
    <s v="wearables"/>
    <x v="974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3"/>
    <n v="108.625"/>
    <s v="technology"/>
    <s v="wearables"/>
    <x v="97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2"/>
    <n v="160.5"/>
    <s v="technology"/>
    <s v="wearables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34"/>
    <n v="75.75"/>
    <s v="technology"/>
    <s v="wearables"/>
    <x v="97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56"/>
    <n v="790.8374"/>
    <s v="technology"/>
    <s v="wearables"/>
    <x v="978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83"/>
    <n v="301.93920000000003"/>
    <s v="technology"/>
    <s v="wearables"/>
    <x v="979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15"/>
    <n v="47.935499999999998"/>
    <s v="technology"/>
    <s v="wearables"/>
    <x v="980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0"/>
    <n v="2.75"/>
    <s v="technology"/>
    <s v="wearables"/>
    <x v="981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0"/>
    <n v="1"/>
    <s v="technology"/>
    <s v="wearables"/>
    <x v="982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30"/>
    <n v="171.79329999999999"/>
    <s v="technology"/>
    <s v="wearables"/>
    <x v="983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"/>
    <n v="35.333300000000001"/>
    <s v="technology"/>
    <s v="wearables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"/>
    <n v="82.087000000000003"/>
    <s v="technology"/>
    <s v="wearables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13"/>
    <n v="110.86960000000001"/>
    <s v="technology"/>
    <s v="wearables"/>
    <x v="986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13"/>
    <n v="161.21950000000001"/>
    <s v="technology"/>
    <s v="wearables"/>
    <x v="987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n v="0"/>
    <s v="technology"/>
    <s v="wearables"/>
    <x v="988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17"/>
    <n v="52.406300000000002"/>
    <s v="technology"/>
    <s v="wearables"/>
    <x v="989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0"/>
    <n v="13"/>
    <s v="technology"/>
    <s v="wearables"/>
    <x v="990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"/>
    <n v="30.285699999999999"/>
    <s v="technology"/>
    <s v="wearables"/>
    <x v="991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0"/>
    <n v="116.75"/>
    <s v="technology"/>
    <s v="wearables"/>
    <x v="992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25"/>
    <n v="89.596900000000005"/>
    <s v="technology"/>
    <s v="wearables"/>
    <x v="993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"/>
    <n v="424.4545"/>
    <s v="technology"/>
    <s v="wearables"/>
    <x v="994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"/>
    <n v="80.666700000000006"/>
    <s v="technology"/>
    <s v="wearables"/>
    <x v="995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2"/>
    <n v="13"/>
    <s v="technology"/>
    <s v="wearables"/>
    <x v="996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"/>
    <n v="8.125"/>
    <s v="technology"/>
    <s v="wearables"/>
    <x v="99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59"/>
    <n v="153.42789999999999"/>
    <s v="technology"/>
    <s v="wearables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8"/>
    <n v="292.07499999999999"/>
    <s v="technology"/>
    <s v="wearables"/>
    <x v="999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"/>
    <n v="3304"/>
    <s v="technology"/>
    <s v="wearables"/>
    <x v="10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04"/>
    <n v="1300"/>
    <s v="technology"/>
    <s v="wearables"/>
    <x v="1001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30"/>
    <n v="134.5455"/>
    <s v="technology"/>
    <s v="wearables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16"/>
    <n v="214.0667"/>
    <s v="technology"/>
    <s v="wearables"/>
    <x v="1003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82"/>
    <n v="216.33680000000001"/>
    <s v="technology"/>
    <s v="wearables"/>
    <x v="1004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75"/>
    <n v="932.31060000000002"/>
    <s v="technology"/>
    <s v="wearables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6"/>
    <n v="29.25"/>
    <s v="technology"/>
    <s v="wearables"/>
    <x v="1006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44"/>
    <n v="174.94739999999999"/>
    <s v="technology"/>
    <s v="wearables"/>
    <x v="1007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0"/>
    <n v="250"/>
    <s v="technology"/>
    <s v="wearables"/>
    <x v="1008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13"/>
    <n v="65"/>
    <s v="technology"/>
    <s v="wearables"/>
    <x v="1009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0"/>
    <n v="55"/>
    <s v="technology"/>
    <s v="wearables"/>
    <x v="101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0"/>
    <n v="75"/>
    <s v="technology"/>
    <s v="wearables"/>
    <x v="1011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35"/>
    <n v="1389.3561999999999"/>
    <s v="technology"/>
    <s v="wearables"/>
    <x v="10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35"/>
    <n v="95.911100000000005"/>
    <s v="technology"/>
    <s v="wearables"/>
    <x v="1013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31"/>
    <n v="191.25"/>
    <s v="technology"/>
    <s v="wearables"/>
    <x v="1014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3"/>
    <n v="40"/>
    <s v="technology"/>
    <s v="wearables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3"/>
    <n v="74.789500000000004"/>
    <s v="technology"/>
    <s v="wearables"/>
    <x v="10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23"/>
    <n v="161.1183"/>
    <s v="technology"/>
    <s v="wearables"/>
    <x v="1017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"/>
    <n v="88.714299999999994"/>
    <s v="technology"/>
    <s v="wearables"/>
    <x v="1018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47"/>
    <n v="53.25"/>
    <s v="technology"/>
    <s v="wearables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06"/>
    <n v="106.2"/>
    <s v="music"/>
    <s v="electronic music"/>
    <x v="102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52"/>
    <n v="22.079699999999999"/>
    <s v="music"/>
    <s v="electronic music"/>
    <x v="1021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15"/>
    <n v="31.054099999999998"/>
    <s v="music"/>
    <s v="electronic music"/>
    <x v="1022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37"/>
    <n v="36.206099999999999"/>
    <s v="music"/>
    <s v="electronic music"/>
    <x v="1023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19"/>
    <n v="388.97620000000001"/>
    <s v="music"/>
    <s v="electronic music"/>
    <x v="1024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10"/>
    <n v="71.848600000000005"/>
    <s v="music"/>
    <s v="electronic music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00"/>
    <n v="57.381799999999998"/>
    <s v="music"/>
    <s v="electronic music"/>
    <x v="102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03"/>
    <n v="69.666700000000006"/>
    <s v="music"/>
    <s v="electronic music"/>
    <x v="102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17"/>
    <n v="45.988199999999999"/>
    <s v="music"/>
    <s v="electronic music"/>
    <x v="1028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12"/>
    <n v="79.2624"/>
    <s v="music"/>
    <s v="electronic music"/>
    <x v="1029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42"/>
    <n v="43.031399999999998"/>
    <s v="music"/>
    <s v="electronic music"/>
    <x v="1030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07"/>
    <n v="108.48480000000001"/>
    <s v="music"/>
    <s v="electronic music"/>
    <x v="1031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08"/>
    <n v="61.029600000000002"/>
    <s v="music"/>
    <s v="electronic music"/>
    <x v="1032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03"/>
    <n v="50.592599999999997"/>
    <s v="music"/>
    <s v="electronic music"/>
    <x v="1033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30"/>
    <n v="39.157200000000003"/>
    <s v="music"/>
    <s v="electronic music"/>
    <x v="1034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08"/>
    <n v="65.157899999999998"/>
    <s v="music"/>
    <s v="electronic music"/>
    <x v="1035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12"/>
    <n v="23.963100000000001"/>
    <s v="music"/>
    <s v="electronic music"/>
    <x v="1036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02"/>
    <n v="48.619"/>
    <s v="music"/>
    <s v="electronic music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45"/>
    <n v="35.737699999999997"/>
    <s v="music"/>
    <s v="electronic music"/>
    <x v="1038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28"/>
    <n v="21.366700000000002"/>
    <s v="music"/>
    <s v="electronic music"/>
    <x v="1039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0"/>
    <n v="250"/>
    <s v="journalism"/>
    <s v="audio"/>
    <x v="1040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n v="0"/>
    <s v="journalism"/>
    <s v="audio"/>
    <x v="1041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2"/>
    <n v="10"/>
    <s v="journalism"/>
    <s v="audio"/>
    <x v="1042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9"/>
    <n v="29.2363"/>
    <s v="journalism"/>
    <s v="audio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0"/>
    <n v="3"/>
    <s v="journalism"/>
    <s v="audio"/>
    <x v="1044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3"/>
    <n v="33.25"/>
    <s v="journalism"/>
    <s v="audio"/>
    <x v="1045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n v="0"/>
    <s v="journalism"/>
    <s v="audio"/>
    <x v="1046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0"/>
    <n v="1"/>
    <s v="journalism"/>
    <s v="audio"/>
    <x v="1047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"/>
    <n v="53"/>
    <s v="journalism"/>
    <s v="audio"/>
    <x v="1048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n v="0"/>
    <s v="journalism"/>
    <s v="audio"/>
    <x v="1049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n v="0"/>
    <s v="journalism"/>
    <s v="audio"/>
    <x v="1050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n v="0"/>
    <s v="journalism"/>
    <s v="audio"/>
    <x v="1051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n v="0"/>
    <s v="journalism"/>
    <s v="audio"/>
    <x v="1052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1"/>
    <n v="15"/>
    <s v="journalism"/>
    <s v="audio"/>
    <x v="1053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n v="0"/>
    <s v="journalism"/>
    <s v="audio"/>
    <x v="1054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n v="0"/>
    <s v="journalism"/>
    <s v="audio"/>
    <x v="105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n v="0"/>
    <s v="journalism"/>
    <s v="audio"/>
    <x v="1056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n v="0"/>
    <s v="journalism"/>
    <s v="audio"/>
    <x v="1057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n v="0"/>
    <s v="journalism"/>
    <s v="audio"/>
    <x v="1058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n v="0"/>
    <s v="journalism"/>
    <s v="audio"/>
    <x v="1059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1"/>
    <n v="50"/>
    <s v="journalism"/>
    <s v="audio"/>
    <x v="1060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n v="0"/>
    <s v="journalism"/>
    <s v="audio"/>
    <x v="1061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95"/>
    <n v="47.5"/>
    <s v="journalism"/>
    <s v="audio"/>
    <x v="1062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n v="0"/>
    <s v="journalism"/>
    <s v="audio"/>
    <x v="1063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9"/>
    <n v="65.666700000000006"/>
    <s v="games"/>
    <s v="video games"/>
    <x v="1064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3"/>
    <n v="16.2"/>
    <s v="games"/>
    <s v="video games"/>
    <x v="1065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"/>
    <n v="34.128399999999999"/>
    <s v="games"/>
    <s v="video games"/>
    <x v="1066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26"/>
    <n v="13"/>
    <s v="games"/>
    <s v="video games"/>
    <x v="1067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0"/>
    <n v="11.25"/>
    <s v="games"/>
    <s v="video games"/>
    <x v="1068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39"/>
    <n v="40.476199999999999"/>
    <s v="games"/>
    <s v="video games"/>
    <x v="106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1"/>
    <n v="35"/>
    <s v="games"/>
    <s v="video games"/>
    <x v="1070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n v="0"/>
    <s v="games"/>
    <s v="video games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0"/>
    <n v="12.75"/>
    <s v="games"/>
    <s v="video games"/>
    <x v="1072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"/>
    <n v="10"/>
    <s v="games"/>
    <s v="video games"/>
    <x v="1073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"/>
    <n v="113.5667"/>
    <s v="games"/>
    <s v="video games"/>
    <x v="1074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5"/>
    <n v="15"/>
    <s v="games"/>
    <s v="video games"/>
    <x v="1075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63"/>
    <n v="48.280999999999999"/>
    <s v="games"/>
    <s v="video games"/>
    <x v="1076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29"/>
    <n v="43.975999999999999"/>
    <s v="games"/>
    <s v="video games"/>
    <x v="1077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8"/>
    <n v="9"/>
    <s v="games"/>
    <s v="video games"/>
    <x v="1078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3"/>
    <n v="37.666699999999999"/>
    <s v="games"/>
    <s v="video games"/>
    <x v="1079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"/>
    <n v="18.581600000000002"/>
    <s v="games"/>
    <s v="video games"/>
    <x v="1080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0"/>
    <n v="3"/>
    <s v="games"/>
    <s v="video games"/>
    <x v="1081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1"/>
    <n v="18.666699999999999"/>
    <s v="games"/>
    <s v="video games"/>
    <x v="1082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1"/>
    <n v="410"/>
    <s v="games"/>
    <s v="video games"/>
    <x v="1083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n v="0"/>
    <s v="games"/>
    <s v="video games"/>
    <x v="1084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"/>
    <n v="114"/>
    <s v="games"/>
    <s v="video games"/>
    <x v="1085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0"/>
    <n v="7.5"/>
    <s v="games"/>
    <s v="video games"/>
    <x v="1086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n v="0"/>
    <s v="games"/>
    <s v="video games"/>
    <x v="1087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14"/>
    <n v="43.417299999999997"/>
    <s v="games"/>
    <s v="video games"/>
    <x v="1088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8"/>
    <n v="23.959199999999999"/>
    <s v="games"/>
    <s v="video games"/>
    <x v="1089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0"/>
    <n v="5"/>
    <s v="games"/>
    <s v="video games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13"/>
    <n v="12.5"/>
    <s v="games"/>
    <s v="video games"/>
    <x v="1091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"/>
    <n v="3"/>
    <s v="games"/>
    <s v="video games"/>
    <x v="1092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14"/>
    <n v="10.5625"/>
    <s v="games"/>
    <s v="video games"/>
    <x v="1093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18"/>
    <n v="122.0004"/>
    <s v="games"/>
    <s v="video games"/>
    <x v="1094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"/>
    <n v="267.80849999999998"/>
    <s v="games"/>
    <s v="video games"/>
    <x v="1095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18"/>
    <n v="74.206900000000005"/>
    <s v="games"/>
    <s v="video games"/>
    <x v="1096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0"/>
    <n v="6.7142999999999997"/>
    <s v="games"/>
    <s v="video games"/>
    <x v="1097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"/>
    <n v="81.954499999999996"/>
    <s v="games"/>
    <s v="video games"/>
    <x v="1098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1"/>
    <n v="25"/>
    <s v="games"/>
    <s v="video games"/>
    <x v="1099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3"/>
    <n v="10"/>
    <s v="games"/>
    <s v="video games"/>
    <x v="1100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0"/>
    <n v="6.8333000000000004"/>
    <s v="games"/>
    <s v="video games"/>
    <x v="1101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"/>
    <n v="17.708300000000001"/>
    <s v="games"/>
    <s v="video games"/>
    <x v="1102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2"/>
    <n v="16.2"/>
    <s v="games"/>
    <s v="video games"/>
    <x v="1103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5"/>
    <n v="80.297300000000007"/>
    <s v="games"/>
    <s v="video games"/>
    <x v="1104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0"/>
    <n v="71.55"/>
    <s v="games"/>
    <s v="video games"/>
    <x v="1105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41"/>
    <n v="23.571400000000001"/>
    <s v="games"/>
    <s v="video games"/>
    <x v="1106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n v="0"/>
    <s v="games"/>
    <s v="video games"/>
    <x v="1107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3"/>
    <n v="34.881"/>
    <s v="games"/>
    <s v="video games"/>
    <x v="1108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0"/>
    <n v="15"/>
    <s v="games"/>
    <s v="video games"/>
    <x v="1109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1"/>
    <n v="23.181799999999999"/>
    <s v="games"/>
    <s v="video games"/>
    <x v="1110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0"/>
    <n v="1"/>
    <s v="games"/>
    <s v="video games"/>
    <x v="1111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36"/>
    <n v="100.2337"/>
    <s v="games"/>
    <s v="video games"/>
    <x v="1112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1"/>
    <n v="5"/>
    <s v="games"/>
    <s v="video games"/>
    <x v="1113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0"/>
    <n v="3.3332999999999999"/>
    <s v="games"/>
    <s v="video games"/>
    <x v="1114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0"/>
    <n v="13.25"/>
    <s v="games"/>
    <s v="video games"/>
    <x v="1115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0"/>
    <n v="17.852"/>
    <s v="games"/>
    <s v="video games"/>
    <x v="1116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"/>
    <n v="10.375"/>
    <s v="games"/>
    <s v="video games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"/>
    <n v="36.333300000000001"/>
    <s v="games"/>
    <s v="video games"/>
    <x v="1118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0"/>
    <n v="5"/>
    <s v="games"/>
    <s v="video games"/>
    <x v="1119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n v="0"/>
    <s v="games"/>
    <s v="video games"/>
    <x v="1120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0"/>
    <n v="5.8"/>
    <s v="games"/>
    <s v="video games"/>
    <x v="1121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n v="0"/>
    <s v="games"/>
    <s v="video games"/>
    <x v="1122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0"/>
    <n v="3.6667000000000001"/>
    <s v="games"/>
    <s v="video games"/>
    <x v="1123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0"/>
    <n v="60.714300000000001"/>
    <s v="games"/>
    <s v="mobile games"/>
    <x v="1124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n v="0"/>
    <s v="games"/>
    <s v="mobile games"/>
    <x v="1125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1"/>
    <n v="5"/>
    <s v="games"/>
    <s v="mobile games"/>
    <x v="1126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2"/>
    <n v="25.434799999999999"/>
    <s v="games"/>
    <s v="mobile games"/>
    <x v="1127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0"/>
    <n v="1"/>
    <s v="games"/>
    <s v="mobile games"/>
    <x v="1128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0"/>
    <n v="10.5"/>
    <s v="games"/>
    <s v="mobile games"/>
    <x v="1129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0"/>
    <n v="3.6667000000000001"/>
    <s v="games"/>
    <s v="mobile games"/>
    <x v="113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n v="0"/>
    <s v="games"/>
    <s v="mobile games"/>
    <x v="1131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14"/>
    <n v="110.61539999999999"/>
    <s v="games"/>
    <s v="mobile games"/>
    <x v="1132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1"/>
    <n v="20"/>
    <s v="games"/>
    <s v="mobile games"/>
    <x v="1133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0"/>
    <n v="1"/>
    <s v="games"/>
    <s v="mobile games"/>
    <x v="1134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5"/>
    <n v="50"/>
    <s v="games"/>
    <s v="mobile games"/>
    <x v="1135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"/>
    <n v="45"/>
    <s v="games"/>
    <s v="mobile games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40"/>
    <n v="253.20509999999999"/>
    <s v="games"/>
    <s v="mobile games"/>
    <x v="1137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0"/>
    <n v="31.25"/>
    <s v="games"/>
    <s v="mobile games"/>
    <x v="1138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0"/>
    <n v="5"/>
    <s v="games"/>
    <s v="mobile games"/>
    <x v="1139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n v="0"/>
    <s v="games"/>
    <s v="mobile games"/>
    <x v="1140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n v="0"/>
    <s v="games"/>
    <s v="mobile games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n v="0"/>
    <s v="games"/>
    <s v="mobile games"/>
    <x v="1142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0"/>
    <n v="23.25"/>
    <s v="games"/>
    <s v="mobile games"/>
    <x v="1143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n v="0"/>
    <s v="food"/>
    <s v="food trucks"/>
    <x v="1144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0"/>
    <n v="100"/>
    <s v="food"/>
    <s v="food trucks"/>
    <x v="1145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9"/>
    <n v="44.166699999999999"/>
    <s v="food"/>
    <s v="food trucks"/>
    <x v="1146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n v="0"/>
    <s v="food"/>
    <s v="food trucks"/>
    <x v="1147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0"/>
    <n v="24.333300000000001"/>
    <s v="food"/>
    <s v="food trucks"/>
    <x v="1148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0"/>
    <n v="37.5"/>
    <s v="food"/>
    <s v="food trucks"/>
    <x v="1149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10"/>
    <n v="42"/>
    <s v="food"/>
    <s v="food trucks"/>
    <x v="1150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n v="0"/>
    <s v="food"/>
    <s v="food trucks"/>
    <x v="1151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6"/>
    <n v="60.7333"/>
    <s v="food"/>
    <s v="food trucks"/>
    <x v="11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1"/>
    <n v="50"/>
    <s v="food"/>
    <s v="food trucks"/>
    <x v="1153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7"/>
    <n v="108.33329999999999"/>
    <s v="food"/>
    <s v="food trucks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1"/>
    <n v="23.5"/>
    <s v="food"/>
    <s v="food trucks"/>
    <x v="1155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n v="0"/>
    <s v="food"/>
    <s v="food trucks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2"/>
    <n v="50.333300000000001"/>
    <s v="food"/>
    <s v="food trucks"/>
    <x v="1157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0"/>
    <n v="11.666700000000001"/>
    <s v="food"/>
    <s v="food trucks"/>
    <x v="115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n v="0"/>
    <s v="food"/>
    <s v="food trucks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4"/>
    <n v="60.789499999999997"/>
    <s v="food"/>
    <s v="food trucks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n v="0"/>
    <s v="food"/>
    <s v="food trucks"/>
    <x v="1161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0"/>
    <n v="17.5"/>
    <s v="food"/>
    <s v="food trucks"/>
    <x v="1162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n v="0"/>
    <s v="food"/>
    <s v="food trucks"/>
    <x v="1163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n v="0"/>
    <s v="food"/>
    <s v="food trucks"/>
    <x v="1164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21"/>
    <n v="82.82"/>
    <s v="food"/>
    <s v="food trucks"/>
    <x v="1165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19"/>
    <n v="358.875"/>
    <s v="food"/>
    <s v="food trucks"/>
    <x v="1166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2"/>
    <n v="61.1875"/>
    <s v="food"/>
    <s v="food trucks"/>
    <x v="1167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6"/>
    <n v="340"/>
    <s v="food"/>
    <s v="food trucks"/>
    <x v="1168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0"/>
    <n v="5.6666999999999996"/>
    <s v="food"/>
    <s v="food trucks"/>
    <x v="1169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0"/>
    <n v="50"/>
    <s v="food"/>
    <s v="food trucks"/>
    <x v="1170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0"/>
    <n v="25"/>
    <s v="food"/>
    <s v="food trucks"/>
    <x v="1171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n v="0"/>
    <s v="food"/>
    <s v="food trucks"/>
    <x v="117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0"/>
    <n v="30"/>
    <s v="food"/>
    <s v="food trucks"/>
    <x v="1173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6"/>
    <n v="46.631599999999999"/>
    <s v="food"/>
    <s v="food trucks"/>
    <x v="1174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3"/>
    <n v="65"/>
    <s v="food"/>
    <s v="food trucks"/>
    <x v="1175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0"/>
    <n v="10"/>
    <s v="food"/>
    <s v="food trucks"/>
    <x v="1176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n v="0"/>
    <s v="food"/>
    <s v="food trucks"/>
    <x v="1177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0"/>
    <n v="5"/>
    <s v="food"/>
    <s v="food trucks"/>
    <x v="1178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"/>
    <n v="640"/>
    <s v="food"/>
    <s v="food trucks"/>
    <x v="1179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12"/>
    <n v="69.117599999999996"/>
    <s v="food"/>
    <s v="food trucks"/>
    <x v="1180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0"/>
    <n v="1.3332999999999999"/>
    <s v="food"/>
    <s v="food trucks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"/>
    <n v="10.5"/>
    <s v="food"/>
    <s v="food trucks"/>
    <x v="1182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4"/>
    <n v="33.333300000000001"/>
    <s v="food"/>
    <s v="food trucks"/>
    <x v="1183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05"/>
    <n v="61.5627"/>
    <s v="photography"/>
    <s v="photobooks"/>
    <x v="1184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05"/>
    <n v="118.73869999999999"/>
    <s v="photography"/>
    <s v="photobooks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07"/>
    <n v="65.081299999999999"/>
    <s v="photography"/>
    <s v="photobooks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04"/>
    <n v="130.15710000000001"/>
    <s v="photography"/>
    <s v="photobooks"/>
    <x v="1187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61"/>
    <n v="37.776499999999999"/>
    <s v="photography"/>
    <s v="photobooks"/>
    <x v="1188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08"/>
    <n v="112.7907"/>
    <s v="photography"/>
    <s v="photobooks"/>
    <x v="1189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35"/>
    <n v="51.923099999999998"/>
    <s v="photography"/>
    <s v="photobooks"/>
    <x v="1190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09"/>
    <n v="89.242400000000004"/>
    <s v="photography"/>
    <s v="photobooks"/>
    <x v="1191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90"/>
    <n v="19.333300000000001"/>
    <s v="photography"/>
    <s v="photobooks"/>
    <x v="1192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04"/>
    <n v="79.966999999999999"/>
    <s v="photography"/>
    <s v="photobooks"/>
    <x v="119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22"/>
    <n v="56.4146"/>
    <s v="photography"/>
    <s v="photobooks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35"/>
    <n v="79.411799999999999"/>
    <s v="photography"/>
    <s v="photobooks"/>
    <x v="1195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70"/>
    <n v="76.439499999999995"/>
    <s v="photography"/>
    <s v="photobooks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53"/>
    <n v="121"/>
    <s v="photography"/>
    <s v="photobooks"/>
    <x v="1197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61"/>
    <n v="54.616799999999998"/>
    <s v="photography"/>
    <s v="photobooks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01"/>
    <n v="299.22219999999999"/>
    <s v="photography"/>
    <s v="photobooks"/>
    <x v="1199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26"/>
    <n v="58.533999999999999"/>
    <s v="photography"/>
    <s v="photobooks"/>
    <x v="1200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02"/>
    <n v="55.3718"/>
    <s v="photography"/>
    <s v="photobooks"/>
    <x v="1201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99"/>
    <n v="183.80439999999999"/>
    <s v="photography"/>
    <s v="photobooks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02"/>
    <n v="165.34649999999999"/>
    <s v="photography"/>
    <s v="photobooks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03"/>
    <n v="234.7895"/>
    <s v="photography"/>
    <s v="photobooks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01"/>
    <n v="211.48390000000001"/>
    <s v="photography"/>
    <s v="photobooks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15"/>
    <n v="32.343800000000002"/>
    <s v="photography"/>
    <s v="photobooks"/>
    <x v="1206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04"/>
    <n v="123.3759"/>
    <s v="photography"/>
    <s v="photobooks"/>
    <x v="1207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55"/>
    <n v="207.0667"/>
    <s v="photography"/>
    <s v="photobooks"/>
    <x v="1208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06"/>
    <n v="138.26089999999999"/>
    <s v="photography"/>
    <s v="photobooks"/>
    <x v="1209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54"/>
    <n v="493.81549999999999"/>
    <s v="photography"/>
    <s v="photobooks"/>
    <x v="121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01"/>
    <n v="168.5"/>
    <s v="photography"/>
    <s v="photobooks"/>
    <x v="121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29"/>
    <n v="38.8675"/>
    <s v="photography"/>
    <s v="photobooks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02"/>
    <n v="61.527799999999999"/>
    <s v="photography"/>
    <s v="photobooks"/>
    <x v="1213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32"/>
    <n v="105.44"/>
    <s v="photography"/>
    <s v="photobooks"/>
    <x v="1214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86"/>
    <n v="71.591999999999999"/>
    <s v="photography"/>
    <s v="photobooks"/>
    <x v="1215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46"/>
    <n v="91.882900000000006"/>
    <s v="photography"/>
    <s v="photobooks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03"/>
    <n v="148.57380000000001"/>
    <s v="photography"/>
    <s v="photobooks"/>
    <x v="1217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72"/>
    <n v="174.21350000000001"/>
    <s v="photography"/>
    <s v="photobooks"/>
    <x v="1218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59"/>
    <n v="102.8617"/>
    <s v="photography"/>
    <s v="photobooks"/>
    <x v="1219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04"/>
    <n v="111.1786"/>
    <s v="photography"/>
    <s v="photobooks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11"/>
    <n v="23.796199999999999"/>
    <s v="photography"/>
    <s v="photobooks"/>
    <x v="1221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80"/>
    <n v="81.268100000000004"/>
    <s v="photography"/>
    <s v="photobooks"/>
    <x v="1222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12"/>
    <n v="116.21469999999999"/>
    <s v="photography"/>
    <s v="photobooks"/>
    <x v="1223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"/>
    <n v="58.8889"/>
    <s v="music"/>
    <s v="world music"/>
    <x v="1224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"/>
    <n v="44"/>
    <s v="music"/>
    <s v="world music"/>
    <x v="1225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4"/>
    <n v="48.424999999999997"/>
    <s v="music"/>
    <s v="world music"/>
    <x v="1226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n v="0"/>
    <s v="music"/>
    <s v="world music"/>
    <x v="1227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29"/>
    <n v="61.041699999999999"/>
    <s v="music"/>
    <s v="world music"/>
    <x v="122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1"/>
    <n v="25"/>
    <s v="music"/>
    <s v="world music"/>
    <x v="1229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n v="0"/>
    <s v="music"/>
    <s v="world music"/>
    <x v="12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n v="0"/>
    <s v="music"/>
    <s v="world music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1"/>
    <n v="40"/>
    <s v="music"/>
    <s v="world music"/>
    <x v="1232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12"/>
    <n v="19.333300000000001"/>
    <s v="music"/>
    <s v="world music"/>
    <x v="1233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n v="0"/>
    <s v="music"/>
    <s v="world music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3"/>
    <n v="35"/>
    <s v="music"/>
    <s v="world music"/>
    <x v="1235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n v="0"/>
    <s v="music"/>
    <s v="world music"/>
    <x v="1236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n v="0"/>
    <s v="music"/>
    <s v="world music"/>
    <x v="1237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18"/>
    <n v="59.333300000000001"/>
    <s v="music"/>
    <s v="world music"/>
    <x v="1238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n v="0"/>
    <s v="music"/>
    <s v="world music"/>
    <x v="1239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"/>
    <n v="30.125"/>
    <s v="music"/>
    <s v="world music"/>
    <x v="124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51"/>
    <n v="74.617599999999996"/>
    <s v="music"/>
    <s v="world music"/>
    <x v="1241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1"/>
    <n v="5"/>
    <s v="music"/>
    <s v="world music"/>
    <x v="1242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14"/>
    <n v="44.5"/>
    <s v="music"/>
    <s v="world music"/>
    <x v="1243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04"/>
    <n v="46.133299999999998"/>
    <s v="music"/>
    <s v="rock"/>
    <x v="1244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20"/>
    <n v="141.47059999999999"/>
    <s v="music"/>
    <s v="rock"/>
    <x v="1245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17"/>
    <n v="75.483900000000006"/>
    <s v="music"/>
    <s v="rock"/>
    <x v="1246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22"/>
    <n v="85.5"/>
    <s v="music"/>
    <s v="rock"/>
    <x v="1247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52"/>
    <n v="64.254199999999997"/>
    <s v="music"/>
    <s v="rock"/>
    <x v="1248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04"/>
    <n v="64.469099999999997"/>
    <s v="music"/>
    <s v="rock"/>
    <x v="1249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00"/>
    <n v="118.2008"/>
    <s v="music"/>
    <s v="rock"/>
    <x v="1250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02"/>
    <n v="82.540499999999994"/>
    <s v="music"/>
    <s v="rock"/>
    <x v="1251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38"/>
    <n v="34.170200000000001"/>
    <s v="music"/>
    <s v="rock"/>
    <x v="1252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33"/>
    <n v="42.733199999999997"/>
    <s v="music"/>
    <s v="rock"/>
    <x v="1253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99"/>
    <n v="94.489400000000003"/>
    <s v="music"/>
    <s v="rock"/>
    <x v="1254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02"/>
    <n v="55.697200000000002"/>
    <s v="music"/>
    <s v="rock"/>
    <x v="1255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18"/>
    <n v="98.030799999999999"/>
    <s v="music"/>
    <s v="rock"/>
    <x v="1256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95"/>
    <n v="92.1023"/>
    <s v="music"/>
    <s v="rock"/>
    <x v="1257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13"/>
    <n v="38.1755"/>
    <s v="music"/>
    <s v="rock"/>
    <x v="1258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04"/>
    <n v="27.145800000000001"/>
    <s v="music"/>
    <s v="rock"/>
    <x v="1259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14"/>
    <n v="50.6892"/>
    <s v="music"/>
    <s v="rock"/>
    <x v="126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01"/>
    <n v="38.942300000000003"/>
    <s v="music"/>
    <s v="rock"/>
    <x v="1261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25"/>
    <n v="77.638099999999994"/>
    <s v="music"/>
    <s v="rock"/>
    <x v="1262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19"/>
    <n v="43.5366"/>
    <s v="music"/>
    <s v="rock"/>
    <x v="1263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66"/>
    <n v="31.823499999999999"/>
    <s v="music"/>
    <s v="rock"/>
    <x v="1264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19"/>
    <n v="63.184399999999997"/>
    <s v="music"/>
    <s v="rock"/>
    <x v="1265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00"/>
    <n v="190.9"/>
    <s v="music"/>
    <s v="rock"/>
    <x v="1266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02"/>
    <n v="140.8553"/>
    <s v="music"/>
    <s v="rock"/>
    <x v="1267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17"/>
    <n v="76.923100000000005"/>
    <s v="music"/>
    <s v="rock"/>
    <x v="1268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09"/>
    <n v="99.155299999999997"/>
    <s v="music"/>
    <s v="rock"/>
    <x v="1269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15"/>
    <n v="67.881699999999995"/>
    <s v="music"/>
    <s v="rock"/>
    <x v="1270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02"/>
    <n v="246.2903"/>
    <s v="music"/>
    <s v="rock"/>
    <x v="1271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06"/>
    <n v="189.28569999999999"/>
    <s v="music"/>
    <s v="rock"/>
    <x v="1272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04"/>
    <n v="76.666700000000006"/>
    <s v="music"/>
    <s v="rock"/>
    <x v="1273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55"/>
    <n v="82.963300000000004"/>
    <s v="music"/>
    <s v="rock"/>
    <x v="1274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62"/>
    <n v="62.522100000000002"/>
    <s v="music"/>
    <s v="rock"/>
    <x v="1275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04"/>
    <n v="46.068100000000001"/>
    <s v="music"/>
    <s v="rock"/>
    <x v="1276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06"/>
    <n v="38.543900000000001"/>
    <s v="music"/>
    <s v="rock"/>
    <x v="127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55"/>
    <n v="53.005299999999998"/>
    <s v="music"/>
    <s v="rock"/>
    <x v="1278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11"/>
    <n v="73.355400000000003"/>
    <s v="music"/>
    <s v="rock"/>
    <x v="1279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11"/>
    <n v="127.9752"/>
    <s v="music"/>
    <s v="rock"/>
    <x v="1280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11"/>
    <n v="104.72969999999999"/>
    <s v="music"/>
    <s v="rock"/>
    <x v="1281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24"/>
    <n v="67.671499999999995"/>
    <s v="music"/>
    <s v="rock"/>
    <x v="1282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11"/>
    <n v="95.931799999999996"/>
    <s v="music"/>
    <s v="rock"/>
    <x v="1283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01"/>
    <n v="65.161299999999997"/>
    <s v="theater"/>
    <s v="plays"/>
    <x v="1284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02"/>
    <n v="32.269799999999996"/>
    <s v="theater"/>
    <s v="plays"/>
    <x v="128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08"/>
    <n v="81.25"/>
    <s v="theater"/>
    <s v="plays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42"/>
    <n v="24.2"/>
    <s v="theater"/>
    <s v="plays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00"/>
    <n v="65.868899999999996"/>
    <s v="theater"/>
    <s v="plays"/>
    <x v="1288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25"/>
    <n v="36.076900000000002"/>
    <s v="theater"/>
    <s v="plays"/>
    <x v="1289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09"/>
    <n v="44.186"/>
    <s v="theater"/>
    <s v="plays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46"/>
    <n v="104.0714"/>
    <s v="theater"/>
    <s v="plays"/>
    <x v="1291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10"/>
    <n v="35.961500000000001"/>
    <s v="theater"/>
    <s v="plays"/>
    <x v="1292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02"/>
    <n v="127.79170000000001"/>
    <s v="theater"/>
    <s v="plays"/>
    <x v="1293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22"/>
    <n v="27.7273"/>
    <s v="theater"/>
    <s v="plays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02"/>
    <n v="39.828099999999999"/>
    <s v="theater"/>
    <s v="plays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41"/>
    <n v="52.173900000000003"/>
    <s v="theater"/>
    <s v="plays"/>
    <x v="1296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10"/>
    <n v="92.037800000000004"/>
    <s v="theater"/>
    <s v="plays"/>
    <x v="1297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05"/>
    <n v="63.424199999999999"/>
    <s v="theater"/>
    <s v="plays"/>
    <x v="1298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24"/>
    <n v="135.625"/>
    <s v="theater"/>
    <s v="plays"/>
    <x v="129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35"/>
    <n v="168.75"/>
    <s v="theater"/>
    <s v="plays"/>
    <x v="13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03"/>
    <n v="70.862099999999998"/>
    <s v="theater"/>
    <s v="plays"/>
    <x v="1301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00"/>
    <n v="50"/>
    <s v="theater"/>
    <s v="plays"/>
    <x v="1302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30"/>
    <n v="42.214199999999998"/>
    <s v="theater"/>
    <s v="plays"/>
    <x v="1303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40"/>
    <n v="152.4135"/>
    <s v="technology"/>
    <s v="wearables"/>
    <x v="1304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26"/>
    <n v="90.616299999999995"/>
    <s v="technology"/>
    <s v="wearables"/>
    <x v="1305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65"/>
    <n v="201.60390000000001"/>
    <s v="technology"/>
    <s v="wearables"/>
    <x v="1306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12"/>
    <n v="127.9333"/>
    <s v="technology"/>
    <s v="wearables"/>
    <x v="1307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11"/>
    <n v="29.8947"/>
    <s v="technology"/>
    <s v="wearables"/>
    <x v="1308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12"/>
    <n v="367.97140000000002"/>
    <s v="technology"/>
    <s v="wearables"/>
    <x v="1309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16"/>
    <n v="129.16669999999999"/>
    <s v="technology"/>
    <s v="wearables"/>
    <x v="131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32"/>
    <n v="800.7"/>
    <s v="technology"/>
    <s v="wearables"/>
    <x v="1311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1"/>
    <n v="28"/>
    <s v="technology"/>
    <s v="wearables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31"/>
    <n v="102.0164"/>
    <s v="technology"/>
    <s v="wearables"/>
    <x v="1313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"/>
    <n v="184.36359999999999"/>
    <s v="technology"/>
    <s v="wearables"/>
    <x v="1314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40"/>
    <n v="162.9194"/>
    <s v="technology"/>
    <s v="wearables"/>
    <x v="1315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0"/>
    <n v="1"/>
    <s v="technology"/>
    <s v="wearables"/>
    <x v="1316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6"/>
    <n v="603.52629999999999"/>
    <s v="technology"/>
    <s v="wearables"/>
    <x v="1317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15"/>
    <n v="45.407400000000003"/>
    <s v="technology"/>
    <s v="wearables"/>
    <x v="1318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15"/>
    <n v="97.333299999999994"/>
    <s v="technology"/>
    <s v="wearables"/>
    <x v="1319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1"/>
    <n v="167.66669999999999"/>
    <s v="technology"/>
    <s v="wearables"/>
    <x v="132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"/>
    <n v="859.85709999999995"/>
    <s v="technology"/>
    <s v="wearables"/>
    <x v="1321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0"/>
    <n v="26.5"/>
    <s v="technology"/>
    <s v="wearables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9"/>
    <n v="30.2727"/>
    <s v="technology"/>
    <s v="wearables"/>
    <x v="1323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10"/>
    <n v="54.666699999999999"/>
    <s v="technology"/>
    <s v="wearables"/>
    <x v="1324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"/>
    <n v="60.75"/>
    <s v="technology"/>
    <s v="wearables"/>
    <x v="132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"/>
    <n v="102.7273"/>
    <s v="technology"/>
    <s v="wearables"/>
    <x v="1326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4"/>
    <n v="41.5854"/>
    <s v="technology"/>
    <s v="wearables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"/>
    <n v="116.5333"/>
    <s v="technology"/>
    <s v="wearables"/>
    <x v="1328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1"/>
    <n v="45.333300000000001"/>
    <s v="technology"/>
    <s v="wearables"/>
    <x v="1329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22"/>
    <n v="157.46"/>
    <s v="technology"/>
    <s v="wearables"/>
    <x v="133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"/>
    <n v="100.5"/>
    <s v="technology"/>
    <s v="wearables"/>
    <x v="1331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n v="0"/>
    <s v="technology"/>
    <s v="wearables"/>
    <x v="1332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n v="0"/>
    <s v="technology"/>
    <s v="wearables"/>
    <x v="1333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11"/>
    <n v="51.822499999999998"/>
    <s v="technology"/>
    <s v="wearables"/>
    <x v="1334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20"/>
    <n v="308.75"/>
    <s v="technology"/>
    <s v="wearables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85"/>
    <n v="379.22770000000003"/>
    <s v="technology"/>
    <s v="wearables"/>
    <x v="1336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49"/>
    <n v="176.36429999999999"/>
    <s v="technology"/>
    <s v="wearables"/>
    <x v="1337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"/>
    <n v="66.066699999999997"/>
    <s v="technology"/>
    <s v="wearables"/>
    <x v="1338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7"/>
    <n v="89.648600000000002"/>
    <s v="technology"/>
    <s v="wearables"/>
    <x v="1339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n v="0"/>
    <s v="technology"/>
    <s v="wearables"/>
    <x v="1340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70"/>
    <n v="382.3913"/>
    <s v="technology"/>
    <s v="wearables"/>
    <x v="1341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0"/>
    <n v="100"/>
    <s v="technology"/>
    <s v="wearables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02"/>
    <n v="158.35599999999999"/>
    <s v="technology"/>
    <s v="wearables"/>
    <x v="1343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78"/>
    <n v="40.762599999999999"/>
    <s v="publishing"/>
    <s v="nonfiction"/>
    <x v="1344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25"/>
    <n v="53.571399999999997"/>
    <s v="publishing"/>
    <s v="nonfiction"/>
    <x v="1345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47"/>
    <n v="48.4497"/>
    <s v="publishing"/>
    <s v="nonfiction"/>
    <x v="1346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02"/>
    <n v="82.419399999999996"/>
    <s v="publishing"/>
    <s v="nonfiction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02"/>
    <n v="230.19229999999999"/>
    <s v="publishing"/>
    <s v="nonfiction"/>
    <x v="1348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04"/>
    <n v="59.360500000000002"/>
    <s v="publishing"/>
    <s v="nonfiction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04"/>
    <n v="66.698700000000002"/>
    <s v="publishing"/>
    <s v="nonfiction"/>
    <x v="1350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01"/>
    <n v="168.77500000000001"/>
    <s v="publishing"/>
    <s v="nonfiction"/>
    <x v="1351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36"/>
    <n v="59.973599999999998"/>
    <s v="publishing"/>
    <s v="nonfiction"/>
    <x v="1352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34"/>
    <n v="31.8095"/>
    <s v="publishing"/>
    <s v="nonfiction"/>
    <x v="1353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30"/>
    <n v="24.421900000000001"/>
    <s v="publishing"/>
    <s v="nonfiction"/>
    <x v="1354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23"/>
    <n v="25.347100000000001"/>
    <s v="publishing"/>
    <s v="nonfiction"/>
    <x v="135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83"/>
    <n v="71.443200000000004"/>
    <s v="publishing"/>
    <s v="nonfiction"/>
    <x v="1356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25"/>
    <n v="38.553800000000003"/>
    <s v="publishing"/>
    <s v="nonfiction"/>
    <x v="1357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12"/>
    <n v="68.3673"/>
    <s v="publishing"/>
    <s v="nonfiction"/>
    <x v="1358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16"/>
    <n v="40.210500000000003"/>
    <s v="publishing"/>
    <s v="nonfiction"/>
    <x v="1359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73"/>
    <n v="32.074100000000001"/>
    <s v="publishing"/>
    <s v="nonfiction"/>
    <x v="136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26"/>
    <n v="28.6326"/>
    <s v="publishing"/>
    <s v="nonfiction"/>
    <x v="1361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09"/>
    <n v="43.64"/>
    <s v="publishing"/>
    <s v="nonfiction"/>
    <x v="1362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00"/>
    <n v="40"/>
    <s v="publishing"/>
    <s v="nonfiction"/>
    <x v="1363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19"/>
    <n v="346.04169999999999"/>
    <s v="music"/>
    <s v="rock"/>
    <x v="1364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00"/>
    <n v="81.739099999999993"/>
    <s v="music"/>
    <s v="rock"/>
    <x v="1365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26"/>
    <n v="64.535300000000007"/>
    <s v="music"/>
    <s v="rock"/>
    <x v="1366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14"/>
    <n v="63.477800000000002"/>
    <s v="music"/>
    <s v="rock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11"/>
    <n v="63.620699999999999"/>
    <s v="music"/>
    <s v="rock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05"/>
    <n v="83.967100000000002"/>
    <s v="music"/>
    <s v="rock"/>
    <x v="1369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04"/>
    <n v="77.75"/>
    <s v="music"/>
    <s v="rock"/>
    <x v="137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07"/>
    <n v="107.0714"/>
    <s v="music"/>
    <s v="rock"/>
    <x v="1371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24"/>
    <n v="38.75"/>
    <s v="music"/>
    <s v="rock"/>
    <x v="1372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05"/>
    <n v="201.94229999999999"/>
    <s v="music"/>
    <s v="rock"/>
    <x v="137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89"/>
    <n v="43.060600000000001"/>
    <s v="music"/>
    <s v="rock"/>
    <x v="1374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71"/>
    <n v="62.871600000000001"/>
    <s v="music"/>
    <s v="rock"/>
    <x v="1375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52"/>
    <n v="55.607100000000003"/>
    <s v="music"/>
    <s v="rock"/>
    <x v="137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16"/>
    <n v="48.709699999999998"/>
    <s v="music"/>
    <s v="rock"/>
    <x v="1377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03"/>
    <n v="30.578900000000001"/>
    <s v="music"/>
    <s v="rock"/>
    <x v="1378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12"/>
    <n v="73.907300000000006"/>
    <s v="music"/>
    <s v="rock"/>
    <x v="1379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24"/>
    <n v="21.2"/>
    <s v="music"/>
    <s v="rock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07"/>
    <n v="73.356200000000001"/>
    <s v="music"/>
    <s v="rock"/>
    <x v="1381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04"/>
    <n v="56.412199999999999"/>
    <s v="music"/>
    <s v="rock"/>
    <x v="1382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12"/>
    <n v="50.247300000000003"/>
    <s v="music"/>
    <s v="rock"/>
    <x v="1383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24"/>
    <n v="68.936499999999995"/>
    <s v="music"/>
    <s v="rock"/>
    <x v="1384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10"/>
    <n v="65.914100000000005"/>
    <s v="music"/>
    <s v="rock"/>
    <x v="1385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19"/>
    <n v="62.5"/>
    <s v="music"/>
    <s v="rock"/>
    <x v="1386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37"/>
    <n v="70.064099999999996"/>
    <s v="music"/>
    <s v="rock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35"/>
    <n v="60.181899999999999"/>
    <s v="music"/>
    <s v="rock"/>
    <x v="1388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45"/>
    <n v="21.382400000000001"/>
    <s v="music"/>
    <s v="rock"/>
    <x v="1389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09"/>
    <n v="160.7895"/>
    <s v="music"/>
    <s v="rock"/>
    <x v="1390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10"/>
    <n v="42.384599999999999"/>
    <s v="music"/>
    <s v="rock"/>
    <x v="1391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14"/>
    <n v="27.317299999999999"/>
    <s v="music"/>
    <s v="rock"/>
    <x v="1392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02"/>
    <n v="196.82689999999999"/>
    <s v="music"/>
    <s v="rock"/>
    <x v="139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22"/>
    <n v="53.882399999999997"/>
    <s v="music"/>
    <s v="rock"/>
    <x v="1394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12"/>
    <n v="47.756100000000004"/>
    <s v="music"/>
    <s v="rock"/>
    <x v="1395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07"/>
    <n v="88.191800000000001"/>
    <s v="music"/>
    <s v="rock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14"/>
    <n v="72.057000000000002"/>
    <s v="music"/>
    <s v="rock"/>
    <x v="1397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10"/>
    <n v="74.246200000000002"/>
    <s v="music"/>
    <s v="rock"/>
    <x v="1398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26"/>
    <n v="61.701099999999997"/>
    <s v="music"/>
    <s v="rock"/>
    <x v="1399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67"/>
    <n v="17.235299999999999"/>
    <s v="music"/>
    <s v="rock"/>
    <x v="14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97"/>
    <n v="51.720799999999997"/>
    <s v="music"/>
    <s v="rock"/>
    <x v="1401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09"/>
    <n v="24.150400000000001"/>
    <s v="music"/>
    <s v="rock"/>
    <x v="1402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03"/>
    <n v="62.166699999999999"/>
    <s v="music"/>
    <s v="rock"/>
    <x v="1403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2"/>
    <n v="48.2"/>
    <s v="publishing"/>
    <s v="translations"/>
    <x v="1404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0"/>
    <n v="6.1764999999999999"/>
    <s v="publishing"/>
    <s v="translations"/>
    <x v="1405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0"/>
    <n v="5"/>
    <s v="publishing"/>
    <s v="translations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1"/>
    <n v="7.5"/>
    <s v="publishing"/>
    <s v="translations"/>
    <x v="1407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"/>
    <n v="12"/>
    <s v="publishing"/>
    <s v="translations"/>
    <x v="1408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n v="0"/>
    <s v="publishing"/>
    <s v="translations"/>
    <x v="1409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0"/>
    <n v="1"/>
    <s v="publishing"/>
    <s v="translations"/>
    <x v="141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0"/>
    <n v="2.3332999999999999"/>
    <s v="publishing"/>
    <s v="translations"/>
    <x v="1411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5"/>
    <n v="24.615400000000001"/>
    <s v="publishing"/>
    <s v="translations"/>
    <x v="1412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5"/>
    <n v="100"/>
    <s v="publishing"/>
    <s v="translations"/>
    <x v="1413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0"/>
    <n v="1"/>
    <s v="publishing"/>
    <s v="translations"/>
    <x v="1414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18"/>
    <n v="88.888900000000007"/>
    <s v="publishing"/>
    <s v="translations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n v="0"/>
    <s v="publishing"/>
    <s v="translations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"/>
    <n v="27.5"/>
    <s v="publishing"/>
    <s v="translations"/>
    <x v="1417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0"/>
    <n v="6"/>
    <s v="publishing"/>
    <s v="translations"/>
    <x v="1418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"/>
    <n v="44.5"/>
    <s v="publishing"/>
    <s v="translations"/>
    <x v="1419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3"/>
    <n v="1"/>
    <s v="publishing"/>
    <s v="translations"/>
    <x v="1420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0"/>
    <n v="100"/>
    <s v="publishing"/>
    <s v="translations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0"/>
    <n v="13"/>
    <s v="publishing"/>
    <s v="translations"/>
    <x v="1422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0"/>
    <n v="100"/>
    <s v="publishing"/>
    <s v="translations"/>
    <x v="1423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20"/>
    <n v="109.0714"/>
    <s v="publishing"/>
    <s v="translations"/>
    <x v="1424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n v="0"/>
    <s v="publishing"/>
    <s v="translations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n v="0"/>
    <s v="publishing"/>
    <s v="translations"/>
    <x v="1426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"/>
    <n v="104.75"/>
    <s v="publishing"/>
    <s v="translations"/>
    <x v="1427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5"/>
    <n v="15"/>
    <s v="publishing"/>
    <s v="translations"/>
    <x v="1428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n v="0"/>
    <s v="publishing"/>
    <s v="translations"/>
    <x v="1429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"/>
    <n v="80.599999999999994"/>
    <s v="publishing"/>
    <s v="translations"/>
    <x v="1430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32"/>
    <n v="115.5532"/>
    <s v="publishing"/>
    <s v="translations"/>
    <x v="1431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n v="0"/>
    <s v="publishing"/>
    <s v="translations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7"/>
    <n v="80.5"/>
    <s v="publishing"/>
    <s v="translations"/>
    <x v="1433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10"/>
    <n v="744.54549999999995"/>
    <s v="publishing"/>
    <s v="translations"/>
    <x v="1434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0"/>
    <n v="7.5"/>
    <s v="publishing"/>
    <s v="translations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1"/>
    <n v="38.5"/>
    <s v="publishing"/>
    <s v="translations"/>
    <x v="1436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27"/>
    <n v="36.681800000000003"/>
    <s v="publishing"/>
    <s v="translations"/>
    <x v="1437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3"/>
    <n v="75"/>
    <s v="publishing"/>
    <s v="translations"/>
    <x v="1438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7"/>
    <n v="30"/>
    <s v="publishing"/>
    <s v="translations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0"/>
    <n v="1"/>
    <s v="publishing"/>
    <s v="translations"/>
    <x v="1440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"/>
    <n v="673.33330000000001"/>
    <s v="publishing"/>
    <s v="translations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n v="0"/>
    <s v="publishing"/>
    <s v="translations"/>
    <x v="1442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n v="0"/>
    <s v="publishing"/>
    <s v="translations"/>
    <x v="1443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n v="0"/>
    <s v="publishing"/>
    <s v="translations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n v="0"/>
    <s v="publishing"/>
    <s v="translations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n v="0"/>
    <s v="publishing"/>
    <s v="translations"/>
    <x v="1446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0"/>
    <n v="25"/>
    <s v="publishing"/>
    <s v="translations"/>
    <x v="1447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n v="0"/>
    <s v="publishing"/>
    <s v="translations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n v="0"/>
    <s v="publishing"/>
    <s v="translations"/>
    <x v="1449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0"/>
    <n v="1"/>
    <s v="publishing"/>
    <s v="translations"/>
    <x v="1450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0"/>
    <n v="1"/>
    <s v="publishing"/>
    <s v="translations"/>
    <x v="1451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n v="0"/>
    <s v="publishing"/>
    <s v="translations"/>
    <x v="1452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n v="0"/>
    <s v="publishing"/>
    <s v="translations"/>
    <x v="1453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1"/>
    <n v="15"/>
    <s v="publishing"/>
    <s v="translations"/>
    <x v="1454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11"/>
    <n v="225"/>
    <s v="publishing"/>
    <s v="translations"/>
    <x v="1455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3"/>
    <n v="48.333300000000001"/>
    <s v="publishing"/>
    <s v="translations"/>
    <x v="1456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n v="0"/>
    <s v="publishing"/>
    <s v="translations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n v="0"/>
    <s v="publishing"/>
    <s v="translations"/>
    <x v="1458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n v="0"/>
    <s v="publishing"/>
    <s v="translations"/>
    <x v="1459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n v="0"/>
    <s v="publishing"/>
    <s v="translations"/>
    <x v="1460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01"/>
    <n v="44.666699999999999"/>
    <s v="publishing"/>
    <s v="radio &amp; podcasts"/>
    <x v="1461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09"/>
    <n v="28.937999999999999"/>
    <s v="publishing"/>
    <s v="radio &amp; podcasts"/>
    <x v="1462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48"/>
    <n v="35.44"/>
    <s v="publishing"/>
    <s v="radio &amp; podcasts"/>
    <x v="1463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63"/>
    <n v="34.8718"/>
    <s v="publishing"/>
    <s v="radio &amp; podcasts"/>
    <x v="1464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56"/>
    <n v="52.622700000000002"/>
    <s v="publishing"/>
    <s v="radio &amp; podcasts"/>
    <x v="1465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08"/>
    <n v="69.598299999999995"/>
    <s v="publishing"/>
    <s v="radio &amp; podcasts"/>
    <x v="1466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15"/>
    <n v="76.72"/>
    <s v="publishing"/>
    <s v="radio &amp; podcasts"/>
    <x v="1467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02"/>
    <n v="33.191099999999999"/>
    <s v="publishing"/>
    <s v="radio &amp; podcasts"/>
    <x v="1468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08"/>
    <n v="149.46420000000001"/>
    <s v="publishing"/>
    <s v="radio &amp; podcasts"/>
    <x v="146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25"/>
    <n v="23.172799999999999"/>
    <s v="publishing"/>
    <s v="radio &amp; podcasts"/>
    <x v="1470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04"/>
    <n v="96.877600000000001"/>
    <s v="publishing"/>
    <s v="radio &amp; podcasts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39"/>
    <n v="103.2024"/>
    <s v="publishing"/>
    <s v="radio &amp; podcasts"/>
    <x v="1472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21"/>
    <n v="38.462600000000002"/>
    <s v="publishing"/>
    <s v="radio &amp; podcasts"/>
    <x v="1473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12"/>
    <n v="44.315800000000003"/>
    <s v="publishing"/>
    <s v="radio &amp; podcasts"/>
    <x v="1474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89"/>
    <n v="64.173400000000001"/>
    <s v="publishing"/>
    <s v="radio &amp; podcasts"/>
    <x v="1475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62"/>
    <n v="43.333300000000001"/>
    <s v="publishing"/>
    <s v="radio &amp; podcasts"/>
    <x v="1476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11"/>
    <n v="90.495900000000006"/>
    <s v="publishing"/>
    <s v="radio &amp; podcasts"/>
    <x v="1477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82"/>
    <n v="29.187200000000001"/>
    <s v="publishing"/>
    <s v="radio &amp; podcasts"/>
    <x v="1478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37"/>
    <n v="30.957699999999999"/>
    <s v="publishing"/>
    <s v="radio &amp; podcasts"/>
    <x v="1479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17"/>
    <n v="92.157799999999995"/>
    <s v="publishing"/>
    <s v="radio &amp; podcasts"/>
    <x v="148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"/>
    <n v="17.5"/>
    <s v="publishing"/>
    <s v="fiction"/>
    <x v="1481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0"/>
    <n v="5"/>
    <s v="publishing"/>
    <s v="fiction"/>
    <x v="1482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1"/>
    <n v="25"/>
    <s v="publishing"/>
    <s v="fiction"/>
    <x v="1483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n v="0"/>
    <s v="publishing"/>
    <s v="fiction"/>
    <x v="1484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"/>
    <n v="50"/>
    <s v="publishing"/>
    <s v="fiction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0"/>
    <n v="16"/>
    <s v="publishing"/>
    <s v="fiction"/>
    <x v="1486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n v="0"/>
    <s v="publishing"/>
    <s v="fiction"/>
    <x v="1487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"/>
    <n v="60"/>
    <s v="publishing"/>
    <s v="fiction"/>
    <x v="1488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n v="0"/>
    <s v="publishing"/>
    <s v="fiction"/>
    <x v="1489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31"/>
    <n v="47.1053"/>
    <s v="publishing"/>
    <s v="fiction"/>
    <x v="1490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"/>
    <n v="100"/>
    <s v="publishing"/>
    <s v="fiction"/>
    <x v="1491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1"/>
    <n v="15"/>
    <s v="publishing"/>
    <s v="fiction"/>
    <x v="1492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n v="0"/>
    <s v="publishing"/>
    <s v="fiction"/>
    <x v="1493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9"/>
    <n v="40.454500000000003"/>
    <s v="publishing"/>
    <s v="fiction"/>
    <x v="1494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n v="0"/>
    <s v="publishing"/>
    <s v="fiction"/>
    <x v="1495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n v="0"/>
    <s v="publishing"/>
    <s v="fiction"/>
    <x v="1496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0"/>
    <n v="1"/>
    <s v="publishing"/>
    <s v="fiction"/>
    <x v="1497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2"/>
    <n v="19"/>
    <s v="publishing"/>
    <s v="fiction"/>
    <x v="149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0"/>
    <n v="5"/>
    <s v="publishing"/>
    <s v="fiction"/>
    <x v="1499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25"/>
    <n v="46.7333"/>
    <s v="publishing"/>
    <s v="fiction"/>
    <x v="1500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66"/>
    <n v="97.731099999999998"/>
    <s v="photography"/>
    <s v="photobooks"/>
    <x v="1501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01"/>
    <n v="67.835899999999995"/>
    <s v="photography"/>
    <s v="photobooks"/>
    <x v="1502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08"/>
    <n v="56.984900000000003"/>
    <s v="photography"/>
    <s v="photobooks"/>
    <x v="1503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78"/>
    <n v="67.159899999999993"/>
    <s v="photography"/>
    <s v="photobooks"/>
    <x v="1504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04"/>
    <n v="48.037700000000001"/>
    <s v="photography"/>
    <s v="photobooks"/>
    <x v="1505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11"/>
    <n v="38.860500000000002"/>
    <s v="photography"/>
    <s v="photobooks"/>
    <x v="1506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15"/>
    <n v="78.181799999999996"/>
    <s v="photography"/>
    <s v="photobooks"/>
    <x v="1507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11"/>
    <n v="97.113699999999994"/>
    <s v="photography"/>
    <s v="photobooks"/>
    <x v="1508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24"/>
    <n v="110.39400000000001"/>
    <s v="photography"/>
    <s v="photobooks"/>
    <x v="1509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01"/>
    <n v="39.915100000000002"/>
    <s v="photography"/>
    <s v="photobooks"/>
    <x v="1510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12"/>
    <n v="75.975700000000003"/>
    <s v="photography"/>
    <s v="photobooks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59"/>
    <n v="58.379100000000001"/>
    <s v="photography"/>
    <s v="photobooks"/>
    <x v="1512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50"/>
    <n v="55.820900000000002"/>
    <s v="photography"/>
    <s v="photobooks"/>
    <x v="1513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06"/>
    <n v="151.24430000000001"/>
    <s v="photography"/>
    <s v="photobooks"/>
    <x v="1514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57"/>
    <n v="849.6703"/>
    <s v="photography"/>
    <s v="photobooks"/>
    <x v="1515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09"/>
    <n v="159.2414"/>
    <s v="photography"/>
    <s v="photobooks"/>
    <x v="1516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62"/>
    <n v="39.507300000000001"/>
    <s v="photography"/>
    <s v="photobooks"/>
    <x v="1517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05"/>
    <n v="130.52969999999999"/>
    <s v="photography"/>
    <s v="photobooks"/>
    <x v="1518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03"/>
    <n v="64.156899999999993"/>
    <s v="photography"/>
    <s v="photobooks"/>
    <x v="1519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03"/>
    <n v="111.5269"/>
    <s v="photography"/>
    <s v="photobooks"/>
    <x v="152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07"/>
    <n v="170.4468"/>
    <s v="photography"/>
    <s v="photobooks"/>
    <x v="152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39"/>
    <n v="133.73920000000001"/>
    <s v="photography"/>
    <s v="photobooks"/>
    <x v="1522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25"/>
    <n v="95.834000000000003"/>
    <s v="photography"/>
    <s v="photobooks"/>
    <x v="1523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07"/>
    <n v="221.78569999999999"/>
    <s v="photography"/>
    <s v="photobooks"/>
    <x v="1524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74"/>
    <n v="32.315399999999997"/>
    <s v="photography"/>
    <s v="photobooks"/>
    <x v="1525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20"/>
    <n v="98.839299999999994"/>
    <s v="photography"/>
    <s v="photobooks"/>
    <x v="1526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10"/>
    <n v="55.222099999999998"/>
    <s v="photography"/>
    <s v="photobooks"/>
    <x v="1527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82"/>
    <n v="52.793799999999997"/>
    <s v="photography"/>
    <s v="photobooks"/>
    <x v="1528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01"/>
    <n v="135.66669999999999"/>
    <s v="photography"/>
    <s v="photobooks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35"/>
    <n v="53.991999999999997"/>
    <s v="photography"/>
    <s v="photobooks"/>
    <x v="153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76"/>
    <n v="56.643799999999999"/>
    <s v="photography"/>
    <s v="photobooks"/>
    <x v="1531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84"/>
    <n v="82.316299999999998"/>
    <s v="photography"/>
    <s v="photobooks"/>
    <x v="1532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45"/>
    <n v="88.260800000000003"/>
    <s v="photography"/>
    <s v="photobooks"/>
    <x v="1533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18"/>
    <n v="84.905100000000004"/>
    <s v="photography"/>
    <s v="photobooks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32"/>
    <n v="48.154499999999999"/>
    <s v="photography"/>
    <s v="photobooks"/>
    <x v="1535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50"/>
    <n v="66.0154"/>
    <s v="photography"/>
    <s v="photobooks"/>
    <x v="1536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80"/>
    <n v="96.375"/>
    <s v="photography"/>
    <s v="photobooks"/>
    <x v="1537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03"/>
    <n v="156.1739"/>
    <s v="photography"/>
    <s v="photobooks"/>
    <x v="1538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36"/>
    <n v="95.764899999999997"/>
    <s v="photography"/>
    <s v="photobooks"/>
    <x v="15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18"/>
    <n v="180.40819999999999"/>
    <s v="photography"/>
    <s v="photobooks"/>
    <x v="1540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0"/>
    <n v="3"/>
    <s v="photography"/>
    <s v="nature"/>
    <x v="1541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4"/>
    <n v="20"/>
    <s v="photography"/>
    <s v="nature"/>
    <x v="1542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0"/>
    <n v="10"/>
    <s v="photography"/>
    <s v="nature"/>
    <x v="1543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n v="0"/>
    <s v="photography"/>
    <s v="nature"/>
    <x v="1544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0"/>
    <n v="1"/>
    <s v="photography"/>
    <s v="nature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29"/>
    <n v="26.2727"/>
    <s v="photography"/>
    <s v="nature"/>
    <x v="1546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n v="0"/>
    <s v="photography"/>
    <s v="nature"/>
    <x v="1547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9"/>
    <n v="60"/>
    <s v="photography"/>
    <s v="nature"/>
    <x v="1548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34"/>
    <n v="28.333300000000001"/>
    <s v="photography"/>
    <s v="nature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13"/>
    <n v="14.428599999999999"/>
    <s v="photography"/>
    <s v="nature"/>
    <x v="1550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n v="0"/>
    <s v="photography"/>
    <s v="nature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49"/>
    <n v="132.1875"/>
    <s v="photography"/>
    <s v="nature"/>
    <x v="1552"/>
    <x v="34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n v="0"/>
    <s v="photography"/>
    <s v="nature"/>
    <x v="1553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n v="0"/>
    <s v="photography"/>
    <s v="nature"/>
    <x v="1554"/>
    <x v="155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n v="0"/>
    <s v="photography"/>
    <s v="nature"/>
    <x v="1555"/>
    <x v="1554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45"/>
    <n v="56.416699999999999"/>
    <s v="photography"/>
    <s v="nature"/>
    <x v="1556"/>
    <x v="1555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4"/>
    <n v="100"/>
    <s v="photography"/>
    <s v="nature"/>
    <x v="1557"/>
    <x v="1556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5"/>
    <n v="11.666700000000001"/>
    <s v="photography"/>
    <s v="nature"/>
    <x v="1558"/>
    <x v="1557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0"/>
    <n v="50"/>
    <s v="photography"/>
    <s v="nature"/>
    <x v="155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4"/>
    <n v="23.5"/>
    <s v="photography"/>
    <s v="nature"/>
    <x v="1560"/>
    <x v="155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1"/>
    <n v="67"/>
    <s v="publishing"/>
    <s v="art books"/>
    <x v="1561"/>
    <x v="156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n v="0"/>
    <s v="publishing"/>
    <s v="art books"/>
    <x v="1562"/>
    <x v="1561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"/>
    <n v="42.5"/>
    <s v="publishing"/>
    <s v="art books"/>
    <x v="1563"/>
    <x v="1562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0"/>
    <n v="10"/>
    <s v="publishing"/>
    <s v="art books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3"/>
    <n v="100"/>
    <s v="publishing"/>
    <s v="art books"/>
    <x v="1565"/>
    <x v="1564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21"/>
    <n v="108.0508"/>
    <s v="publishing"/>
    <s v="art books"/>
    <x v="1566"/>
    <x v="156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"/>
    <n v="26.923100000000002"/>
    <s v="publishing"/>
    <s v="art books"/>
    <x v="1567"/>
    <x v="1566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14"/>
    <n v="155"/>
    <s v="publishing"/>
    <s v="art books"/>
    <x v="1568"/>
    <x v="1567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n v="0"/>
    <s v="publishing"/>
    <s v="art books"/>
    <x v="1569"/>
    <x v="1568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41"/>
    <n v="47.769199999999998"/>
    <s v="publishing"/>
    <s v="art books"/>
    <x v="1570"/>
    <x v="1569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1"/>
    <n v="20"/>
    <s v="publishing"/>
    <s v="art books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5"/>
    <n v="41.666699999999999"/>
    <s v="publishing"/>
    <s v="art books"/>
    <x v="1572"/>
    <x v="157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"/>
    <n v="74.333299999999994"/>
    <s v="publishing"/>
    <s v="art books"/>
    <x v="1573"/>
    <x v="157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"/>
    <n v="84.333299999999994"/>
    <s v="publishing"/>
    <s v="art books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23"/>
    <n v="65.457099999999997"/>
    <s v="publishing"/>
    <s v="art books"/>
    <x v="1575"/>
    <x v="1574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13"/>
    <n v="65"/>
    <s v="publishing"/>
    <s v="art books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1"/>
    <n v="27.5"/>
    <s v="publishing"/>
    <s v="art books"/>
    <x v="1577"/>
    <x v="157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11"/>
    <n v="51.25"/>
    <s v="publishing"/>
    <s v="art books"/>
    <x v="1578"/>
    <x v="1577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1"/>
    <n v="14"/>
    <s v="publishing"/>
    <s v="art books"/>
    <x v="1579"/>
    <x v="1578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n v="0"/>
    <s v="publishing"/>
    <s v="art books"/>
    <x v="1580"/>
    <x v="1579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1"/>
    <n v="5"/>
    <s v="photography"/>
    <s v="places"/>
    <x v="1581"/>
    <x v="158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"/>
    <n v="31"/>
    <s v="photography"/>
    <s v="places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0"/>
    <n v="15"/>
    <s v="photography"/>
    <s v="places"/>
    <x v="1583"/>
    <x v="1582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n v="0"/>
    <s v="photography"/>
    <s v="places"/>
    <x v="1584"/>
    <x v="1583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79"/>
    <n v="131.66669999999999"/>
    <s v="photography"/>
    <s v="places"/>
    <x v="1585"/>
    <x v="1584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n v="0"/>
    <s v="photography"/>
    <s v="places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0"/>
    <n v="1"/>
    <s v="photography"/>
    <s v="places"/>
    <x v="1587"/>
    <x v="1586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n v="0"/>
    <s v="photography"/>
    <s v="places"/>
    <x v="1588"/>
    <x v="1587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n v="0"/>
    <s v="photography"/>
    <s v="places"/>
    <x v="1589"/>
    <x v="1588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2"/>
    <n v="510"/>
    <s v="photography"/>
    <s v="places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29"/>
    <n v="44.478299999999997"/>
    <s v="photography"/>
    <s v="places"/>
    <x v="1591"/>
    <x v="1590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n v="0"/>
    <s v="photography"/>
    <s v="places"/>
    <x v="1592"/>
    <x v="1591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0"/>
    <n v="1"/>
    <s v="photography"/>
    <s v="places"/>
    <x v="1593"/>
    <x v="1592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21"/>
    <n v="20.5"/>
    <s v="photography"/>
    <s v="places"/>
    <x v="1594"/>
    <x v="1593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0"/>
    <n v="40"/>
    <s v="photography"/>
    <s v="places"/>
    <x v="1595"/>
    <x v="1594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"/>
    <n v="25"/>
    <s v="photography"/>
    <s v="places"/>
    <x v="1596"/>
    <x v="1595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n v="0"/>
    <s v="photography"/>
    <s v="places"/>
    <x v="1597"/>
    <x v="1596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0"/>
    <n v="1"/>
    <s v="photography"/>
    <s v="places"/>
    <x v="1598"/>
    <x v="159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n v="0"/>
    <s v="photography"/>
    <s v="places"/>
    <x v="1599"/>
    <x v="1598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"/>
    <n v="40.777799999999999"/>
    <s v="photography"/>
    <s v="places"/>
    <x v="1600"/>
    <x v="1599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08"/>
    <n v="48.325499999999998"/>
    <s v="music"/>
    <s v="rock"/>
    <x v="1601"/>
    <x v="1600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00"/>
    <n v="46.953099999999999"/>
    <s v="music"/>
    <s v="rock"/>
    <x v="1602"/>
    <x v="1601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00"/>
    <n v="66.688699999999997"/>
    <s v="music"/>
    <s v="rock"/>
    <x v="1603"/>
    <x v="1602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22"/>
    <n v="48.8429"/>
    <s v="music"/>
    <s v="rock"/>
    <x v="1604"/>
    <x v="1603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01"/>
    <n v="137.3091"/>
    <s v="music"/>
    <s v="rock"/>
    <x v="1605"/>
    <x v="160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01"/>
    <n v="87.829700000000003"/>
    <s v="music"/>
    <s v="rock"/>
    <x v="1606"/>
    <x v="1605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45"/>
    <n v="70.785399999999996"/>
    <s v="music"/>
    <s v="rock"/>
    <x v="1607"/>
    <x v="1606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01"/>
    <n v="52.826099999999997"/>
    <s v="music"/>
    <s v="rock"/>
    <x v="1608"/>
    <x v="1607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18"/>
    <n v="443.75"/>
    <s v="music"/>
    <s v="rock"/>
    <x v="1609"/>
    <x v="160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72"/>
    <n v="48.544600000000003"/>
    <s v="music"/>
    <s v="rock"/>
    <x v="1610"/>
    <x v="1609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25"/>
    <n v="37.074100000000001"/>
    <s v="music"/>
    <s v="rock"/>
    <x v="1611"/>
    <x v="161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10"/>
    <n v="50"/>
    <s v="music"/>
    <s v="rock"/>
    <x v="1612"/>
    <x v="16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02"/>
    <n v="39.038499999999999"/>
    <s v="music"/>
    <s v="rock"/>
    <x v="1613"/>
    <x v="16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03"/>
    <n v="66.688299999999998"/>
    <s v="music"/>
    <s v="rock"/>
    <x v="1614"/>
    <x v="1613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14"/>
    <n v="67.132400000000004"/>
    <s v="music"/>
    <s v="rock"/>
    <x v="1615"/>
    <x v="1614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04"/>
    <n v="66.369399999999999"/>
    <s v="music"/>
    <s v="rock"/>
    <x v="1616"/>
    <x v="1615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46"/>
    <n v="64.6203"/>
    <s v="music"/>
    <s v="rock"/>
    <x v="1617"/>
    <x v="1616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05"/>
    <n v="58.370399999999997"/>
    <s v="music"/>
    <s v="rock"/>
    <x v="1618"/>
    <x v="161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33"/>
    <n v="86.956500000000005"/>
    <s v="music"/>
    <s v="rock"/>
    <x v="1619"/>
    <x v="1618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13"/>
    <n v="66.470600000000005"/>
    <s v="music"/>
    <s v="rock"/>
    <x v="1620"/>
    <x v="1619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21"/>
    <n v="163.78380000000001"/>
    <s v="music"/>
    <s v="rock"/>
    <x v="1621"/>
    <x v="162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02"/>
    <n v="107.9846"/>
    <s v="music"/>
    <s v="rock"/>
    <x v="1622"/>
    <x v="162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01"/>
    <n v="42.1111"/>
    <s v="music"/>
    <s v="rock"/>
    <x v="1623"/>
    <x v="1622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18"/>
    <n v="47.2"/>
    <s v="music"/>
    <s v="rock"/>
    <x v="1624"/>
    <x v="1623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55"/>
    <n v="112.0192"/>
    <s v="music"/>
    <s v="rock"/>
    <x v="1625"/>
    <x v="1624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01"/>
    <n v="74.953699999999998"/>
    <s v="music"/>
    <s v="rock"/>
    <x v="1626"/>
    <x v="162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17"/>
    <n v="61.578899999999997"/>
    <s v="music"/>
    <s v="rock"/>
    <x v="1627"/>
    <x v="1626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01"/>
    <n v="45.875"/>
    <s v="music"/>
    <s v="rock"/>
    <x v="1628"/>
    <x v="1627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04"/>
    <n v="75.853700000000003"/>
    <s v="music"/>
    <s v="rock"/>
    <x v="1629"/>
    <x v="1628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65"/>
    <n v="84.206299999999999"/>
    <s v="music"/>
    <s v="rock"/>
    <x v="1630"/>
    <x v="1629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56"/>
    <n v="117.2256"/>
    <s v="music"/>
    <s v="rock"/>
    <x v="1631"/>
    <x v="163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02"/>
    <n v="86.489400000000003"/>
    <s v="music"/>
    <s v="rock"/>
    <x v="1632"/>
    <x v="1631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00"/>
    <n v="172.41380000000001"/>
    <s v="music"/>
    <s v="rock"/>
    <x v="1633"/>
    <x v="1632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01"/>
    <n v="62.8125"/>
    <s v="music"/>
    <s v="rock"/>
    <x v="1634"/>
    <x v="1633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25"/>
    <n v="67.729699999999994"/>
    <s v="music"/>
    <s v="rock"/>
    <x v="1635"/>
    <x v="1634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04"/>
    <n v="53.563200000000002"/>
    <s v="music"/>
    <s v="rock"/>
    <x v="1636"/>
    <x v="1635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04"/>
    <n v="34.6"/>
    <s v="music"/>
    <s v="rock"/>
    <x v="1637"/>
    <x v="1636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05"/>
    <n v="38.8889"/>
    <s v="music"/>
    <s v="rock"/>
    <x v="1638"/>
    <x v="1637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00"/>
    <n v="94.736800000000002"/>
    <s v="music"/>
    <s v="rock"/>
    <x v="1639"/>
    <x v="1638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70"/>
    <n v="39.967100000000002"/>
    <s v="music"/>
    <s v="rock"/>
    <x v="1640"/>
    <x v="1639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01"/>
    <n v="97.5"/>
    <s v="music"/>
    <s v="pop"/>
    <x v="1641"/>
    <x v="1640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00"/>
    <n v="42.857100000000003"/>
    <s v="music"/>
    <s v="pop"/>
    <x v="1642"/>
    <x v="1641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25"/>
    <n v="168.51349999999999"/>
    <s v="music"/>
    <s v="pop"/>
    <x v="1643"/>
    <x v="164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10"/>
    <n v="85.546899999999994"/>
    <s v="music"/>
    <s v="pop"/>
    <x v="1644"/>
    <x v="1643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11"/>
    <n v="554"/>
    <s v="music"/>
    <s v="pop"/>
    <x v="1645"/>
    <x v="164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10"/>
    <n v="26.554200000000002"/>
    <s v="music"/>
    <s v="pop"/>
    <x v="1646"/>
    <x v="1645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05"/>
    <n v="113.8261"/>
    <s v="music"/>
    <s v="pop"/>
    <x v="1647"/>
    <x v="1646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25"/>
    <n v="32.011099999999999"/>
    <s v="music"/>
    <s v="pop"/>
    <x v="1648"/>
    <x v="1647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01"/>
    <n v="47.189300000000003"/>
    <s v="music"/>
    <s v="pop"/>
    <x v="1649"/>
    <x v="1648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42"/>
    <n v="88.468800000000002"/>
    <s v="music"/>
    <s v="pop"/>
    <x v="1650"/>
    <x v="164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01"/>
    <n v="100.75"/>
    <s v="music"/>
    <s v="pop"/>
    <x v="1651"/>
    <x v="165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01"/>
    <n v="64.714299999999994"/>
    <s v="music"/>
    <s v="pop"/>
    <x v="1652"/>
    <x v="1651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74"/>
    <n v="51.854300000000002"/>
    <s v="music"/>
    <s v="pop"/>
    <x v="1653"/>
    <x v="165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20"/>
    <n v="38.7941"/>
    <s v="music"/>
    <s v="pop"/>
    <x v="1654"/>
    <x v="1653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43"/>
    <n v="44.645800000000001"/>
    <s v="music"/>
    <s v="pop"/>
    <x v="1655"/>
    <x v="1654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00"/>
    <n v="156.77330000000001"/>
    <s v="music"/>
    <s v="pop"/>
    <x v="1656"/>
    <x v="1655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05"/>
    <n v="118.7034"/>
    <s v="music"/>
    <s v="pop"/>
    <x v="1657"/>
    <x v="165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32"/>
    <n v="74.149500000000003"/>
    <s v="music"/>
    <s v="pop"/>
    <x v="1658"/>
    <x v="165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13"/>
    <n v="12.533300000000001"/>
    <s v="music"/>
    <s v="pop"/>
    <x v="1659"/>
    <x v="1658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54"/>
    <n v="27.8611"/>
    <s v="music"/>
    <s v="pop"/>
    <x v="1660"/>
    <x v="1659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03"/>
    <n v="80.178200000000004"/>
    <s v="music"/>
    <s v="pop"/>
    <x v="1661"/>
    <x v="16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03"/>
    <n v="132.43549999999999"/>
    <s v="music"/>
    <s v="pop"/>
    <x v="1662"/>
    <x v="1661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08"/>
    <n v="33.75"/>
    <s v="music"/>
    <s v="pop"/>
    <x v="1663"/>
    <x v="1662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22"/>
    <n v="34.384500000000003"/>
    <s v="music"/>
    <s v="pop"/>
    <x v="1664"/>
    <x v="1663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19"/>
    <n v="44.957000000000001"/>
    <s v="music"/>
    <s v="pop"/>
    <x v="1665"/>
    <x v="1664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61"/>
    <n v="41.040799999999997"/>
    <s v="music"/>
    <s v="pop"/>
    <x v="1666"/>
    <x v="166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27"/>
    <n v="52.5976"/>
    <s v="music"/>
    <s v="pop"/>
    <x v="1667"/>
    <x v="1666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03"/>
    <n v="70.784499999999994"/>
    <s v="music"/>
    <s v="pop"/>
    <x v="1668"/>
    <x v="1667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40"/>
    <n v="53.75"/>
    <s v="music"/>
    <s v="pop"/>
    <x v="1669"/>
    <x v="1668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03"/>
    <n v="44.608699999999999"/>
    <s v="music"/>
    <s v="pop"/>
    <x v="1670"/>
    <x v="1669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01"/>
    <n v="26.149000000000001"/>
    <s v="music"/>
    <s v="pop"/>
    <x v="1671"/>
    <x v="167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13"/>
    <n v="39.183700000000002"/>
    <s v="music"/>
    <s v="pop"/>
    <x v="1672"/>
    <x v="1671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28"/>
    <n v="45.593200000000003"/>
    <s v="music"/>
    <s v="pop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02"/>
    <n v="89.247799999999998"/>
    <s v="music"/>
    <s v="pop"/>
    <x v="1674"/>
    <x v="167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37"/>
    <n v="40.416499999999999"/>
    <s v="music"/>
    <s v="pop"/>
    <x v="1675"/>
    <x v="1674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15"/>
    <n v="82.381"/>
    <s v="music"/>
    <s v="pop"/>
    <x v="1676"/>
    <x v="1675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12"/>
    <n v="159.52379999999999"/>
    <s v="music"/>
    <s v="pop"/>
    <x v="1677"/>
    <x v="167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18"/>
    <n v="36.244900000000001"/>
    <s v="music"/>
    <s v="pop"/>
    <x v="1678"/>
    <x v="167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75"/>
    <n v="62.5"/>
    <s v="music"/>
    <s v="pop"/>
    <x v="1679"/>
    <x v="1678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18"/>
    <n v="47"/>
    <s v="music"/>
    <s v="pop"/>
    <x v="1680"/>
    <x v="1679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01"/>
    <n v="74.575100000000006"/>
    <s v="music"/>
    <s v="faith"/>
    <x v="1681"/>
    <x v="168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n v="0"/>
    <s v="music"/>
    <s v="faith"/>
    <x v="1682"/>
    <x v="1681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22"/>
    <n v="76"/>
    <s v="music"/>
    <s v="faith"/>
    <x v="1683"/>
    <x v="1682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09"/>
    <n v="86.435599999999994"/>
    <s v="music"/>
    <s v="faith"/>
    <x v="1684"/>
    <x v="1683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03"/>
    <n v="24"/>
    <s v="music"/>
    <s v="faith"/>
    <x v="1685"/>
    <x v="1684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0"/>
    <n v="18"/>
    <s v="music"/>
    <s v="faith"/>
    <x v="1686"/>
    <x v="1685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31"/>
    <n v="80.128200000000007"/>
    <s v="music"/>
    <s v="faith"/>
    <x v="1687"/>
    <x v="1686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44"/>
    <n v="253.1429"/>
    <s v="music"/>
    <s v="faith"/>
    <x v="1688"/>
    <x v="1687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00"/>
    <n v="171.42859999999999"/>
    <s v="music"/>
    <s v="faith"/>
    <x v="1689"/>
    <x v="1688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25"/>
    <n v="57.7273"/>
    <s v="music"/>
    <s v="faith"/>
    <x v="1690"/>
    <x v="1689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33"/>
    <n v="264.26319999999998"/>
    <s v="music"/>
    <s v="faith"/>
    <x v="1691"/>
    <x v="169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48"/>
    <n v="159.33330000000001"/>
    <s v="music"/>
    <s v="faith"/>
    <x v="1692"/>
    <x v="169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"/>
    <n v="35"/>
    <s v="music"/>
    <s v="faith"/>
    <x v="1693"/>
    <x v="1692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0"/>
    <n v="5"/>
    <s v="music"/>
    <s v="faith"/>
    <x v="1694"/>
    <x v="1693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12"/>
    <n v="61.087000000000003"/>
    <s v="music"/>
    <s v="faith"/>
    <x v="1695"/>
    <x v="169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n v="0"/>
    <s v="music"/>
    <s v="faith"/>
    <x v="1696"/>
    <x v="1695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20"/>
    <n v="114.8182"/>
    <s v="music"/>
    <s v="faith"/>
    <x v="1697"/>
    <x v="169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n v="0"/>
    <s v="music"/>
    <s v="faith"/>
    <x v="1698"/>
    <x v="169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"/>
    <n v="54"/>
    <s v="music"/>
    <s v="faith"/>
    <x v="1699"/>
    <x v="1698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26"/>
    <n v="65.974699999999999"/>
    <s v="music"/>
    <s v="faith"/>
    <x v="1700"/>
    <x v="169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0"/>
    <n v="5"/>
    <s v="music"/>
    <s v="faith"/>
    <x v="1701"/>
    <x v="1700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0"/>
    <n v="1"/>
    <s v="music"/>
    <s v="faith"/>
    <x v="1702"/>
    <x v="1701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"/>
    <n v="25.5"/>
    <s v="music"/>
    <s v="faith"/>
    <x v="1703"/>
    <x v="170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65"/>
    <n v="118.36360000000001"/>
    <s v="music"/>
    <s v="faith"/>
    <x v="1704"/>
    <x v="170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n v="0"/>
    <s v="music"/>
    <s v="faith"/>
    <x v="1705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n v="0"/>
    <s v="music"/>
    <s v="faith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10"/>
    <n v="54.1111"/>
    <s v="music"/>
    <s v="faith"/>
    <x v="1707"/>
    <x v="1706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n v="0"/>
    <s v="music"/>
    <s v="faith"/>
    <x v="1708"/>
    <x v="170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5"/>
    <n v="21.25"/>
    <s v="music"/>
    <s v="faith"/>
    <x v="1709"/>
    <x v="1708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1"/>
    <n v="34"/>
    <s v="music"/>
    <s v="faith"/>
    <x v="1710"/>
    <x v="170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11"/>
    <n v="525"/>
    <s v="music"/>
    <s v="faith"/>
    <x v="1711"/>
    <x v="17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n v="0"/>
    <s v="music"/>
    <s v="faith"/>
    <x v="1712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2"/>
    <n v="50"/>
    <s v="music"/>
    <s v="faith"/>
    <x v="1713"/>
    <x v="171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8"/>
    <n v="115.7059"/>
    <s v="music"/>
    <s v="faith"/>
    <x v="1714"/>
    <x v="171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0"/>
    <n v="5.5"/>
    <s v="music"/>
    <s v="faith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8"/>
    <n v="50"/>
    <s v="music"/>
    <s v="faith"/>
    <x v="1716"/>
    <x v="1715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43"/>
    <n v="34.0244"/>
    <s v="music"/>
    <s v="faith"/>
    <x v="1717"/>
    <x v="1716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0"/>
    <n v="37.5"/>
    <s v="music"/>
    <s v="faith"/>
    <x v="1718"/>
    <x v="171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1"/>
    <n v="11.666700000000001"/>
    <s v="music"/>
    <s v="faith"/>
    <x v="1719"/>
    <x v="1718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6"/>
    <n v="28.125"/>
    <s v="music"/>
    <s v="faith"/>
    <x v="1720"/>
    <x v="171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n v="0"/>
    <s v="music"/>
    <s v="faith"/>
    <x v="1721"/>
    <x v="172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0"/>
    <n v="1"/>
    <s v="music"/>
    <s v="faith"/>
    <x v="1722"/>
    <x v="1721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7"/>
    <n v="216.66669999999999"/>
    <s v="music"/>
    <s v="faith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1"/>
    <n v="8.75"/>
    <s v="music"/>
    <s v="faith"/>
    <x v="1724"/>
    <x v="1723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10"/>
    <n v="62.222200000000001"/>
    <s v="music"/>
    <s v="faith"/>
    <x v="1725"/>
    <x v="1724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34"/>
    <n v="137.25"/>
    <s v="music"/>
    <s v="faith"/>
    <x v="1726"/>
    <x v="172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0"/>
    <n v="1"/>
    <s v="music"/>
    <s v="faith"/>
    <x v="1727"/>
    <x v="172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68"/>
    <n v="122.1429"/>
    <s v="music"/>
    <s v="faith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n v="0"/>
    <s v="music"/>
    <s v="faith"/>
    <x v="1729"/>
    <x v="1728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n v="0"/>
    <s v="music"/>
    <s v="faith"/>
    <x v="1730"/>
    <x v="1729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n v="0"/>
    <s v="music"/>
    <s v="faith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n v="0"/>
    <s v="music"/>
    <s v="faith"/>
    <x v="1732"/>
    <x v="1731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n v="0"/>
    <s v="music"/>
    <s v="faith"/>
    <x v="1733"/>
    <x v="1732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0"/>
    <n v="1"/>
    <s v="music"/>
    <s v="faith"/>
    <x v="1734"/>
    <x v="1733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11"/>
    <n v="55"/>
    <s v="music"/>
    <s v="faith"/>
    <x v="1735"/>
    <x v="1734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1"/>
    <n v="22"/>
    <s v="music"/>
    <s v="faith"/>
    <x v="1736"/>
    <x v="1735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21"/>
    <n v="56.666699999999999"/>
    <s v="music"/>
    <s v="faith"/>
    <x v="1737"/>
    <x v="1736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0"/>
    <n v="20"/>
    <s v="music"/>
    <s v="faith"/>
    <x v="1738"/>
    <x v="1737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0"/>
    <n v="1"/>
    <s v="music"/>
    <s v="faith"/>
    <x v="1739"/>
    <x v="1738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n v="0"/>
    <s v="music"/>
    <s v="faith"/>
    <x v="1740"/>
    <x v="1739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11"/>
    <n v="25.576899999999998"/>
    <s v="photography"/>
    <s v="photobooks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09"/>
    <n v="63.970599999999997"/>
    <s v="photography"/>
    <s v="photobooks"/>
    <x v="1742"/>
    <x v="174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00"/>
    <n v="89.925399999999996"/>
    <s v="photography"/>
    <s v="photobooks"/>
    <x v="1743"/>
    <x v="174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18"/>
    <n v="93.071399999999997"/>
    <s v="photography"/>
    <s v="photobooks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14"/>
    <n v="89.674199999999999"/>
    <s v="photography"/>
    <s v="photobooks"/>
    <x v="1745"/>
    <x v="174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48"/>
    <n v="207.61680000000001"/>
    <s v="photography"/>
    <s v="photobooks"/>
    <x v="1746"/>
    <x v="1745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05"/>
    <n v="59.408799999999999"/>
    <s v="photography"/>
    <s v="photobooks"/>
    <x v="1747"/>
    <x v="1746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30"/>
    <n v="358.97239999999999"/>
    <s v="photography"/>
    <s v="photobooks"/>
    <x v="1748"/>
    <x v="1747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23"/>
    <n v="94.736599999999996"/>
    <s v="photography"/>
    <s v="photobooks"/>
    <x v="1749"/>
    <x v="1748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02"/>
    <n v="80.647999999999996"/>
    <s v="photography"/>
    <s v="photobooks"/>
    <x v="1750"/>
    <x v="1749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03"/>
    <n v="168.6885"/>
    <s v="photography"/>
    <s v="photobooks"/>
    <x v="1751"/>
    <x v="175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60"/>
    <n v="34.688899999999997"/>
    <s v="photography"/>
    <s v="photobooks"/>
    <x v="1752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08"/>
    <n v="462.8571"/>
    <s v="photography"/>
    <s v="photobooks"/>
    <x v="1753"/>
    <x v="175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11"/>
    <n v="104.38890000000001"/>
    <s v="photography"/>
    <s v="photobooks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20"/>
    <n v="7.5"/>
    <s v="photography"/>
    <s v="photobooks"/>
    <x v="1755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03"/>
    <n v="47.13"/>
    <s v="photography"/>
    <s v="photobooks"/>
    <x v="1756"/>
    <x v="1755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16"/>
    <n v="414.28570000000002"/>
    <s v="photography"/>
    <s v="photobooks"/>
    <x v="1757"/>
    <x v="1756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15"/>
    <n v="42.481499999999997"/>
    <s v="photography"/>
    <s v="photobooks"/>
    <x v="1758"/>
    <x v="1757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07"/>
    <n v="108.77549999999999"/>
    <s v="photography"/>
    <s v="photobooks"/>
    <x v="175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65"/>
    <n v="81.097999999999999"/>
    <s v="photography"/>
    <s v="photobooks"/>
    <x v="1760"/>
    <x v="1759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55"/>
    <n v="51.666699999999999"/>
    <s v="photography"/>
    <s v="photobooks"/>
    <x v="1761"/>
    <x v="176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85"/>
    <n v="35.4"/>
    <s v="photography"/>
    <s v="photobooks"/>
    <x v="1762"/>
    <x v="1761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02"/>
    <n v="103.6356"/>
    <s v="photography"/>
    <s v="photobooks"/>
    <x v="1763"/>
    <x v="1762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20"/>
    <n v="55.2821"/>
    <s v="photography"/>
    <s v="photobooks"/>
    <x v="1764"/>
    <x v="176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59"/>
    <n v="72.169700000000006"/>
    <s v="photography"/>
    <s v="photobooks"/>
    <x v="1765"/>
    <x v="1764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n v="0"/>
    <s v="photography"/>
    <s v="photobooks"/>
    <x v="1766"/>
    <x v="1765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46"/>
    <n v="58.615400000000001"/>
    <s v="photography"/>
    <s v="photobooks"/>
    <x v="1767"/>
    <x v="1766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4"/>
    <n v="12.466699999999999"/>
    <s v="photography"/>
    <s v="photobooks"/>
    <x v="1768"/>
    <x v="1767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3"/>
    <n v="49.136400000000002"/>
    <s v="photography"/>
    <s v="photobooks"/>
    <x v="1769"/>
    <x v="1768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57"/>
    <n v="150.5"/>
    <s v="photography"/>
    <s v="photobooks"/>
    <x v="1770"/>
    <x v="1769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21"/>
    <n v="35.799999999999997"/>
    <s v="photography"/>
    <s v="photobooks"/>
    <x v="1771"/>
    <x v="177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16"/>
    <n v="45.157899999999998"/>
    <s v="photography"/>
    <s v="photobooks"/>
    <x v="1772"/>
    <x v="177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"/>
    <n v="98.789500000000004"/>
    <s v="photography"/>
    <s v="photobooks"/>
    <x v="1773"/>
    <x v="1772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46"/>
    <n v="88.307699999999997"/>
    <s v="photography"/>
    <s v="photobooks"/>
    <x v="1774"/>
    <x v="1773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65"/>
    <n v="170.62899999999999"/>
    <s v="photography"/>
    <s v="photobooks"/>
    <x v="1775"/>
    <x v="1774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7"/>
    <n v="83.75"/>
    <s v="photography"/>
    <s v="photobooks"/>
    <x v="1776"/>
    <x v="1775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14"/>
    <n v="65.099999999999994"/>
    <s v="photography"/>
    <s v="photobooks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2"/>
    <n v="66.333299999999994"/>
    <s v="photography"/>
    <s v="photobooks"/>
    <x v="1778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36"/>
    <n v="104.8947"/>
    <s v="photography"/>
    <s v="photobooks"/>
    <x v="1779"/>
    <x v="1778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40"/>
    <n v="78.440799999999996"/>
    <s v="photography"/>
    <s v="photobooks"/>
    <x v="1780"/>
    <x v="177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26"/>
    <n v="59.041699999999999"/>
    <s v="photography"/>
    <s v="photobooks"/>
    <x v="1781"/>
    <x v="178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15"/>
    <n v="71.342100000000002"/>
    <s v="photography"/>
    <s v="photobooks"/>
    <x v="1782"/>
    <x v="178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24"/>
    <n v="51.226999999999997"/>
    <s v="photography"/>
    <s v="photobooks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40"/>
    <n v="60.242400000000004"/>
    <s v="photography"/>
    <s v="photobooks"/>
    <x v="1784"/>
    <x v="1783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20"/>
    <n v="44.935200000000002"/>
    <s v="photography"/>
    <s v="photobooks"/>
    <x v="1785"/>
    <x v="1784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48"/>
    <n v="31.206900000000001"/>
    <s v="photography"/>
    <s v="photobooks"/>
    <x v="1786"/>
    <x v="1785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15"/>
    <n v="63.875"/>
    <s v="photography"/>
    <s v="photobooks"/>
    <x v="1787"/>
    <x v="1786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"/>
    <n v="19"/>
    <s v="photography"/>
    <s v="photobooks"/>
    <x v="1788"/>
    <x v="1787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1"/>
    <n v="10"/>
    <s v="photography"/>
    <s v="photobooks"/>
    <x v="1789"/>
    <x v="1788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5"/>
    <n v="109.0667"/>
    <s v="photography"/>
    <s v="photobooks"/>
    <x v="1790"/>
    <x v="1789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4"/>
    <n v="26.75"/>
    <s v="photography"/>
    <s v="photobooks"/>
    <x v="1791"/>
    <x v="1790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61"/>
    <n v="109.9353"/>
    <s v="photography"/>
    <s v="photobooks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"/>
    <n v="20"/>
    <s v="photography"/>
    <s v="photobooks"/>
    <x v="1793"/>
    <x v="1792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11"/>
    <n v="55.3889"/>
    <s v="photography"/>
    <s v="photobooks"/>
    <x v="1794"/>
    <x v="1793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39"/>
    <n v="133.90119999999999"/>
    <s v="photography"/>
    <s v="photobooks"/>
    <x v="1795"/>
    <x v="1794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22"/>
    <n v="48.7209"/>
    <s v="photography"/>
    <s v="photobooks"/>
    <x v="1796"/>
    <x v="179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68"/>
    <n v="48.25"/>
    <s v="photography"/>
    <s v="photobooks"/>
    <x v="1797"/>
    <x v="1796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14"/>
    <n v="58.972999999999999"/>
    <s v="photography"/>
    <s v="photobooks"/>
    <x v="1798"/>
    <x v="1797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2"/>
    <n v="11.638299999999999"/>
    <s v="photography"/>
    <s v="photobooks"/>
    <x v="1799"/>
    <x v="179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20"/>
    <n v="83.716800000000006"/>
    <s v="photography"/>
    <s v="photobooks"/>
    <x v="1800"/>
    <x v="1799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14"/>
    <n v="63.648600000000002"/>
    <s v="photography"/>
    <s v="photobooks"/>
    <x v="1801"/>
    <x v="18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48"/>
    <n v="94.277799999999999"/>
    <s v="photography"/>
    <s v="photobooks"/>
    <x v="1802"/>
    <x v="180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31"/>
    <n v="71.866699999999994"/>
    <s v="photography"/>
    <s v="photobooks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35"/>
    <n v="104.8462"/>
    <s v="photography"/>
    <s v="photobooks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36"/>
    <n v="67.139300000000006"/>
    <s v="photography"/>
    <s v="photobooks"/>
    <x v="1805"/>
    <x v="1804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3"/>
    <n v="73.875"/>
    <s v="photography"/>
    <s v="photobooks"/>
    <x v="1806"/>
    <x v="1805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11"/>
    <n v="69.125"/>
    <s v="photography"/>
    <s v="photobooks"/>
    <x v="1807"/>
    <x v="1806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41"/>
    <n v="120.77079999999999"/>
    <s v="photography"/>
    <s v="photobooks"/>
    <x v="1808"/>
    <x v="1807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11"/>
    <n v="42.222200000000001"/>
    <s v="photography"/>
    <s v="photobooks"/>
    <x v="1809"/>
    <x v="1808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"/>
    <n v="7.5"/>
    <s v="photography"/>
    <s v="photobooks"/>
    <x v="1810"/>
    <x v="1809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0"/>
    <n v="1.5385"/>
    <s v="photography"/>
    <s v="photobooks"/>
    <x v="1811"/>
    <x v="18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13"/>
    <n v="37.608699999999999"/>
    <s v="photography"/>
    <s v="photobooks"/>
    <x v="1812"/>
    <x v="1811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n v="0"/>
    <s v="photography"/>
    <s v="photobooks"/>
    <x v="1813"/>
    <x v="18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49"/>
    <n v="42.1571"/>
    <s v="photography"/>
    <s v="photobooks"/>
    <x v="1814"/>
    <x v="1813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n v="0"/>
    <s v="photography"/>
    <s v="photobooks"/>
    <x v="1815"/>
    <x v="1814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"/>
    <n v="84.833299999999994"/>
    <s v="photography"/>
    <s v="photobooks"/>
    <x v="1816"/>
    <x v="1815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52"/>
    <n v="94.19"/>
    <s v="photography"/>
    <s v="photobooks"/>
    <x v="1817"/>
    <x v="1816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n v="0"/>
    <s v="photography"/>
    <s v="photobooks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"/>
    <n v="6.25"/>
    <s v="photography"/>
    <s v="photobooks"/>
    <x v="1819"/>
    <x v="18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7"/>
    <n v="213.375"/>
    <s v="photography"/>
    <s v="photobooks"/>
    <x v="1820"/>
    <x v="1819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35"/>
    <n v="59.162300000000002"/>
    <s v="music"/>
    <s v="rock"/>
    <x v="1821"/>
    <x v="1820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00"/>
    <n v="27.2727"/>
    <s v="music"/>
    <s v="rock"/>
    <x v="1822"/>
    <x v="182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16"/>
    <n v="24.575800000000001"/>
    <s v="music"/>
    <s v="rock"/>
    <x v="1823"/>
    <x v="1822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00"/>
    <n v="75.05"/>
    <s v="music"/>
    <s v="rock"/>
    <x v="1824"/>
    <x v="1823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05"/>
    <n v="42.02"/>
    <s v="music"/>
    <s v="rock"/>
    <x v="1825"/>
    <x v="1824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01"/>
    <n v="53.157899999999998"/>
    <s v="music"/>
    <s v="rock"/>
    <x v="1826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01"/>
    <n v="83.885400000000004"/>
    <s v="music"/>
    <s v="rock"/>
    <x v="1827"/>
    <x v="182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00"/>
    <n v="417.33330000000001"/>
    <s v="music"/>
    <s v="rock"/>
    <x v="1828"/>
    <x v="1827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67"/>
    <n v="75.765199999999993"/>
    <s v="music"/>
    <s v="rock"/>
    <x v="1829"/>
    <x v="1828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02"/>
    <n v="67.389399999999995"/>
    <s v="music"/>
    <s v="rock"/>
    <x v="1830"/>
    <x v="1829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03"/>
    <n v="73.571399999999997"/>
    <s v="music"/>
    <s v="rock"/>
    <x v="1831"/>
    <x v="183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43"/>
    <n v="25"/>
    <s v="music"/>
    <s v="rock"/>
    <x v="1832"/>
    <x v="1831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63"/>
    <n v="42"/>
    <s v="music"/>
    <s v="rock"/>
    <x v="1833"/>
    <x v="1832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18"/>
    <n v="131.16669999999999"/>
    <s v="music"/>
    <s v="rock"/>
    <x v="1834"/>
    <x v="1833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04"/>
    <n v="47.2727"/>
    <s v="music"/>
    <s v="rock"/>
    <x v="1835"/>
    <x v="1834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00"/>
    <n v="182.12729999999999"/>
    <s v="music"/>
    <s v="rock"/>
    <x v="1836"/>
    <x v="183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07"/>
    <n v="61.366700000000002"/>
    <s v="music"/>
    <s v="rock"/>
    <x v="1837"/>
    <x v="1836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00"/>
    <n v="35.767499999999998"/>
    <s v="music"/>
    <s v="rock"/>
    <x v="1838"/>
    <x v="1837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05"/>
    <n v="45.622199999999999"/>
    <s v="music"/>
    <s v="rock"/>
    <x v="1839"/>
    <x v="183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09"/>
    <n v="75.384600000000006"/>
    <s v="music"/>
    <s v="rock"/>
    <x v="1840"/>
    <x v="1839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02"/>
    <n v="50.875"/>
    <s v="music"/>
    <s v="rock"/>
    <x v="1841"/>
    <x v="184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25"/>
    <n v="119.28570000000001"/>
    <s v="music"/>
    <s v="rock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24"/>
    <n v="92.541899999999998"/>
    <s v="music"/>
    <s v="rock"/>
    <x v="1843"/>
    <x v="1842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01"/>
    <n v="76.05"/>
    <s v="music"/>
    <s v="rock"/>
    <x v="1844"/>
    <x v="184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00"/>
    <n v="52.631599999999999"/>
    <s v="music"/>
    <s v="rock"/>
    <x v="1845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38"/>
    <n v="98.990399999999994"/>
    <s v="music"/>
    <s v="rock"/>
    <x v="1846"/>
    <x v="1845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21"/>
    <n v="79.526300000000006"/>
    <s v="music"/>
    <s v="rock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07"/>
    <n v="134.20830000000001"/>
    <s v="music"/>
    <s v="rock"/>
    <x v="1848"/>
    <x v="1847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00"/>
    <n v="37.625"/>
    <s v="music"/>
    <s v="rock"/>
    <x v="1849"/>
    <x v="184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02"/>
    <n v="51.044699999999999"/>
    <s v="music"/>
    <s v="rock"/>
    <x v="1850"/>
    <x v="1849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00"/>
    <n v="50.038499999999999"/>
    <s v="music"/>
    <s v="rock"/>
    <x v="1851"/>
    <x v="185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17"/>
    <n v="133.93129999999999"/>
    <s v="music"/>
    <s v="rock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02"/>
    <n v="58.214300000000001"/>
    <s v="music"/>
    <s v="rock"/>
    <x v="1853"/>
    <x v="185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02"/>
    <n v="88.037599999999998"/>
    <s v="music"/>
    <s v="rock"/>
    <x v="1854"/>
    <x v="185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54"/>
    <n v="70.576800000000006"/>
    <s v="music"/>
    <s v="rock"/>
    <x v="1855"/>
    <x v="185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01"/>
    <n v="53.289499999999997"/>
    <s v="music"/>
    <s v="rock"/>
    <x v="1856"/>
    <x v="1855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00"/>
    <n v="136.36359999999999"/>
    <s v="music"/>
    <s v="rock"/>
    <x v="1857"/>
    <x v="1856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09"/>
    <n v="40.5473"/>
    <s v="music"/>
    <s v="rock"/>
    <x v="1858"/>
    <x v="1857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32"/>
    <n v="70.625"/>
    <s v="music"/>
    <s v="rock"/>
    <x v="1859"/>
    <x v="1858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33"/>
    <n v="52.684199999999997"/>
    <s v="music"/>
    <s v="rock"/>
    <x v="1860"/>
    <x v="1859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n v="0"/>
    <s v="games"/>
    <s v="mobile games"/>
    <x v="1861"/>
    <x v="1860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"/>
    <n v="90.9375"/>
    <s v="games"/>
    <s v="mobile games"/>
    <x v="1862"/>
    <x v="186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0"/>
    <n v="5"/>
    <s v="games"/>
    <s v="mobile games"/>
    <x v="1863"/>
    <x v="1862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43"/>
    <n v="58.083300000000001"/>
    <s v="games"/>
    <s v="mobile games"/>
    <x v="1864"/>
    <x v="1863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0"/>
    <n v="2"/>
    <s v="games"/>
    <s v="mobile games"/>
    <x v="1865"/>
    <x v="1864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1"/>
    <n v="62.5"/>
    <s v="games"/>
    <s v="mobile games"/>
    <x v="1866"/>
    <x v="1865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0"/>
    <n v="10"/>
    <s v="games"/>
    <s v="mobile games"/>
    <x v="1867"/>
    <x v="186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5"/>
    <n v="71.588200000000001"/>
    <s v="games"/>
    <s v="mobile games"/>
    <x v="1868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n v="0"/>
    <s v="games"/>
    <s v="mobile games"/>
    <x v="1869"/>
    <x v="1868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10"/>
    <n v="32.818199999999997"/>
    <s v="games"/>
    <s v="mobile games"/>
    <x v="1870"/>
    <x v="186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72"/>
    <n v="49.1158"/>
    <s v="games"/>
    <s v="mobile games"/>
    <x v="1871"/>
    <x v="1870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"/>
    <n v="16.307700000000001"/>
    <s v="games"/>
    <s v="mobile games"/>
    <x v="187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0"/>
    <n v="18"/>
    <s v="games"/>
    <s v="mobile games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0"/>
    <n v="13"/>
    <s v="games"/>
    <s v="mobile games"/>
    <x v="1874"/>
    <x v="187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1"/>
    <n v="17"/>
    <s v="games"/>
    <s v="mobile games"/>
    <x v="1875"/>
    <x v="1874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n v="0"/>
    <s v="games"/>
    <s v="mobile games"/>
    <x v="1876"/>
    <x v="187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n v="0"/>
    <s v="games"/>
    <s v="mobile games"/>
    <x v="1877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n v="0"/>
    <s v="games"/>
    <s v="mobile games"/>
    <x v="1878"/>
    <x v="1877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0"/>
    <n v="3"/>
    <s v="games"/>
    <s v="mobile games"/>
    <x v="1879"/>
    <x v="1878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20"/>
    <n v="41.833300000000001"/>
    <s v="games"/>
    <s v="mobile games"/>
    <x v="1880"/>
    <x v="1879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73"/>
    <n v="49.3384"/>
    <s v="music"/>
    <s v="indie rock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01"/>
    <n v="41.728400000000001"/>
    <s v="music"/>
    <s v="indie rock"/>
    <x v="1882"/>
    <x v="1881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05"/>
    <n v="32.718800000000002"/>
    <s v="music"/>
    <s v="indie rock"/>
    <x v="1883"/>
    <x v="188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35"/>
    <n v="51.961500000000001"/>
    <s v="music"/>
    <s v="indie rock"/>
    <x v="1884"/>
    <x v="1883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16"/>
    <n v="50.685699999999997"/>
    <s v="music"/>
    <s v="indie rock"/>
    <x v="1885"/>
    <x v="188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02"/>
    <n v="42.241399999999999"/>
    <s v="music"/>
    <s v="indie rock"/>
    <x v="1886"/>
    <x v="1885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11"/>
    <n v="416.875"/>
    <s v="music"/>
    <s v="indie rock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66"/>
    <n v="46.651699999999998"/>
    <s v="music"/>
    <s v="indie rock"/>
    <x v="1888"/>
    <x v="1887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07"/>
    <n v="48.454500000000003"/>
    <s v="music"/>
    <s v="indie rock"/>
    <x v="1889"/>
    <x v="1888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45"/>
    <n v="70.528999999999996"/>
    <s v="music"/>
    <s v="indie rock"/>
    <x v="1890"/>
    <x v="188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06"/>
    <n v="87.958299999999994"/>
    <s v="music"/>
    <s v="indie rock"/>
    <x v="1891"/>
    <x v="189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37"/>
    <n v="26.269200000000001"/>
    <s v="music"/>
    <s v="indie rock"/>
    <x v="1892"/>
    <x v="189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04"/>
    <n v="57.777799999999999"/>
    <s v="music"/>
    <s v="indie rock"/>
    <x v="1893"/>
    <x v="1892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15"/>
    <n v="57.25"/>
    <s v="music"/>
    <s v="indie rock"/>
    <x v="1894"/>
    <x v="189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02"/>
    <n v="196.34039999999999"/>
    <s v="music"/>
    <s v="indie rock"/>
    <x v="1895"/>
    <x v="189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24"/>
    <n v="43"/>
    <s v="music"/>
    <s v="indie rock"/>
    <x v="1896"/>
    <x v="189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02"/>
    <n v="35.551900000000003"/>
    <s v="music"/>
    <s v="indie rock"/>
    <x v="1897"/>
    <x v="1896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45"/>
    <n v="68.8095"/>
    <s v="music"/>
    <s v="indie rock"/>
    <x v="1898"/>
    <x v="189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33"/>
    <n v="28.571400000000001"/>
    <s v="music"/>
    <s v="indie rock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09"/>
    <n v="50.631700000000002"/>
    <s v="music"/>
    <s v="indie rock"/>
    <x v="1900"/>
    <x v="1899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3"/>
    <n v="106.8"/>
    <s v="technology"/>
    <s v="gadgets"/>
    <x v="1901"/>
    <x v="19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"/>
    <n v="4"/>
    <s v="technology"/>
    <s v="gadgets"/>
    <x v="1902"/>
    <x v="1901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47"/>
    <n v="34.0976"/>
    <s v="technology"/>
    <s v="gadgets"/>
    <x v="1903"/>
    <x v="190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0"/>
    <n v="25"/>
    <s v="technology"/>
    <s v="gadgets"/>
    <x v="1904"/>
    <x v="190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0"/>
    <n v="10.5"/>
    <s v="technology"/>
    <s v="gadgets"/>
    <x v="1905"/>
    <x v="190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43"/>
    <n v="215.95959999999999"/>
    <s v="technology"/>
    <s v="gadgets"/>
    <x v="1906"/>
    <x v="190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0"/>
    <n v="21.25"/>
    <s v="technology"/>
    <s v="gadgets"/>
    <x v="1907"/>
    <x v="1906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2"/>
    <n v="108.25"/>
    <s v="technology"/>
    <s v="gadgets"/>
    <x v="1908"/>
    <x v="19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14"/>
    <n v="129.97370000000001"/>
    <s v="technology"/>
    <s v="gadgets"/>
    <x v="1909"/>
    <x v="190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39"/>
    <n v="117.49469999999999"/>
    <s v="technology"/>
    <s v="gadgets"/>
    <x v="1910"/>
    <x v="190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0"/>
    <n v="10"/>
    <s v="technology"/>
    <s v="gadgets"/>
    <x v="1911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59"/>
    <n v="70.595200000000006"/>
    <s v="technology"/>
    <s v="gadgets"/>
    <x v="1912"/>
    <x v="1911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"/>
    <n v="24.5"/>
    <s v="technology"/>
    <s v="gadgets"/>
    <x v="1913"/>
    <x v="191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"/>
    <n v="30"/>
    <s v="technology"/>
    <s v="gadgets"/>
    <x v="1914"/>
    <x v="1913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2"/>
    <n v="2"/>
    <s v="technology"/>
    <s v="gadgets"/>
    <x v="1915"/>
    <x v="1914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1"/>
    <n v="17"/>
    <s v="technology"/>
    <s v="gadgets"/>
    <x v="1916"/>
    <x v="191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53"/>
    <n v="2928.9286000000002"/>
    <s v="technology"/>
    <s v="gadgets"/>
    <x v="1917"/>
    <x v="1916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"/>
    <n v="28.8889"/>
    <s v="technology"/>
    <s v="gadgets"/>
    <x v="1918"/>
    <x v="191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47"/>
    <n v="29.625"/>
    <s v="technology"/>
    <s v="gadgets"/>
    <x v="1919"/>
    <x v="1918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43"/>
    <n v="40.981000000000002"/>
    <s v="technology"/>
    <s v="gadgets"/>
    <x v="1920"/>
    <x v="1919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37"/>
    <n v="54"/>
    <s v="music"/>
    <s v="indie rock"/>
    <x v="1921"/>
    <x v="192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16"/>
    <n v="36.109400000000001"/>
    <s v="music"/>
    <s v="indie rock"/>
    <x v="1922"/>
    <x v="192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41"/>
    <n v="23.1538"/>
    <s v="music"/>
    <s v="indie rock"/>
    <x v="1923"/>
    <x v="1922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14"/>
    <n v="104"/>
    <s v="music"/>
    <s v="indie rock"/>
    <x v="1924"/>
    <x v="1923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10"/>
    <n v="31.826899999999998"/>
    <s v="music"/>
    <s v="indie rock"/>
    <x v="1925"/>
    <x v="192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95"/>
    <n v="27.389600000000002"/>
    <s v="music"/>
    <s v="indie rock"/>
    <x v="1926"/>
    <x v="1925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03"/>
    <n v="56.363599999999998"/>
    <s v="music"/>
    <s v="indie rock"/>
    <x v="1927"/>
    <x v="1926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03"/>
    <n v="77.352900000000005"/>
    <s v="music"/>
    <s v="indie rock"/>
    <x v="1928"/>
    <x v="1927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00"/>
    <n v="42.8"/>
    <s v="music"/>
    <s v="indie rock"/>
    <x v="1929"/>
    <x v="1928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27"/>
    <n v="48.846200000000003"/>
    <s v="music"/>
    <s v="indie rock"/>
    <x v="1930"/>
    <x v="1929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21"/>
    <n v="48.240400000000001"/>
    <s v="music"/>
    <s v="indie rock"/>
    <x v="1931"/>
    <x v="193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07"/>
    <n v="70.212500000000006"/>
    <s v="music"/>
    <s v="indie rock"/>
    <x v="1932"/>
    <x v="193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72"/>
    <n v="94.054500000000004"/>
    <s v="music"/>
    <s v="indie rock"/>
    <x v="1933"/>
    <x v="1932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24"/>
    <n v="80.2727"/>
    <s v="music"/>
    <s v="indie rock"/>
    <x v="1934"/>
    <x v="1933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08"/>
    <n v="54.2"/>
    <s v="music"/>
    <s v="indie rock"/>
    <x v="1935"/>
    <x v="1934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17"/>
    <n v="60.268999999999998"/>
    <s v="music"/>
    <s v="indie rock"/>
    <x v="1936"/>
    <x v="1935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87"/>
    <n v="38.740299999999998"/>
    <s v="music"/>
    <s v="indie rock"/>
    <x v="1937"/>
    <x v="1936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16"/>
    <n v="152.54390000000001"/>
    <s v="music"/>
    <s v="indie rock"/>
    <x v="1938"/>
    <x v="1937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11"/>
    <n v="115.3125"/>
    <s v="music"/>
    <s v="indie rock"/>
    <x v="1939"/>
    <x v="193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71"/>
    <n v="35.838700000000003"/>
    <s v="music"/>
    <s v="indie rock"/>
    <x v="1940"/>
    <x v="193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26"/>
    <n v="64.570099999999996"/>
    <s v="technology"/>
    <s v="hardware"/>
    <x v="1941"/>
    <x v="194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38"/>
    <n v="87.436000000000007"/>
    <s v="technology"/>
    <s v="hardware"/>
    <x v="1942"/>
    <x v="1941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05"/>
    <n v="68.815600000000003"/>
    <s v="technology"/>
    <s v="hardware"/>
    <x v="1943"/>
    <x v="194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88"/>
    <n v="176.2002"/>
    <s v="technology"/>
    <s v="hardware"/>
    <x v="1944"/>
    <x v="1943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48"/>
    <n v="511.7912"/>
    <s v="technology"/>
    <s v="hardware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50"/>
    <n v="160.44290000000001"/>
    <s v="technology"/>
    <s v="hardware"/>
    <x v="1946"/>
    <x v="1945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01"/>
    <n v="35.003"/>
    <s v="technology"/>
    <s v="hardware"/>
    <x v="1947"/>
    <x v="1946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00"/>
    <n v="188.5067"/>
    <s v="technology"/>
    <s v="hardware"/>
    <x v="1948"/>
    <x v="1947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06"/>
    <n v="56.204999999999998"/>
    <s v="technology"/>
    <s v="hardware"/>
    <x v="1949"/>
    <x v="1948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01"/>
    <n v="51.305399999999999"/>
    <s v="technology"/>
    <s v="hardware"/>
    <x v="1950"/>
    <x v="1949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12"/>
    <n v="127.36450000000001"/>
    <s v="technology"/>
    <s v="hardware"/>
    <x v="1951"/>
    <x v="1950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98"/>
    <n v="101.8553"/>
    <s v="technology"/>
    <s v="hardware"/>
    <x v="1952"/>
    <x v="1951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26"/>
    <n v="230.55779999999999"/>
    <s v="technology"/>
    <s v="hardware"/>
    <x v="1953"/>
    <x v="195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99"/>
    <n v="842.10599999999999"/>
    <s v="technology"/>
    <s v="hardware"/>
    <x v="1954"/>
    <x v="1953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99"/>
    <n v="577.27589999999998"/>
    <s v="technology"/>
    <s v="hardware"/>
    <x v="1955"/>
    <x v="1954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94"/>
    <n v="483.34249999999997"/>
    <s v="technology"/>
    <s v="hardware"/>
    <x v="1956"/>
    <x v="195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68"/>
    <n v="76.138499999999993"/>
    <s v="technology"/>
    <s v="hardware"/>
    <x v="1957"/>
    <x v="1956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36"/>
    <n v="74.107699999999994"/>
    <s v="technology"/>
    <s v="hardware"/>
    <x v="1958"/>
    <x v="1957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57"/>
    <n v="36.965699999999998"/>
    <s v="technology"/>
    <s v="hardware"/>
    <x v="1959"/>
    <x v="1958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18"/>
    <n v="2500.9697000000001"/>
    <s v="technology"/>
    <s v="hardware"/>
    <x v="1960"/>
    <x v="1959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05"/>
    <n v="67.690200000000004"/>
    <s v="technology"/>
    <s v="hardware"/>
    <x v="1961"/>
    <x v="196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93"/>
    <n v="63.047400000000003"/>
    <s v="technology"/>
    <s v="hardware"/>
    <x v="1962"/>
    <x v="196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27"/>
    <n v="117.6"/>
    <s v="technology"/>
    <s v="hardware"/>
    <x v="1963"/>
    <x v="1962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60"/>
    <n v="180.75190000000001"/>
    <s v="technology"/>
    <s v="hardware"/>
    <x v="1964"/>
    <x v="1963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62"/>
    <n v="127.32040000000001"/>
    <s v="technology"/>
    <s v="hardware"/>
    <x v="1965"/>
    <x v="1964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07"/>
    <n v="136.64449999999999"/>
    <s v="technology"/>
    <s v="hardware"/>
    <x v="1966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70"/>
    <n v="182.78020000000001"/>
    <s v="technology"/>
    <s v="hardware"/>
    <x v="1967"/>
    <x v="196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85"/>
    <n v="279.3784"/>
    <s v="technology"/>
    <s v="hardware"/>
    <x v="1968"/>
    <x v="1967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79"/>
    <n v="61.375700000000002"/>
    <s v="technology"/>
    <s v="hardware"/>
    <x v="1969"/>
    <x v="196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32"/>
    <n v="80.727500000000006"/>
    <s v="technology"/>
    <s v="hardware"/>
    <x v="1970"/>
    <x v="1969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63"/>
    <n v="272.35590000000002"/>
    <s v="technology"/>
    <s v="hardware"/>
    <x v="1971"/>
    <x v="197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74"/>
    <n v="70.848699999999994"/>
    <s v="technology"/>
    <s v="hardware"/>
    <x v="1972"/>
    <x v="1971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57"/>
    <n v="247.94"/>
    <s v="technology"/>
    <s v="hardware"/>
    <x v="1973"/>
    <x v="1972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75"/>
    <n v="186.81389999999999"/>
    <s v="technology"/>
    <s v="hardware"/>
    <x v="1974"/>
    <x v="1973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09"/>
    <n v="131.98949999999999"/>
    <s v="technology"/>
    <s v="hardware"/>
    <x v="1975"/>
    <x v="1974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47"/>
    <n v="29.3108"/>
    <s v="technology"/>
    <s v="hardware"/>
    <x v="1976"/>
    <x v="197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02"/>
    <n v="245.02440000000001"/>
    <s v="technology"/>
    <s v="hardware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27"/>
    <n v="1323.2539999999999"/>
    <s v="technology"/>
    <s v="hardware"/>
    <x v="1978"/>
    <x v="1977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15"/>
    <n v="282.65969999999999"/>
    <s v="technology"/>
    <s v="hardware"/>
    <x v="1979"/>
    <x v="1978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55"/>
    <n v="91.214399999999998"/>
    <s v="technology"/>
    <s v="hardware"/>
    <x v="1980"/>
    <x v="1979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"/>
    <n v="31.75"/>
    <s v="photography"/>
    <s v="people"/>
    <x v="1981"/>
    <x v="198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n v="0"/>
    <s v="photography"/>
    <s v="people"/>
    <x v="1982"/>
    <x v="1981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"/>
    <n v="88.6875"/>
    <s v="photography"/>
    <s v="people"/>
    <x v="1983"/>
    <x v="198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21"/>
    <n v="453.1429"/>
    <s v="photography"/>
    <s v="people"/>
    <x v="1984"/>
    <x v="1983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"/>
    <n v="12.75"/>
    <s v="photography"/>
    <s v="people"/>
    <x v="1985"/>
    <x v="1984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0"/>
    <n v="1"/>
    <s v="photography"/>
    <s v="people"/>
    <x v="1986"/>
    <x v="1985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42"/>
    <n v="83.428600000000003"/>
    <s v="photography"/>
    <s v="people"/>
    <x v="1987"/>
    <x v="198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0"/>
    <n v="25"/>
    <s v="photography"/>
    <s v="people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1"/>
    <n v="50"/>
    <s v="photography"/>
    <s v="people"/>
    <x v="1989"/>
    <x v="198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17"/>
    <n v="101.8"/>
    <s v="photography"/>
    <s v="people"/>
    <x v="1990"/>
    <x v="198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"/>
    <n v="46.666699999999999"/>
    <s v="photography"/>
    <s v="people"/>
    <x v="1991"/>
    <x v="199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0"/>
    <n v="1"/>
    <s v="photography"/>
    <s v="people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n v="0"/>
    <s v="photography"/>
    <s v="people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n v="0"/>
    <s v="photography"/>
    <s v="people"/>
    <x v="1994"/>
    <x v="1993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8"/>
    <n v="26"/>
    <s v="photography"/>
    <s v="people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n v="0"/>
    <s v="photography"/>
    <s v="people"/>
    <x v="1996"/>
    <x v="1995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n v="0"/>
    <s v="photography"/>
    <s v="people"/>
    <x v="1997"/>
    <x v="1996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26"/>
    <n v="218.33330000000001"/>
    <s v="photography"/>
    <s v="people"/>
    <x v="1998"/>
    <x v="1997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1"/>
    <n v="33.714300000000001"/>
    <s v="photography"/>
    <s v="people"/>
    <x v="1999"/>
    <x v="199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13"/>
    <n v="25"/>
    <s v="photography"/>
    <s v="people"/>
    <x v="2000"/>
    <x v="1999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82"/>
    <n v="128.3879"/>
    <s v="technology"/>
    <s v="hardware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17"/>
    <n v="78.834299999999999"/>
    <s v="technology"/>
    <s v="hardware"/>
    <x v="2002"/>
    <x v="200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12"/>
    <n v="91.764700000000005"/>
    <s v="technology"/>
    <s v="hardware"/>
    <x v="2003"/>
    <x v="2002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34"/>
    <n v="331.10239999999999"/>
    <s v="technology"/>
    <s v="hardware"/>
    <x v="2004"/>
    <x v="20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24"/>
    <n v="194.2619"/>
    <s v="technology"/>
    <s v="hardware"/>
    <x v="2005"/>
    <x v="2004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48"/>
    <n v="408.9769"/>
    <s v="technology"/>
    <s v="hardware"/>
    <x v="2006"/>
    <x v="20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16"/>
    <n v="84.459299999999999"/>
    <s v="technology"/>
    <s v="hardware"/>
    <x v="2007"/>
    <x v="200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17"/>
    <n v="44.853700000000003"/>
    <s v="technology"/>
    <s v="hardware"/>
    <x v="2008"/>
    <x v="2007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05"/>
    <n v="383.36430000000001"/>
    <s v="technology"/>
    <s v="hardware"/>
    <x v="2009"/>
    <x v="2008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20"/>
    <n v="55.276899999999998"/>
    <s v="technology"/>
    <s v="hardware"/>
    <x v="2010"/>
    <x v="2009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20"/>
    <n v="422.0206"/>
    <s v="technology"/>
    <s v="hardware"/>
    <x v="2011"/>
    <x v="201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35"/>
    <n v="64.180300000000003"/>
    <s v="technology"/>
    <s v="hardware"/>
    <x v="2012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95"/>
    <n v="173.5778"/>
    <s v="technology"/>
    <s v="hardware"/>
    <x v="2013"/>
    <x v="2012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14"/>
    <n v="88.601699999999994"/>
    <s v="technology"/>
    <s v="hardware"/>
    <x v="2014"/>
    <x v="2013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13"/>
    <n v="50.222299999999997"/>
    <s v="technology"/>
    <s v="hardware"/>
    <x v="2015"/>
    <x v="2014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22"/>
    <n v="192.3888"/>
    <s v="technology"/>
    <s v="hardware"/>
    <x v="2016"/>
    <x v="2015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25"/>
    <n v="73.416899999999998"/>
    <s v="technology"/>
    <s v="hardware"/>
    <x v="2017"/>
    <x v="2016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02"/>
    <n v="147.685"/>
    <s v="technology"/>
    <s v="hardware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85"/>
    <n v="108.96850000000001"/>
    <s v="technology"/>
    <s v="hardware"/>
    <x v="2019"/>
    <x v="2018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92"/>
    <n v="23.647500000000001"/>
    <s v="technology"/>
    <s v="hardware"/>
    <x v="2020"/>
    <x v="2019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81"/>
    <n v="147.94739999999999"/>
    <s v="technology"/>
    <s v="hardware"/>
    <x v="2021"/>
    <x v="202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25"/>
    <n v="385.0369"/>
    <s v="technology"/>
    <s v="hardware"/>
    <x v="2022"/>
    <x v="202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61"/>
    <n v="457.39089999999999"/>
    <s v="technology"/>
    <s v="hardware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85"/>
    <n v="222.9905"/>
    <s v="technology"/>
    <s v="hardware"/>
    <x v="2024"/>
    <x v="202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01"/>
    <n v="220.7407"/>
    <s v="technology"/>
    <s v="hardware"/>
    <x v="2025"/>
    <x v="2024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33"/>
    <n v="73.503900000000002"/>
    <s v="technology"/>
    <s v="hardware"/>
    <x v="2026"/>
    <x v="202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20"/>
    <n v="223.09649999999999"/>
    <s v="technology"/>
    <s v="hardware"/>
    <x v="2027"/>
    <x v="2026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26"/>
    <n v="47.9114"/>
    <s v="technology"/>
    <s v="hardware"/>
    <x v="2028"/>
    <x v="2027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61"/>
    <n v="96.063800000000001"/>
    <s v="technology"/>
    <s v="hardware"/>
    <x v="2029"/>
    <x v="202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26"/>
    <n v="118.6144"/>
    <s v="technology"/>
    <s v="hardware"/>
    <x v="2030"/>
    <x v="202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20"/>
    <n v="118.4547"/>
    <s v="technology"/>
    <s v="hardware"/>
    <x v="2031"/>
    <x v="203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04"/>
    <n v="143.21469999999999"/>
    <s v="technology"/>
    <s v="hardware"/>
    <x v="2032"/>
    <x v="203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79"/>
    <n v="282.71519999999998"/>
    <s v="technology"/>
    <s v="hardware"/>
    <x v="2033"/>
    <x v="203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87"/>
    <n v="593.93619999999999"/>
    <s v="technology"/>
    <s v="hardware"/>
    <x v="2034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11"/>
    <n v="262.15699999999998"/>
    <s v="technology"/>
    <s v="hardware"/>
    <x v="2035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32"/>
    <n v="46.580800000000004"/>
    <s v="technology"/>
    <s v="hardware"/>
    <x v="2036"/>
    <x v="2035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00"/>
    <n v="70.0411"/>
    <s v="technology"/>
    <s v="hardware"/>
    <x v="2037"/>
    <x v="2036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21"/>
    <n v="164.90690000000001"/>
    <s v="technology"/>
    <s v="hardware"/>
    <x v="2038"/>
    <x v="2037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36"/>
    <n v="449.26389999999998"/>
    <s v="technology"/>
    <s v="hardware"/>
    <x v="2039"/>
    <x v="2038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48"/>
    <n v="27.472799999999999"/>
    <s v="technology"/>
    <s v="hardware"/>
    <x v="2040"/>
    <x v="203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82"/>
    <n v="143.97499999999999"/>
    <s v="technology"/>
    <s v="hardware"/>
    <x v="2041"/>
    <x v="204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24"/>
    <n v="88.235699999999994"/>
    <s v="technology"/>
    <s v="hardware"/>
    <x v="2042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06"/>
    <n v="36.3264"/>
    <s v="technology"/>
    <s v="hardware"/>
    <x v="2043"/>
    <x v="204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08"/>
    <n v="90.177800000000005"/>
    <s v="technology"/>
    <s v="hardware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19"/>
    <n v="152.62360000000001"/>
    <s v="technology"/>
    <s v="hardware"/>
    <x v="2045"/>
    <x v="2044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21"/>
    <n v="55.8065"/>
    <s v="technology"/>
    <s v="hardware"/>
    <x v="2046"/>
    <x v="2045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03"/>
    <n v="227.85329999999999"/>
    <s v="technology"/>
    <s v="hardware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48"/>
    <n v="91.829899999999995"/>
    <s v="technology"/>
    <s v="hardware"/>
    <x v="2048"/>
    <x v="2047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20"/>
    <n v="80.991"/>
    <s v="technology"/>
    <s v="hardware"/>
    <x v="2049"/>
    <x v="20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73"/>
    <n v="278.39409999999998"/>
    <s v="technology"/>
    <s v="hardware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30"/>
    <n v="43.094999999999999"/>
    <s v="technology"/>
    <s v="hardware"/>
    <x v="2051"/>
    <x v="205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53"/>
    <n v="326.2921"/>
    <s v="technology"/>
    <s v="hardware"/>
    <x v="2052"/>
    <x v="205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01"/>
    <n v="41.7438"/>
    <s v="technology"/>
    <s v="hardware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14"/>
    <n v="64.020899999999997"/>
    <s v="technology"/>
    <s v="hardware"/>
    <x v="2054"/>
    <x v="2053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67"/>
    <n v="99.455399999999997"/>
    <s v="technology"/>
    <s v="hardware"/>
    <x v="2055"/>
    <x v="205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53"/>
    <n v="138.49459999999999"/>
    <s v="technology"/>
    <s v="hardware"/>
    <x v="2056"/>
    <x v="2055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02"/>
    <n v="45.547800000000002"/>
    <s v="technology"/>
    <s v="hardware"/>
    <x v="2057"/>
    <x v="2056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68"/>
    <n v="10.507300000000001"/>
    <s v="technology"/>
    <s v="hardware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43"/>
    <n v="114.7653"/>
    <s v="technology"/>
    <s v="hardware"/>
    <x v="2059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96"/>
    <n v="35.997100000000003"/>
    <s v="technology"/>
    <s v="hardware"/>
    <x v="2060"/>
    <x v="2059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08"/>
    <n v="154.17140000000001"/>
    <s v="technology"/>
    <s v="hardware"/>
    <x v="2061"/>
    <x v="2060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15"/>
    <n v="566.38919999999996"/>
    <s v="technology"/>
    <s v="hardware"/>
    <x v="2062"/>
    <x v="2061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48"/>
    <n v="120.8571"/>
    <s v="technology"/>
    <s v="hardware"/>
    <x v="2063"/>
    <x v="206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91"/>
    <n v="86.163799999999995"/>
    <s v="technology"/>
    <s v="hardware"/>
    <x v="2064"/>
    <x v="206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99"/>
    <n v="51.2121"/>
    <s v="technology"/>
    <s v="hardware"/>
    <x v="2065"/>
    <x v="206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19"/>
    <n v="67.261499999999998"/>
    <s v="technology"/>
    <s v="hardware"/>
    <x v="2066"/>
    <x v="2065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27"/>
    <n v="62.8"/>
    <s v="technology"/>
    <s v="hardware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05"/>
    <n v="346.13119999999998"/>
    <s v="technology"/>
    <s v="hardware"/>
    <x v="2068"/>
    <x v="206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28"/>
    <n v="244.1191"/>
    <s v="technology"/>
    <s v="hardware"/>
    <x v="2069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17"/>
    <n v="259.25420000000003"/>
    <s v="technology"/>
    <s v="hardware"/>
    <x v="2070"/>
    <x v="206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81"/>
    <n v="201.964"/>
    <s v="technology"/>
    <s v="hardware"/>
    <x v="2071"/>
    <x v="207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11"/>
    <n v="226.20859999999999"/>
    <s v="technology"/>
    <s v="hardware"/>
    <x v="2072"/>
    <x v="207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53"/>
    <n v="324.69"/>
    <s v="technology"/>
    <s v="hardware"/>
    <x v="2073"/>
    <x v="2072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03"/>
    <n v="205"/>
    <s v="technology"/>
    <s v="hardware"/>
    <x v="2074"/>
    <x v="2073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78"/>
    <n v="20.465900000000001"/>
    <s v="technology"/>
    <s v="hardware"/>
    <x v="2075"/>
    <x v="2074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43"/>
    <n v="116.35299999999999"/>
    <s v="technology"/>
    <s v="hardware"/>
    <x v="2076"/>
    <x v="2075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16"/>
    <n v="307.20209999999997"/>
    <s v="technology"/>
    <s v="hardware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31"/>
    <n v="546.6875"/>
    <s v="technology"/>
    <s v="hardware"/>
    <x v="2078"/>
    <x v="207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88"/>
    <n v="47.474499999999999"/>
    <s v="technology"/>
    <s v="hardware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08"/>
    <n v="101.56"/>
    <s v="technology"/>
    <s v="hardware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15"/>
    <n v="72.909099999999995"/>
    <s v="music"/>
    <s v="indie rock"/>
    <x v="2081"/>
    <x v="208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11"/>
    <n v="43.710500000000003"/>
    <s v="music"/>
    <s v="indie rock"/>
    <x v="2082"/>
    <x v="2081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13"/>
    <n v="34"/>
    <s v="music"/>
    <s v="indie rock"/>
    <x v="2083"/>
    <x v="2082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08"/>
    <n v="70.652199999999993"/>
    <s v="music"/>
    <s v="indie rock"/>
    <x v="2084"/>
    <x v="2083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24"/>
    <n v="89.301199999999994"/>
    <s v="music"/>
    <s v="indie rock"/>
    <x v="2085"/>
    <x v="2084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01"/>
    <n v="115.0857"/>
    <s v="music"/>
    <s v="indie rock"/>
    <x v="2086"/>
    <x v="208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04"/>
    <n v="62.12"/>
    <s v="music"/>
    <s v="indie rock"/>
    <x v="2087"/>
    <x v="2086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16"/>
    <n v="46.204300000000003"/>
    <s v="music"/>
    <s v="indie rock"/>
    <x v="2088"/>
    <x v="2087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20"/>
    <n v="48.548499999999997"/>
    <s v="music"/>
    <s v="indie rock"/>
    <x v="2089"/>
    <x v="2088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15"/>
    <n v="57.520200000000003"/>
    <s v="music"/>
    <s v="indie rock"/>
    <x v="2090"/>
    <x v="208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20"/>
    <n v="88.147199999999998"/>
    <s v="music"/>
    <s v="indie rock"/>
    <x v="2091"/>
    <x v="209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01"/>
    <n v="110.4909"/>
    <s v="music"/>
    <s v="indie rock"/>
    <x v="2092"/>
    <x v="2091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02"/>
    <n v="66.826099999999997"/>
    <s v="music"/>
    <s v="indie rock"/>
    <x v="2093"/>
    <x v="209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21"/>
    <n v="58.597200000000001"/>
    <s v="music"/>
    <s v="indie rock"/>
    <x v="2094"/>
    <x v="2093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00"/>
    <n v="113.63639999999999"/>
    <s v="music"/>
    <s v="indie rock"/>
    <x v="2095"/>
    <x v="2094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02"/>
    <n v="43.571399999999997"/>
    <s v="music"/>
    <s v="indie rock"/>
    <x v="2096"/>
    <x v="2095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00"/>
    <n v="78.947400000000002"/>
    <s v="music"/>
    <s v="indie rock"/>
    <x v="2097"/>
    <x v="2096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00"/>
    <n v="188.125"/>
    <s v="music"/>
    <s v="indie rock"/>
    <x v="2098"/>
    <x v="2097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32"/>
    <n v="63.031700000000001"/>
    <s v="music"/>
    <s v="indie rock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37"/>
    <n v="30.3704"/>
    <s v="music"/>
    <s v="indie rock"/>
    <x v="2100"/>
    <x v="2099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13"/>
    <n v="51.4773"/>
    <s v="music"/>
    <s v="indie rock"/>
    <x v="2101"/>
    <x v="2100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36"/>
    <n v="35.789499999999997"/>
    <s v="music"/>
    <s v="indie rock"/>
    <x v="2102"/>
    <x v="2101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46"/>
    <n v="98.817400000000006"/>
    <s v="music"/>
    <s v="indie rock"/>
    <x v="2103"/>
    <x v="2102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30"/>
    <n v="28"/>
    <s v="music"/>
    <s v="indie rock"/>
    <x v="2104"/>
    <x v="2103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54"/>
    <n v="51.313099999999999"/>
    <s v="music"/>
    <s v="indie rock"/>
    <x v="2105"/>
    <x v="210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07"/>
    <n v="53.5227"/>
    <s v="music"/>
    <s v="indie rock"/>
    <x v="2106"/>
    <x v="2105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08"/>
    <n v="37.149299999999997"/>
    <s v="music"/>
    <s v="indie rock"/>
    <x v="2107"/>
    <x v="2106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07"/>
    <n v="89.895300000000006"/>
    <s v="music"/>
    <s v="indie rock"/>
    <x v="2108"/>
    <x v="2107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07"/>
    <n v="106.52500000000001"/>
    <s v="music"/>
    <s v="indie rock"/>
    <x v="2109"/>
    <x v="2108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00"/>
    <n v="52.815800000000003"/>
    <s v="music"/>
    <s v="indie rock"/>
    <x v="2110"/>
    <x v="210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07"/>
    <n v="54.615400000000001"/>
    <s v="music"/>
    <s v="indie rock"/>
    <x v="2111"/>
    <x v="211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00"/>
    <n v="27.2727"/>
    <s v="music"/>
    <s v="indie rock"/>
    <x v="2112"/>
    <x v="21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05"/>
    <n v="68.598100000000002"/>
    <s v="music"/>
    <s v="indie rock"/>
    <x v="2113"/>
    <x v="2112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05"/>
    <n v="35.612200000000001"/>
    <s v="music"/>
    <s v="indie rock"/>
    <x v="2114"/>
    <x v="2113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26"/>
    <n v="94.027799999999999"/>
    <s v="music"/>
    <s v="indie rock"/>
    <x v="2115"/>
    <x v="2114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01"/>
    <n v="526.45650000000001"/>
    <s v="music"/>
    <s v="indie rock"/>
    <x v="2116"/>
    <x v="2115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48"/>
    <n v="50.6571"/>
    <s v="music"/>
    <s v="indie rock"/>
    <x v="2117"/>
    <x v="2116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35"/>
    <n v="79.182900000000004"/>
    <s v="music"/>
    <s v="indie rock"/>
    <x v="2118"/>
    <x v="2117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01"/>
    <n v="91.590900000000005"/>
    <s v="music"/>
    <s v="indie rock"/>
    <x v="2119"/>
    <x v="2118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01"/>
    <n v="116.9628"/>
    <s v="music"/>
    <s v="indie rock"/>
    <x v="2120"/>
    <x v="2119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1"/>
    <n v="28.4"/>
    <s v="games"/>
    <s v="video games"/>
    <x v="2121"/>
    <x v="2120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0"/>
    <n v="103.33329999999999"/>
    <s v="games"/>
    <s v="video games"/>
    <x v="2122"/>
    <x v="212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10"/>
    <n v="10"/>
    <s v="games"/>
    <s v="video games"/>
    <x v="2123"/>
    <x v="2122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10"/>
    <n v="23"/>
    <s v="games"/>
    <s v="video games"/>
    <x v="2124"/>
    <x v="2123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"/>
    <n v="31.555599999999998"/>
    <s v="games"/>
    <s v="video games"/>
    <x v="2125"/>
    <x v="212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0"/>
    <n v="5"/>
    <s v="games"/>
    <s v="video games"/>
    <x v="2126"/>
    <x v="2125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29"/>
    <n v="34.220300000000002"/>
    <s v="games"/>
    <s v="video games"/>
    <x v="2127"/>
    <x v="212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0"/>
    <n v="25"/>
    <s v="games"/>
    <s v="video games"/>
    <x v="2128"/>
    <x v="212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12"/>
    <n v="19.666699999999999"/>
    <s v="games"/>
    <s v="video games"/>
    <x v="2129"/>
    <x v="2128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0"/>
    <n v="21.25"/>
    <s v="games"/>
    <s v="video games"/>
    <x v="2130"/>
    <x v="2129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5"/>
    <n v="8.3332999999999995"/>
    <s v="games"/>
    <s v="video games"/>
    <x v="2131"/>
    <x v="21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"/>
    <n v="21.343299999999999"/>
    <s v="games"/>
    <s v="video games"/>
    <x v="2132"/>
    <x v="213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2"/>
    <n v="5.3333000000000004"/>
    <s v="games"/>
    <s v="video games"/>
    <x v="2133"/>
    <x v="2132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2"/>
    <n v="34.666699999999999"/>
    <s v="games"/>
    <s v="video games"/>
    <x v="2134"/>
    <x v="2133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10"/>
    <n v="21.7273"/>
    <s v="games"/>
    <s v="video games"/>
    <x v="2135"/>
    <x v="2134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0"/>
    <n v="11.922499999999999"/>
    <s v="games"/>
    <s v="video games"/>
    <x v="2136"/>
    <x v="2135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28"/>
    <n v="26.5974"/>
    <s v="games"/>
    <s v="video games"/>
    <x v="2137"/>
    <x v="2136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13"/>
    <n v="10.666700000000001"/>
    <s v="games"/>
    <s v="video games"/>
    <x v="2138"/>
    <x v="2137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"/>
    <n v="29.035699999999999"/>
    <s v="games"/>
    <s v="video games"/>
    <x v="2139"/>
    <x v="213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0"/>
    <n v="50.909100000000002"/>
    <s v="games"/>
    <s v="video games"/>
    <x v="2140"/>
    <x v="2139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n v="0"/>
    <s v="games"/>
    <s v="video games"/>
    <x v="2141"/>
    <x v="214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6"/>
    <n v="50.083300000000001"/>
    <s v="games"/>
    <s v="video games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11"/>
    <n v="45"/>
    <s v="games"/>
    <s v="video games"/>
    <x v="2143"/>
    <x v="2142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2"/>
    <n v="25.291699999999999"/>
    <s v="games"/>
    <s v="video games"/>
    <x v="2144"/>
    <x v="2143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30"/>
    <n v="51.292099999999998"/>
    <s v="games"/>
    <s v="video games"/>
    <x v="2145"/>
    <x v="214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0"/>
    <n v="1"/>
    <s v="games"/>
    <s v="video games"/>
    <x v="2146"/>
    <x v="2145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1"/>
    <n v="49.381799999999998"/>
    <s v="games"/>
    <s v="video games"/>
    <x v="2147"/>
    <x v="2146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2"/>
    <n v="1"/>
    <s v="games"/>
    <s v="video games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n v="0"/>
    <s v="games"/>
    <s v="video games"/>
    <x v="2149"/>
    <x v="2148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1"/>
    <n v="101.25"/>
    <s v="games"/>
    <s v="video games"/>
    <x v="2150"/>
    <x v="214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0"/>
    <n v="19.666699999999999"/>
    <s v="games"/>
    <s v="video games"/>
    <x v="2151"/>
    <x v="2150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0"/>
    <n v="12.5"/>
    <s v="games"/>
    <s v="video games"/>
    <x v="2152"/>
    <x v="2151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0"/>
    <n v="8.5"/>
    <s v="games"/>
    <s v="video games"/>
    <x v="2153"/>
    <x v="2152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1"/>
    <n v="1"/>
    <s v="games"/>
    <s v="video games"/>
    <x v="2154"/>
    <x v="2153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"/>
    <n v="23"/>
    <s v="games"/>
    <s v="video games"/>
    <x v="2155"/>
    <x v="2154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3"/>
    <n v="17.988"/>
    <s v="games"/>
    <s v="video games"/>
    <x v="2156"/>
    <x v="2155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28"/>
    <n v="370.94740000000002"/>
    <s v="games"/>
    <s v="video games"/>
    <x v="2157"/>
    <x v="2156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7"/>
    <n v="63.569499999999998"/>
    <s v="games"/>
    <s v="video games"/>
    <x v="2158"/>
    <x v="2157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1"/>
    <n v="13"/>
    <s v="games"/>
    <s v="video games"/>
    <x v="2159"/>
    <x v="2158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1"/>
    <n v="5.3125"/>
    <s v="games"/>
    <s v="video games"/>
    <x v="2160"/>
    <x v="2159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16"/>
    <n v="35.615400000000001"/>
    <s v="music"/>
    <s v="rock"/>
    <x v="2161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12"/>
    <n v="87.103399999999993"/>
    <s v="music"/>
    <s v="rock"/>
    <x v="2162"/>
    <x v="216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32"/>
    <n v="75.113600000000005"/>
    <s v="music"/>
    <s v="rock"/>
    <x v="2163"/>
    <x v="216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03"/>
    <n v="68.012"/>
    <s v="music"/>
    <s v="rock"/>
    <x v="2164"/>
    <x v="2163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39"/>
    <n v="29.623899999999999"/>
    <s v="music"/>
    <s v="rock"/>
    <x v="2165"/>
    <x v="216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47"/>
    <n v="91.625"/>
    <s v="music"/>
    <s v="rock"/>
    <x v="2166"/>
    <x v="2165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20"/>
    <n v="22.5"/>
    <s v="music"/>
    <s v="rock"/>
    <x v="2167"/>
    <x v="2166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22"/>
    <n v="64.366699999999994"/>
    <s v="music"/>
    <s v="rock"/>
    <x v="2168"/>
    <x v="216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00"/>
    <n v="21.857099999999999"/>
    <s v="music"/>
    <s v="rock"/>
    <x v="2169"/>
    <x v="2168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81"/>
    <n v="33.315800000000003"/>
    <s v="music"/>
    <s v="rock"/>
    <x v="2170"/>
    <x v="2169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06"/>
    <n v="90.276600000000002"/>
    <s v="music"/>
    <s v="rock"/>
    <x v="2171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00"/>
    <n v="76.923100000000005"/>
    <s v="music"/>
    <s v="rock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27"/>
    <n v="59.2333"/>
    <s v="music"/>
    <s v="rock"/>
    <x v="2173"/>
    <x v="2172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03"/>
    <n v="65.381"/>
    <s v="music"/>
    <s v="rock"/>
    <x v="2174"/>
    <x v="2173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50"/>
    <n v="67.307699999999997"/>
    <s v="music"/>
    <s v="rock"/>
    <x v="2175"/>
    <x v="2174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26"/>
    <n v="88.746499999999997"/>
    <s v="music"/>
    <s v="rock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00"/>
    <n v="65.868399999999994"/>
    <s v="music"/>
    <s v="rock"/>
    <x v="2177"/>
    <x v="2176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39"/>
    <n v="40.349200000000003"/>
    <s v="music"/>
    <s v="rock"/>
    <x v="2178"/>
    <x v="217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61"/>
    <n v="76.857100000000003"/>
    <s v="music"/>
    <s v="rock"/>
    <x v="2179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07"/>
    <n v="68.707800000000006"/>
    <s v="music"/>
    <s v="rock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53"/>
    <n v="57.773600000000002"/>
    <s v="games"/>
    <s v="tabletop games"/>
    <x v="2181"/>
    <x v="2180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24"/>
    <n v="44.171300000000002"/>
    <s v="games"/>
    <s v="tabletop games"/>
    <x v="2182"/>
    <x v="2181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89"/>
    <n v="31.566299999999998"/>
    <s v="games"/>
    <s v="tabletop games"/>
    <x v="2183"/>
    <x v="2182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85"/>
    <n v="107.04510000000001"/>
    <s v="games"/>
    <s v="tabletop games"/>
    <x v="2184"/>
    <x v="2183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57"/>
    <n v="149.03450000000001"/>
    <s v="games"/>
    <s v="tabletop games"/>
    <x v="2185"/>
    <x v="2184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10"/>
    <n v="55.956600000000002"/>
    <s v="games"/>
    <s v="tabletop games"/>
    <x v="2186"/>
    <x v="2185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15"/>
    <n v="56.970399999999998"/>
    <s v="games"/>
    <s v="tabletop games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12"/>
    <n v="44.056399999999996"/>
    <s v="games"/>
    <s v="tabletop games"/>
    <x v="2188"/>
    <x v="2187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03"/>
    <n v="68.625"/>
    <s v="games"/>
    <s v="tabletop games"/>
    <x v="2189"/>
    <x v="2188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85"/>
    <n v="65.318399999999997"/>
    <s v="games"/>
    <s v="tabletop games"/>
    <x v="2190"/>
    <x v="2189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20"/>
    <n v="35.92"/>
    <s v="games"/>
    <s v="tabletop games"/>
    <x v="2191"/>
    <x v="219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81"/>
    <n v="40.070700000000002"/>
    <s v="games"/>
    <s v="tabletop games"/>
    <x v="2192"/>
    <x v="2191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52"/>
    <n v="75.6477"/>
    <s v="games"/>
    <s v="tabletop games"/>
    <x v="2193"/>
    <x v="219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37"/>
    <n v="61.203899999999997"/>
    <s v="games"/>
    <s v="tabletop games"/>
    <x v="2194"/>
    <x v="2193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20"/>
    <n v="48.130400000000002"/>
    <s v="games"/>
    <s v="tabletop games"/>
    <x v="2195"/>
    <x v="2194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14"/>
    <n v="68.106800000000007"/>
    <s v="games"/>
    <s v="tabletop games"/>
    <x v="2196"/>
    <x v="2195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51"/>
    <n v="65.891300000000001"/>
    <s v="games"/>
    <s v="tabletop games"/>
    <x v="2197"/>
    <x v="219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33"/>
    <n v="81.654399999999995"/>
    <s v="games"/>
    <s v="tabletop games"/>
    <x v="2198"/>
    <x v="2197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47"/>
    <n v="52.7012"/>
    <s v="games"/>
    <s v="tabletop games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42"/>
    <n v="41.228099999999998"/>
    <s v="games"/>
    <s v="tabletop games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83"/>
    <n v="15.035399999999999"/>
    <s v="music"/>
    <s v="electronic music"/>
    <x v="2201"/>
    <x v="2200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04"/>
    <n v="39.066899999999997"/>
    <s v="music"/>
    <s v="electronic music"/>
    <x v="2202"/>
    <x v="2201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10"/>
    <n v="43.82"/>
    <s v="music"/>
    <s v="electronic music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33"/>
    <n v="27.301400000000001"/>
    <s v="music"/>
    <s v="electronic music"/>
    <x v="2204"/>
    <x v="220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52"/>
    <n v="42.222200000000001"/>
    <s v="music"/>
    <s v="electronic music"/>
    <x v="2205"/>
    <x v="2204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03"/>
    <n v="33.235300000000002"/>
    <s v="music"/>
    <s v="electronic music"/>
    <x v="2206"/>
    <x v="2205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00"/>
    <n v="285.71429999999998"/>
    <s v="music"/>
    <s v="electronic music"/>
    <x v="2207"/>
    <x v="220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02"/>
    <n v="42.333300000000001"/>
    <s v="music"/>
    <s v="electronic music"/>
    <x v="2208"/>
    <x v="2207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51"/>
    <n v="50.2667"/>
    <s v="music"/>
    <s v="electronic music"/>
    <x v="2209"/>
    <x v="2208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11"/>
    <n v="61.902799999999999"/>
    <s v="music"/>
    <s v="electronic music"/>
    <x v="2210"/>
    <x v="2209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96"/>
    <n v="40.75"/>
    <s v="music"/>
    <s v="electronic music"/>
    <x v="2211"/>
    <x v="221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14"/>
    <n v="55.796700000000001"/>
    <s v="music"/>
    <s v="electronic music"/>
    <x v="2212"/>
    <x v="2211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00"/>
    <n v="10"/>
    <s v="music"/>
    <s v="electronic music"/>
    <x v="2213"/>
    <x v="22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93"/>
    <n v="73.125399999999999"/>
    <s v="music"/>
    <s v="electronic music"/>
    <x v="2214"/>
    <x v="2213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56"/>
    <n v="26.060600000000001"/>
    <s v="music"/>
    <s v="electronic music"/>
    <x v="2215"/>
    <x v="2214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06"/>
    <n v="22.642900000000001"/>
    <s v="music"/>
    <s v="electronic music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01"/>
    <n v="47.222200000000001"/>
    <s v="music"/>
    <s v="electronic music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23"/>
    <n v="32.3245"/>
    <s v="music"/>
    <s v="electronic music"/>
    <x v="2218"/>
    <x v="2217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02"/>
    <n v="53.421100000000003"/>
    <s v="music"/>
    <s v="electronic music"/>
    <x v="2219"/>
    <x v="2218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01"/>
    <n v="51.304299999999998"/>
    <s v="music"/>
    <s v="electronic music"/>
    <x v="2220"/>
    <x v="2219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08"/>
    <n v="37.197200000000002"/>
    <s v="games"/>
    <s v="tabletop games"/>
    <x v="2221"/>
    <x v="222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63"/>
    <n v="27.1"/>
    <s v="games"/>
    <s v="tabletop games"/>
    <x v="2222"/>
    <x v="222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06"/>
    <n v="206.31"/>
    <s v="games"/>
    <s v="tabletop games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43"/>
    <n v="82.145300000000006"/>
    <s v="games"/>
    <s v="tabletop games"/>
    <x v="2224"/>
    <x v="2223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45"/>
    <n v="164.79650000000001"/>
    <s v="games"/>
    <s v="tabletop games"/>
    <x v="2225"/>
    <x v="2224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08"/>
    <n v="60.820300000000003"/>
    <s v="games"/>
    <s v="tabletop games"/>
    <x v="2226"/>
    <x v="2225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57"/>
    <n v="67.970100000000002"/>
    <s v="games"/>
    <s v="tabletop games"/>
    <x v="2227"/>
    <x v="222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74"/>
    <n v="81.561800000000005"/>
    <s v="games"/>
    <s v="tabletop games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71"/>
    <n v="25.4255"/>
    <s v="games"/>
    <s v="tabletop games"/>
    <x v="2229"/>
    <x v="2228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26"/>
    <n v="21.498000000000001"/>
    <s v="games"/>
    <s v="tabletop games"/>
    <x v="2230"/>
    <x v="2229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12"/>
    <n v="27.226600000000001"/>
    <s v="games"/>
    <s v="tabletop games"/>
    <x v="2231"/>
    <x v="223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96"/>
    <n v="25.091100000000001"/>
    <s v="games"/>
    <s v="tabletop games"/>
    <x v="2232"/>
    <x v="2231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32"/>
    <n v="21.2302"/>
    <s v="games"/>
    <s v="tabletop games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65"/>
    <n v="41.607100000000003"/>
    <s v="games"/>
    <s v="tabletop games"/>
    <x v="2234"/>
    <x v="2233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53"/>
    <n v="135.58500000000001"/>
    <s v="games"/>
    <s v="tabletop games"/>
    <x v="2235"/>
    <x v="2234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37"/>
    <n v="22.116199999999999"/>
    <s v="games"/>
    <s v="tabletop games"/>
    <x v="2236"/>
    <x v="2235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53"/>
    <n v="64.625600000000006"/>
    <s v="games"/>
    <s v="tabletop games"/>
    <x v="2237"/>
    <x v="2236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37"/>
    <n v="69.569599999999994"/>
    <s v="games"/>
    <s v="tabletop games"/>
    <x v="2238"/>
    <x v="2237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28"/>
    <n v="75.132999999999996"/>
    <s v="games"/>
    <s v="tabletop games"/>
    <x v="2239"/>
    <x v="2238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71"/>
    <n v="140.97919999999999"/>
    <s v="games"/>
    <s v="tabletop games"/>
    <x v="2240"/>
    <x v="2239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06"/>
    <n v="49.4724"/>
    <s v="games"/>
    <s v="tabletop games"/>
    <x v="2241"/>
    <x v="22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60"/>
    <n v="53.865299999999998"/>
    <s v="games"/>
    <s v="tabletop games"/>
    <x v="2242"/>
    <x v="2241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50"/>
    <n v="4.5712999999999999"/>
    <s v="games"/>
    <s v="tabletop games"/>
    <x v="2243"/>
    <x v="2242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77"/>
    <n v="65.003399999999999"/>
    <s v="games"/>
    <s v="tabletop games"/>
    <x v="2244"/>
    <x v="2243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47"/>
    <n v="53.475299999999997"/>
    <s v="games"/>
    <s v="tabletop games"/>
    <x v="2245"/>
    <x v="2244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00"/>
    <n v="43.912300000000002"/>
    <s v="games"/>
    <s v="tabletop games"/>
    <x v="2246"/>
    <x v="224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04"/>
    <n v="50.852600000000002"/>
    <s v="games"/>
    <s v="tabletop games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07"/>
    <n v="58.632800000000003"/>
    <s v="games"/>
    <s v="tabletop games"/>
    <x v="2248"/>
    <x v="2247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69"/>
    <n v="32.816699999999997"/>
    <s v="games"/>
    <s v="tabletop games"/>
    <x v="2249"/>
    <x v="2248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75"/>
    <n v="426.93169999999998"/>
    <s v="games"/>
    <s v="tabletop games"/>
    <x v="2250"/>
    <x v="2249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34"/>
    <n v="23.808700000000002"/>
    <s v="games"/>
    <s v="tabletop games"/>
    <x v="2251"/>
    <x v="2250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72"/>
    <n v="98.413700000000006"/>
    <s v="games"/>
    <s v="tabletop games"/>
    <x v="2252"/>
    <x v="225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13"/>
    <n v="107.3214"/>
    <s v="games"/>
    <s v="tabletop games"/>
    <x v="2253"/>
    <x v="2252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60"/>
    <n v="11.6701"/>
    <s v="games"/>
    <s v="tabletop games"/>
    <x v="2254"/>
    <x v="2253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87"/>
    <n v="41.782299999999999"/>
    <s v="games"/>
    <s v="tabletop games"/>
    <x v="2255"/>
    <x v="2254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23"/>
    <n v="21.38"/>
    <s v="games"/>
    <s v="tabletop games"/>
    <x v="2256"/>
    <x v="225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36"/>
    <n v="94.1036"/>
    <s v="games"/>
    <s v="tabletop games"/>
    <x v="2257"/>
    <x v="2256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47"/>
    <n v="15.722"/>
    <s v="games"/>
    <s v="tabletop games"/>
    <x v="2258"/>
    <x v="225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67"/>
    <n v="90.635900000000007"/>
    <s v="games"/>
    <s v="tabletop games"/>
    <x v="2259"/>
    <x v="2258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27"/>
    <n v="97.297600000000003"/>
    <s v="games"/>
    <s v="tabletop games"/>
    <x v="2260"/>
    <x v="2259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80"/>
    <n v="37.119"/>
    <s v="games"/>
    <s v="tabletop games"/>
    <x v="2261"/>
    <x v="226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54"/>
    <n v="28.105"/>
    <s v="games"/>
    <s v="tabletop games"/>
    <x v="2262"/>
    <x v="2261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16"/>
    <n v="144.4333"/>
    <s v="games"/>
    <s v="tabletop games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80"/>
    <n v="24.2742"/>
    <s v="games"/>
    <s v="tabletop games"/>
    <x v="2264"/>
    <x v="2263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99"/>
    <n v="35.117600000000003"/>
    <s v="games"/>
    <s v="tabletop games"/>
    <x v="2265"/>
    <x v="226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20"/>
    <n v="24.762899999999998"/>
    <s v="games"/>
    <s v="tabletop games"/>
    <x v="2266"/>
    <x v="2265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81"/>
    <n v="188.37870000000001"/>
    <s v="games"/>
    <s v="tabletop games"/>
    <x v="2267"/>
    <x v="2266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03"/>
    <n v="148.08250000000001"/>
    <s v="games"/>
    <s v="tabletop games"/>
    <x v="2268"/>
    <x v="2267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02"/>
    <n v="49.934600000000003"/>
    <s v="games"/>
    <s v="tabletop games"/>
    <x v="2269"/>
    <x v="2268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20"/>
    <n v="107.8216"/>
    <s v="games"/>
    <s v="tabletop games"/>
    <x v="2270"/>
    <x v="2269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83"/>
    <n v="42.634"/>
    <s v="games"/>
    <s v="tabletop games"/>
    <x v="2271"/>
    <x v="2270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57"/>
    <n v="14.370799999999999"/>
    <s v="games"/>
    <s v="tabletop games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20"/>
    <n v="37.476199999999999"/>
    <s v="games"/>
    <s v="tabletop games"/>
    <x v="2273"/>
    <x v="227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20"/>
    <n v="30.202000000000002"/>
    <s v="games"/>
    <s v="tabletop games"/>
    <x v="2274"/>
    <x v="2273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08"/>
    <n v="33.550600000000003"/>
    <s v="games"/>
    <s v="tabletop games"/>
    <x v="2275"/>
    <x v="227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06"/>
    <n v="64.746700000000004"/>
    <s v="games"/>
    <s v="tabletop games"/>
    <x v="2276"/>
    <x v="2275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41"/>
    <n v="57.932400000000001"/>
    <s v="games"/>
    <s v="tabletop games"/>
    <x v="2277"/>
    <x v="2276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71"/>
    <n v="53.078400000000002"/>
    <s v="games"/>
    <s v="tabletop games"/>
    <x v="2278"/>
    <x v="2277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54"/>
    <n v="48.0625"/>
    <s v="games"/>
    <s v="tabletop games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04"/>
    <n v="82.396900000000002"/>
    <s v="games"/>
    <s v="tabletop games"/>
    <x v="2280"/>
    <x v="2279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85"/>
    <n v="50.454500000000003"/>
    <s v="music"/>
    <s v="rock"/>
    <x v="2281"/>
    <x v="228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85"/>
    <n v="115.83329999999999"/>
    <s v="music"/>
    <s v="rock"/>
    <x v="2282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01"/>
    <n v="63.034599999999998"/>
    <s v="music"/>
    <s v="rock"/>
    <x v="2283"/>
    <x v="2282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06"/>
    <n v="108.0215"/>
    <s v="music"/>
    <s v="rock"/>
    <x v="2284"/>
    <x v="2283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21"/>
    <n v="46.0886"/>
    <s v="music"/>
    <s v="rock"/>
    <x v="2285"/>
    <x v="2284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00"/>
    <n v="107.21429999999999"/>
    <s v="music"/>
    <s v="rock"/>
    <x v="2286"/>
    <x v="2285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20"/>
    <n v="50.933900000000001"/>
    <s v="music"/>
    <s v="rock"/>
    <x v="2287"/>
    <x v="2286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00"/>
    <n v="40.04"/>
    <s v="music"/>
    <s v="rock"/>
    <x v="2288"/>
    <x v="2287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07"/>
    <n v="64.44"/>
    <s v="music"/>
    <s v="rock"/>
    <x v="2289"/>
    <x v="2288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04"/>
    <n v="53.827599999999997"/>
    <s v="music"/>
    <s v="rock"/>
    <x v="2290"/>
    <x v="228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73"/>
    <n v="100.46510000000001"/>
    <s v="music"/>
    <s v="rock"/>
    <x v="2291"/>
    <x v="229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07"/>
    <n v="46.630699999999997"/>
    <s v="music"/>
    <s v="rock"/>
    <x v="2292"/>
    <x v="2291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08"/>
    <n v="34.074100000000001"/>
    <s v="music"/>
    <s v="rock"/>
    <x v="2293"/>
    <x v="229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46"/>
    <n v="65.214600000000004"/>
    <s v="music"/>
    <s v="rock"/>
    <x v="2294"/>
    <x v="2293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25"/>
    <n v="44.2059"/>
    <s v="music"/>
    <s v="rock"/>
    <x v="2295"/>
    <x v="2294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49"/>
    <n v="71.965500000000006"/>
    <s v="music"/>
    <s v="rock"/>
    <x v="2296"/>
    <x v="2295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01"/>
    <n v="52.947400000000002"/>
    <s v="music"/>
    <s v="rock"/>
    <x v="2297"/>
    <x v="2296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05"/>
    <n v="109.45140000000001"/>
    <s v="music"/>
    <s v="rock"/>
    <x v="2298"/>
    <x v="2297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50"/>
    <n v="75.035700000000006"/>
    <s v="music"/>
    <s v="rock"/>
    <x v="2299"/>
    <x v="2298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01"/>
    <n v="115.71429999999999"/>
    <s v="music"/>
    <s v="rock"/>
    <x v="2300"/>
    <x v="2299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34"/>
    <n v="31.659800000000001"/>
    <s v="music"/>
    <s v="indie rock"/>
    <x v="2301"/>
    <x v="230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71"/>
    <n v="46.176499999999997"/>
    <s v="music"/>
    <s v="indie rock"/>
    <x v="2302"/>
    <x v="230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09"/>
    <n v="68.481700000000004"/>
    <s v="music"/>
    <s v="indie rock"/>
    <x v="2303"/>
    <x v="2302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01"/>
    <n v="53.469200000000001"/>
    <s v="music"/>
    <s v="indie rock"/>
    <x v="2304"/>
    <x v="125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01"/>
    <n v="109.1078"/>
    <s v="music"/>
    <s v="indie rock"/>
    <x v="2305"/>
    <x v="230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07"/>
    <n v="51.185600000000001"/>
    <s v="music"/>
    <s v="indie rock"/>
    <x v="2306"/>
    <x v="2304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07"/>
    <n v="27.936800000000002"/>
    <s v="music"/>
    <s v="indie rock"/>
    <x v="2307"/>
    <x v="2305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01"/>
    <n v="82.496899999999997"/>
    <s v="music"/>
    <s v="indie rock"/>
    <x v="2308"/>
    <x v="2306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07"/>
    <n v="59.817500000000003"/>
    <s v="music"/>
    <s v="indie rock"/>
    <x v="2309"/>
    <x v="230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29"/>
    <n v="64.816500000000005"/>
    <s v="music"/>
    <s v="indie rock"/>
    <x v="2310"/>
    <x v="2308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04"/>
    <n v="90.096199999999996"/>
    <s v="music"/>
    <s v="indie rock"/>
    <x v="2311"/>
    <x v="230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08"/>
    <n v="40.962000000000003"/>
    <s v="music"/>
    <s v="indie rock"/>
    <x v="2312"/>
    <x v="231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76"/>
    <n v="56.000100000000003"/>
    <s v="music"/>
    <s v="indie rock"/>
    <x v="2313"/>
    <x v="231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57"/>
    <n v="37.672800000000002"/>
    <s v="music"/>
    <s v="indie rock"/>
    <x v="2314"/>
    <x v="2312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03"/>
    <n v="40.078099999999999"/>
    <s v="music"/>
    <s v="indie rock"/>
    <x v="2315"/>
    <x v="231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04"/>
    <n v="78.031999999999996"/>
    <s v="music"/>
    <s v="indie rock"/>
    <x v="2316"/>
    <x v="2314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04"/>
    <n v="18.909099999999999"/>
    <s v="music"/>
    <s v="indie rock"/>
    <x v="2317"/>
    <x v="2315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21"/>
    <n v="37.134999999999998"/>
    <s v="music"/>
    <s v="indie rock"/>
    <x v="2318"/>
    <x v="2316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08"/>
    <n v="41.960999999999999"/>
    <s v="music"/>
    <s v="indie rock"/>
    <x v="2319"/>
    <x v="2317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09"/>
    <n v="61.044899999999998"/>
    <s v="music"/>
    <s v="indie rock"/>
    <x v="2320"/>
    <x v="2318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39"/>
    <n v="64.531300000000002"/>
    <s v="food"/>
    <s v="small batch"/>
    <x v="2321"/>
    <x v="2319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"/>
    <n v="21.25"/>
    <s v="food"/>
    <s v="small batch"/>
    <x v="2322"/>
    <x v="2320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48"/>
    <n v="30"/>
    <s v="food"/>
    <s v="small batch"/>
    <x v="2323"/>
    <x v="2321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21"/>
    <n v="25.491800000000001"/>
    <s v="food"/>
    <s v="small batch"/>
    <x v="2324"/>
    <x v="232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8"/>
    <n v="11.428599999999999"/>
    <s v="food"/>
    <s v="small batch"/>
    <x v="2325"/>
    <x v="232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1"/>
    <n v="108"/>
    <s v="food"/>
    <s v="small batch"/>
    <x v="2326"/>
    <x v="2324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26"/>
    <n v="54.883200000000002"/>
    <s v="food"/>
    <s v="small batch"/>
    <x v="2327"/>
    <x v="2325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54"/>
    <n v="47.383600000000001"/>
    <s v="food"/>
    <s v="small batch"/>
    <x v="2328"/>
    <x v="232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06"/>
    <n v="211.84"/>
    <s v="food"/>
    <s v="small batch"/>
    <x v="2329"/>
    <x v="2327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02"/>
    <n v="219.9264"/>
    <s v="food"/>
    <s v="small batch"/>
    <x v="2330"/>
    <x v="2328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44"/>
    <n v="40.795400000000001"/>
    <s v="food"/>
    <s v="small batch"/>
    <x v="2331"/>
    <x v="2329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06"/>
    <n v="75.502799999999993"/>
    <s v="food"/>
    <s v="small batch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12"/>
    <n v="13.5426"/>
    <s v="food"/>
    <s v="small batch"/>
    <x v="2333"/>
    <x v="2331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02"/>
    <n v="60.865699999999997"/>
    <s v="food"/>
    <s v="small batch"/>
    <x v="2334"/>
    <x v="2332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02"/>
    <n v="115.6923"/>
    <s v="food"/>
    <s v="small batch"/>
    <x v="2335"/>
    <x v="233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21"/>
    <n v="48.104599999999998"/>
    <s v="food"/>
    <s v="small batch"/>
    <x v="2336"/>
    <x v="2334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11"/>
    <n v="74.184399999999997"/>
    <s v="food"/>
    <s v="small batch"/>
    <x v="2337"/>
    <x v="23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01"/>
    <n v="123.3455"/>
    <s v="food"/>
    <s v="small batch"/>
    <x v="2338"/>
    <x v="2336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94"/>
    <n v="66.623199999999997"/>
    <s v="food"/>
    <s v="small batch"/>
    <x v="2339"/>
    <x v="2337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06"/>
    <n v="104.9901"/>
    <s v="food"/>
    <s v="small batch"/>
    <x v="2340"/>
    <x v="23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n v="0"/>
    <s v="technology"/>
    <s v="web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n v="0"/>
    <s v="technology"/>
    <s v="web"/>
    <x v="2342"/>
    <x v="234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3"/>
    <n v="300"/>
    <s v="technology"/>
    <s v="web"/>
    <x v="2343"/>
    <x v="234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0"/>
    <n v="1"/>
    <s v="technology"/>
    <s v="web"/>
    <x v="2344"/>
    <x v="2342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n v="0"/>
    <s v="technology"/>
    <s v="web"/>
    <x v="2345"/>
    <x v="2343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0"/>
    <n v="13"/>
    <s v="technology"/>
    <s v="web"/>
    <x v="2346"/>
    <x v="2344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2"/>
    <n v="15"/>
    <s v="technology"/>
    <s v="web"/>
    <x v="2347"/>
    <x v="234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0"/>
    <n v="54"/>
    <s v="technology"/>
    <s v="web"/>
    <x v="2348"/>
    <x v="2346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n v="0"/>
    <s v="technology"/>
    <s v="web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n v="0"/>
    <s v="technology"/>
    <s v="web"/>
    <x v="2350"/>
    <x v="2348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1"/>
    <n v="15.428599999999999"/>
    <s v="technology"/>
    <s v="web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n v="0"/>
    <s v="technology"/>
    <s v="web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n v="0"/>
    <s v="technology"/>
    <s v="web"/>
    <x v="2353"/>
    <x v="235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0"/>
    <n v="25"/>
    <s v="technology"/>
    <s v="web"/>
    <x v="2354"/>
    <x v="2352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1"/>
    <n v="27.5"/>
    <s v="technology"/>
    <s v="web"/>
    <x v="2355"/>
    <x v="2353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n v="0"/>
    <s v="technology"/>
    <s v="web"/>
    <x v="2356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n v="0"/>
    <s v="technology"/>
    <s v="web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n v="0"/>
    <s v="technology"/>
    <s v="web"/>
    <x v="2358"/>
    <x v="2356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15"/>
    <n v="367"/>
    <s v="technology"/>
    <s v="web"/>
    <x v="2359"/>
    <x v="235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0"/>
    <n v="2"/>
    <s v="technology"/>
    <s v="web"/>
    <x v="2360"/>
    <x v="2358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n v="0"/>
    <s v="technology"/>
    <s v="web"/>
    <x v="2361"/>
    <x v="235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29"/>
    <n v="60"/>
    <s v="technology"/>
    <s v="web"/>
    <x v="2362"/>
    <x v="236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n v="0"/>
    <s v="technology"/>
    <s v="web"/>
    <x v="2363"/>
    <x v="2361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n v="0"/>
    <s v="technology"/>
    <s v="web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n v="0"/>
    <s v="technology"/>
    <s v="web"/>
    <x v="2365"/>
    <x v="2363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11"/>
    <n v="97.407399999999996"/>
    <s v="technology"/>
    <s v="web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"/>
    <n v="47.857100000000003"/>
    <s v="technology"/>
    <s v="web"/>
    <x v="2367"/>
    <x v="2365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0"/>
    <n v="50"/>
    <s v="technology"/>
    <s v="web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n v="0"/>
    <s v="technology"/>
    <s v="web"/>
    <x v="2369"/>
    <x v="236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0"/>
    <n v="20.5"/>
    <s v="technology"/>
    <s v="web"/>
    <x v="2370"/>
    <x v="2368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n v="0"/>
    <s v="technology"/>
    <s v="web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"/>
    <n v="30"/>
    <s v="technology"/>
    <s v="web"/>
    <x v="2372"/>
    <x v="237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0"/>
    <n v="50"/>
    <s v="technology"/>
    <s v="web"/>
    <x v="2373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0"/>
    <n v="10"/>
    <s v="technology"/>
    <s v="web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n v="0"/>
    <s v="technology"/>
    <s v="web"/>
    <x v="2375"/>
    <x v="2373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11"/>
    <n v="81.582499999999996"/>
    <s v="technology"/>
    <s v="web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n v="0"/>
    <s v="technology"/>
    <s v="web"/>
    <x v="2377"/>
    <x v="2375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n v="0"/>
    <s v="technology"/>
    <s v="web"/>
    <x v="2378"/>
    <x v="2376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n v="0"/>
    <s v="technology"/>
    <s v="web"/>
    <x v="2379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0"/>
    <n v="18.333300000000001"/>
    <s v="technology"/>
    <s v="web"/>
    <x v="2380"/>
    <x v="237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2"/>
    <n v="224.42859999999999"/>
    <s v="technology"/>
    <s v="web"/>
    <x v="2381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3"/>
    <n v="37.5"/>
    <s v="technology"/>
    <s v="web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"/>
    <n v="145"/>
    <s v="technology"/>
    <s v="web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1"/>
    <n v="1"/>
    <s v="technology"/>
    <s v="web"/>
    <x v="2384"/>
    <x v="238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"/>
    <n v="112.5714"/>
    <s v="technology"/>
    <s v="web"/>
    <x v="2385"/>
    <x v="238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n v="0"/>
    <s v="technology"/>
    <s v="web"/>
    <x v="2386"/>
    <x v="238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1"/>
    <n v="342"/>
    <s v="technology"/>
    <s v="web"/>
    <x v="2387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"/>
    <n v="57.875"/>
    <s v="technology"/>
    <s v="web"/>
    <x v="2388"/>
    <x v="2386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0"/>
    <n v="30"/>
    <s v="technology"/>
    <s v="web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n v="0"/>
    <s v="technology"/>
    <s v="web"/>
    <x v="2390"/>
    <x v="2388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0"/>
    <n v="25"/>
    <s v="technology"/>
    <s v="web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n v="0"/>
    <s v="technology"/>
    <s v="web"/>
    <x v="2392"/>
    <x v="239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0"/>
    <n v="50"/>
    <s v="technology"/>
    <s v="web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0"/>
    <n v="1.5"/>
    <s v="technology"/>
    <s v="web"/>
    <x v="2394"/>
    <x v="2392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n v="0"/>
    <s v="technology"/>
    <s v="web"/>
    <x v="2395"/>
    <x v="2393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0"/>
    <n v="10"/>
    <s v="technology"/>
    <s v="web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n v="0"/>
    <s v="technology"/>
    <s v="web"/>
    <x v="2397"/>
    <x v="2395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n v="0"/>
    <s v="technology"/>
    <s v="web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n v="0"/>
    <s v="technology"/>
    <s v="web"/>
    <x v="2399"/>
    <x v="2397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n v="0"/>
    <s v="technology"/>
    <s v="web"/>
    <x v="2400"/>
    <x v="2398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1"/>
    <n v="22.333300000000001"/>
    <s v="food"/>
    <s v="food trucks"/>
    <x v="2401"/>
    <x v="2399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0"/>
    <n v="52"/>
    <s v="food"/>
    <s v="food trucks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17"/>
    <n v="16.833300000000001"/>
    <s v="food"/>
    <s v="food trucks"/>
    <x v="2403"/>
    <x v="240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n v="0"/>
    <s v="food"/>
    <s v="food trucks"/>
    <x v="2404"/>
    <x v="2402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23"/>
    <n v="56.3"/>
    <s v="food"/>
    <s v="food trucks"/>
    <x v="2405"/>
    <x v="2403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41"/>
    <n v="84.0625"/>
    <s v="food"/>
    <s v="food trucks"/>
    <x v="2406"/>
    <x v="2404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25"/>
    <n v="168.3939"/>
    <s v="food"/>
    <s v="food trucks"/>
    <x v="2407"/>
    <x v="2405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0"/>
    <n v="15"/>
    <s v="food"/>
    <s v="food trucks"/>
    <x v="2408"/>
    <x v="2406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2"/>
    <n v="76.666700000000006"/>
    <s v="food"/>
    <s v="food trucks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n v="0"/>
    <s v="food"/>
    <s v="food trucks"/>
    <x v="2410"/>
    <x v="240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1"/>
    <n v="50.333300000000001"/>
    <s v="food"/>
    <s v="food trucks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n v="0"/>
    <s v="food"/>
    <s v="food trucks"/>
    <x v="2412"/>
    <x v="2410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1"/>
    <n v="8.3332999999999995"/>
    <s v="food"/>
    <s v="food trucks"/>
    <x v="2413"/>
    <x v="241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"/>
    <n v="35.384599999999999"/>
    <s v="food"/>
    <s v="food trucks"/>
    <x v="2414"/>
    <x v="2412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1"/>
    <n v="55.833300000000001"/>
    <s v="food"/>
    <s v="food trucks"/>
    <x v="2415"/>
    <x v="2413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0"/>
    <n v="5"/>
    <s v="food"/>
    <s v="food trucks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n v="0"/>
    <s v="food"/>
    <s v="food trucks"/>
    <x v="2417"/>
    <x v="2415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0"/>
    <n v="1"/>
    <s v="food"/>
    <s v="food trucks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n v="0"/>
    <s v="food"/>
    <s v="food trucks"/>
    <x v="2419"/>
    <x v="2417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15"/>
    <n v="69.472200000000001"/>
    <s v="food"/>
    <s v="food trucks"/>
    <x v="2420"/>
    <x v="2418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0"/>
    <n v="1"/>
    <s v="food"/>
    <s v="food trucks"/>
    <x v="2421"/>
    <x v="2419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0"/>
    <n v="1"/>
    <s v="food"/>
    <s v="food trucks"/>
    <x v="2422"/>
    <x v="2420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0"/>
    <n v="8"/>
    <s v="food"/>
    <s v="food trucks"/>
    <x v="2423"/>
    <x v="242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"/>
    <n v="34.444400000000002"/>
    <s v="food"/>
    <s v="food trucks"/>
    <x v="2424"/>
    <x v="2422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0"/>
    <n v="1"/>
    <s v="food"/>
    <s v="food trucks"/>
    <x v="2425"/>
    <x v="2423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n v="0"/>
    <s v="food"/>
    <s v="food trucks"/>
    <x v="2426"/>
    <x v="2424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0"/>
    <n v="1"/>
    <s v="food"/>
    <s v="food trucks"/>
    <x v="2427"/>
    <x v="2425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0"/>
    <n v="1"/>
    <s v="food"/>
    <s v="food trucks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"/>
    <n v="501.25"/>
    <s v="food"/>
    <s v="food trucks"/>
    <x v="2429"/>
    <x v="2427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1"/>
    <n v="10.5"/>
    <s v="food"/>
    <s v="food trucks"/>
    <x v="2430"/>
    <x v="2428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0"/>
    <n v="1"/>
    <s v="food"/>
    <s v="food trucks"/>
    <x v="2431"/>
    <x v="2429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0"/>
    <n v="1"/>
    <s v="food"/>
    <s v="food trucks"/>
    <x v="2432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n v="0"/>
    <s v="food"/>
    <s v="food trucks"/>
    <x v="2433"/>
    <x v="243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0"/>
    <n v="13"/>
    <s v="food"/>
    <s v="food trucks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0"/>
    <n v="306"/>
    <s v="food"/>
    <s v="food trucks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0"/>
    <n v="22.5"/>
    <s v="food"/>
    <s v="food trucks"/>
    <x v="2436"/>
    <x v="243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n v="0"/>
    <s v="food"/>
    <s v="food trucks"/>
    <x v="2437"/>
    <x v="2435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0"/>
    <n v="50"/>
    <s v="food"/>
    <s v="food trucks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n v="0"/>
    <s v="food"/>
    <s v="food trucks"/>
    <x v="2439"/>
    <x v="2437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0"/>
    <n v="5"/>
    <s v="food"/>
    <s v="food trucks"/>
    <x v="2440"/>
    <x v="2438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08"/>
    <n v="74.229399999999998"/>
    <s v="food"/>
    <s v="small batch"/>
    <x v="2441"/>
    <x v="243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26"/>
    <n v="81.252700000000004"/>
    <s v="food"/>
    <s v="small batch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03"/>
    <n v="130.2347"/>
    <s v="food"/>
    <s v="small batch"/>
    <x v="2443"/>
    <x v="2441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09"/>
    <n v="53.409799999999997"/>
    <s v="food"/>
    <s v="small batch"/>
    <x v="2444"/>
    <x v="244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73"/>
    <n v="75.130399999999995"/>
    <s v="food"/>
    <s v="small batch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68"/>
    <n v="75.666700000000006"/>
    <s v="food"/>
    <s v="small batch"/>
    <x v="2446"/>
    <x v="2444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27"/>
    <n v="31.691400000000002"/>
    <s v="food"/>
    <s v="small batch"/>
    <x v="2447"/>
    <x v="2445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08"/>
    <n v="47.777799999999999"/>
    <s v="food"/>
    <s v="small batch"/>
    <x v="2448"/>
    <x v="2446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08"/>
    <n v="90"/>
    <s v="food"/>
    <s v="small batch"/>
    <x v="2449"/>
    <x v="2447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02"/>
    <n v="149.31399999999999"/>
    <s v="food"/>
    <s v="small batch"/>
    <x v="2450"/>
    <x v="244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15"/>
    <n v="62.069899999999997"/>
    <s v="food"/>
    <s v="small batch"/>
    <x v="2451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34"/>
    <n v="53.4"/>
    <s v="food"/>
    <s v="small batch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55"/>
    <n v="69.268699999999995"/>
    <s v="food"/>
    <s v="small batch"/>
    <x v="2453"/>
    <x v="245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01"/>
    <n v="271.5077"/>
    <s v="food"/>
    <s v="small batch"/>
    <x v="2454"/>
    <x v="245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82"/>
    <n v="34.125"/>
    <s v="food"/>
    <s v="small batch"/>
    <x v="2455"/>
    <x v="2453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81"/>
    <n v="40.4925"/>
    <s v="food"/>
    <s v="small batch"/>
    <x v="2456"/>
    <x v="24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02"/>
    <n v="189.75810000000001"/>
    <s v="food"/>
    <s v="small batch"/>
    <x v="2457"/>
    <x v="2455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10"/>
    <n v="68.862499999999997"/>
    <s v="food"/>
    <s v="small batch"/>
    <x v="2458"/>
    <x v="245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02"/>
    <n v="108.7766"/>
    <s v="food"/>
    <s v="small batch"/>
    <x v="2459"/>
    <x v="2457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01"/>
    <n v="125.9853"/>
    <s v="food"/>
    <s v="small batch"/>
    <x v="2460"/>
    <x v="2458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04"/>
    <n v="90.523300000000006"/>
    <s v="music"/>
    <s v="indie rock"/>
    <x v="2461"/>
    <x v="183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11"/>
    <n v="28.880400000000002"/>
    <s v="music"/>
    <s v="indie rock"/>
    <x v="2462"/>
    <x v="2459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16"/>
    <n v="31"/>
    <s v="music"/>
    <s v="indie rock"/>
    <x v="2463"/>
    <x v="246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11"/>
    <n v="51.674399999999999"/>
    <s v="music"/>
    <s v="indie rock"/>
    <x v="2464"/>
    <x v="2461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80"/>
    <n v="26.270800000000001"/>
    <s v="music"/>
    <s v="indie rock"/>
    <x v="2465"/>
    <x v="2462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00"/>
    <n v="48.076900000000002"/>
    <s v="music"/>
    <s v="indie rock"/>
    <x v="2466"/>
    <x v="246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19"/>
    <n v="27.5581"/>
    <s v="music"/>
    <s v="indie rock"/>
    <x v="2467"/>
    <x v="2464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07"/>
    <n v="36.971400000000003"/>
    <s v="music"/>
    <s v="indie rock"/>
    <x v="2468"/>
    <x v="2465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14"/>
    <n v="29.0213"/>
    <s v="music"/>
    <s v="indie rock"/>
    <x v="2469"/>
    <x v="2466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03"/>
    <n v="28.656700000000001"/>
    <s v="music"/>
    <s v="indie rock"/>
    <x v="2470"/>
    <x v="2467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28"/>
    <n v="37.647100000000002"/>
    <s v="music"/>
    <s v="indie rock"/>
    <x v="2471"/>
    <x v="246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36"/>
    <n v="97.903999999999996"/>
    <s v="music"/>
    <s v="indie rock"/>
    <x v="2472"/>
    <x v="2469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00"/>
    <n v="42.553199999999997"/>
    <s v="music"/>
    <s v="indie rock"/>
    <x v="2473"/>
    <x v="247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00"/>
    <n v="131.58369999999999"/>
    <s v="music"/>
    <s v="indie rock"/>
    <x v="2474"/>
    <x v="2471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05"/>
    <n v="32.320999999999998"/>
    <s v="music"/>
    <s v="indie rock"/>
    <x v="2475"/>
    <x v="2472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05"/>
    <n v="61.103999999999999"/>
    <s v="music"/>
    <s v="indie rock"/>
    <x v="2476"/>
    <x v="2473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71"/>
    <n v="31.3415"/>
    <s v="music"/>
    <s v="indie rock"/>
    <x v="2477"/>
    <x v="247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28"/>
    <n v="129.1139"/>
    <s v="music"/>
    <s v="indie rock"/>
    <x v="2478"/>
    <x v="2475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33"/>
    <n v="25.020600000000002"/>
    <s v="music"/>
    <s v="indie rock"/>
    <x v="2479"/>
    <x v="2476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00"/>
    <n v="250"/>
    <s v="music"/>
    <s v="indie rock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13"/>
    <n v="47.541499999999999"/>
    <s v="music"/>
    <s v="indie rock"/>
    <x v="2481"/>
    <x v="247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00"/>
    <n v="40.04"/>
    <s v="music"/>
    <s v="indie rock"/>
    <x v="2482"/>
    <x v="247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14"/>
    <n v="65.842100000000002"/>
    <s v="music"/>
    <s v="indie rock"/>
    <x v="2483"/>
    <x v="248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19"/>
    <n v="46.401200000000003"/>
    <s v="music"/>
    <s v="indie rock"/>
    <x v="2484"/>
    <x v="2481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03"/>
    <n v="50.365900000000003"/>
    <s v="music"/>
    <s v="indie rock"/>
    <x v="2485"/>
    <x v="2482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66"/>
    <n v="26.566700000000001"/>
    <s v="music"/>
    <s v="indie rock"/>
    <x v="2486"/>
    <x v="2483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00"/>
    <n v="39.493699999999997"/>
    <s v="music"/>
    <s v="indie rock"/>
    <x v="2487"/>
    <x v="2484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07"/>
    <n v="49.246200000000002"/>
    <s v="music"/>
    <s v="indie rock"/>
    <x v="2488"/>
    <x v="2485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34"/>
    <n v="62.38"/>
    <s v="music"/>
    <s v="indie rock"/>
    <x v="2489"/>
    <x v="248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21"/>
    <n v="37.9375"/>
    <s v="music"/>
    <s v="indie rock"/>
    <x v="2490"/>
    <x v="2487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03"/>
    <n v="51.6"/>
    <s v="music"/>
    <s v="indie rock"/>
    <x v="2491"/>
    <x v="2488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25"/>
    <n v="27.777799999999999"/>
    <s v="music"/>
    <s v="indie rock"/>
    <x v="2492"/>
    <x v="2489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29"/>
    <n v="99.382199999999997"/>
    <s v="music"/>
    <s v="indie rock"/>
    <x v="2493"/>
    <x v="249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01"/>
    <n v="38.848199999999999"/>
    <s v="music"/>
    <s v="indie rock"/>
    <x v="2494"/>
    <x v="2491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28"/>
    <n v="45.5488"/>
    <s v="music"/>
    <s v="indie rock"/>
    <x v="2495"/>
    <x v="2492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00"/>
    <n v="600"/>
    <s v="music"/>
    <s v="indie rock"/>
    <x v="2496"/>
    <x v="249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13"/>
    <n v="80.551100000000005"/>
    <s v="music"/>
    <s v="indie rock"/>
    <x v="2497"/>
    <x v="2494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06"/>
    <n v="52.8"/>
    <s v="music"/>
    <s v="indie rock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03"/>
    <n v="47.676499999999997"/>
    <s v="music"/>
    <s v="indie rock"/>
    <x v="2499"/>
    <x v="2496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13"/>
    <n v="23.4483"/>
    <s v="music"/>
    <s v="indie rock"/>
    <x v="2500"/>
    <x v="2497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3"/>
    <n v="40.142899999999997"/>
    <s v="food"/>
    <s v="restaurants"/>
    <x v="2501"/>
    <x v="249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0"/>
    <n v="17.2"/>
    <s v="food"/>
    <s v="restaurants"/>
    <x v="2502"/>
    <x v="2499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n v="0"/>
    <s v="food"/>
    <s v="restaurants"/>
    <x v="2503"/>
    <x v="25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n v="0"/>
    <s v="food"/>
    <s v="restaurants"/>
    <x v="2504"/>
    <x v="2501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n v="0"/>
    <s v="food"/>
    <s v="restaurants"/>
    <x v="2505"/>
    <x v="250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1"/>
    <n v="15"/>
    <s v="food"/>
    <s v="restaurants"/>
    <x v="2506"/>
    <x v="2503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n v="0"/>
    <s v="food"/>
    <s v="restaurants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n v="0"/>
    <s v="food"/>
    <s v="restaurants"/>
    <x v="2508"/>
    <x v="2505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"/>
    <n v="35.714300000000001"/>
    <s v="food"/>
    <s v="restaurants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0"/>
    <n v="37.5"/>
    <s v="food"/>
    <s v="restaurants"/>
    <x v="2510"/>
    <x v="250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n v="0"/>
    <s v="food"/>
    <s v="restaurants"/>
    <x v="2511"/>
    <x v="2508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n v="0"/>
    <s v="food"/>
    <s v="restaurants"/>
    <x v="2512"/>
    <x v="2509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n v="0"/>
    <s v="food"/>
    <s v="restaurants"/>
    <x v="2513"/>
    <x v="2510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2"/>
    <n v="52.5"/>
    <s v="food"/>
    <s v="restaurants"/>
    <x v="2514"/>
    <x v="2511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19"/>
    <n v="77.5"/>
    <s v="food"/>
    <s v="restaurants"/>
    <x v="2515"/>
    <x v="2512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n v="0"/>
    <s v="food"/>
    <s v="restaurants"/>
    <x v="2516"/>
    <x v="2513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10"/>
    <n v="53.545499999999997"/>
    <s v="food"/>
    <s v="restaurants"/>
    <x v="2517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n v="0"/>
    <s v="food"/>
    <s v="restaurants"/>
    <x v="2518"/>
    <x v="2515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0"/>
    <n v="16.25"/>
    <s v="food"/>
    <s v="restaurants"/>
    <x v="2519"/>
    <x v="2516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n v="0"/>
    <s v="food"/>
    <s v="restaurants"/>
    <x v="2520"/>
    <x v="251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09"/>
    <n v="103.68170000000001"/>
    <s v="music"/>
    <s v="classical music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00"/>
    <n v="185.18520000000001"/>
    <s v="music"/>
    <s v="classical music"/>
    <x v="2522"/>
    <x v="2519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56"/>
    <n v="54.153799999999997"/>
    <s v="music"/>
    <s v="classical music"/>
    <x v="2523"/>
    <x v="2520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02"/>
    <n v="177.20930000000001"/>
    <s v="music"/>
    <s v="classical music"/>
    <x v="2524"/>
    <x v="2521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00"/>
    <n v="100.325"/>
    <s v="music"/>
    <s v="classical music"/>
    <x v="2525"/>
    <x v="252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13"/>
    <n v="136.9091"/>
    <s v="music"/>
    <s v="classical music"/>
    <x v="2526"/>
    <x v="2523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02"/>
    <n v="57.535200000000003"/>
    <s v="music"/>
    <s v="classical music"/>
    <x v="2527"/>
    <x v="2524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07"/>
    <n v="52.962800000000001"/>
    <s v="music"/>
    <s v="classical music"/>
    <x v="2528"/>
    <x v="2525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04"/>
    <n v="82.328900000000004"/>
    <s v="music"/>
    <s v="classical music"/>
    <x v="2529"/>
    <x v="2526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00"/>
    <n v="135.41669999999999"/>
    <s v="music"/>
    <s v="classical music"/>
    <x v="2530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00"/>
    <n v="74.065600000000003"/>
    <s v="music"/>
    <s v="classical music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26"/>
    <n v="84.083299999999994"/>
    <s v="music"/>
    <s v="classical music"/>
    <x v="2532"/>
    <x v="2529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11"/>
    <n v="61.029400000000003"/>
    <s v="music"/>
    <s v="classical music"/>
    <x v="2533"/>
    <x v="25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05"/>
    <n v="150"/>
    <s v="music"/>
    <s v="classical music"/>
    <x v="2534"/>
    <x v="2531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04"/>
    <n v="266.08969999999999"/>
    <s v="music"/>
    <s v="classical music"/>
    <x v="2535"/>
    <x v="253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16"/>
    <n v="7.25"/>
    <s v="music"/>
    <s v="classical music"/>
    <x v="2536"/>
    <x v="253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10"/>
    <n v="100"/>
    <s v="music"/>
    <s v="classical music"/>
    <x v="2537"/>
    <x v="2534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13"/>
    <n v="109.9631"/>
    <s v="music"/>
    <s v="classical music"/>
    <x v="2538"/>
    <x v="2535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00"/>
    <n v="169.9153"/>
    <s v="music"/>
    <s v="classical music"/>
    <x v="2539"/>
    <x v="2536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03"/>
    <n v="95.740700000000004"/>
    <s v="music"/>
    <s v="classical music"/>
    <x v="2540"/>
    <x v="2537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07"/>
    <n v="59.460299999999997"/>
    <s v="music"/>
    <s v="classical music"/>
    <x v="2541"/>
    <x v="253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04"/>
    <n v="55.769199999999998"/>
    <s v="music"/>
    <s v="classical music"/>
    <x v="2542"/>
    <x v="2539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56"/>
    <n v="30.076899999999998"/>
    <s v="music"/>
    <s v="classical music"/>
    <x v="2543"/>
    <x v="254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01"/>
    <n v="88.438599999999994"/>
    <s v="music"/>
    <s v="classical music"/>
    <x v="2544"/>
    <x v="2541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95"/>
    <n v="64.032799999999995"/>
    <s v="music"/>
    <s v="classical music"/>
    <x v="2545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12"/>
    <n v="60.153799999999997"/>
    <s v="music"/>
    <s v="classical music"/>
    <x v="2546"/>
    <x v="254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20"/>
    <n v="49.194000000000003"/>
    <s v="music"/>
    <s v="classical music"/>
    <x v="2547"/>
    <x v="2544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02"/>
    <n v="165.16220000000001"/>
    <s v="music"/>
    <s v="classical music"/>
    <x v="2548"/>
    <x v="2545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03"/>
    <n v="43.621600000000001"/>
    <s v="music"/>
    <s v="classical music"/>
    <x v="2549"/>
    <x v="254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01"/>
    <n v="43.7"/>
    <s v="music"/>
    <s v="classical music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03"/>
    <n v="67.419600000000003"/>
    <s v="music"/>
    <s v="classical music"/>
    <x v="2551"/>
    <x v="2548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07"/>
    <n v="177.5"/>
    <s v="music"/>
    <s v="classical music"/>
    <x v="2552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56"/>
    <n v="38.883299999999998"/>
    <s v="music"/>
    <s v="classical music"/>
    <x v="2553"/>
    <x v="255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23"/>
    <n v="54.985100000000003"/>
    <s v="music"/>
    <s v="classical music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07"/>
    <n v="61.3429"/>
    <s v="music"/>
    <s v="classical music"/>
    <x v="2555"/>
    <x v="255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06"/>
    <n v="23.117599999999999"/>
    <s v="music"/>
    <s v="classical music"/>
    <x v="2556"/>
    <x v="2553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18"/>
    <n v="29.6111"/>
    <s v="music"/>
    <s v="classical music"/>
    <x v="2557"/>
    <x v="2554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09"/>
    <n v="75.611099999999993"/>
    <s v="music"/>
    <s v="classical music"/>
    <x v="2558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11"/>
    <n v="35.6"/>
    <s v="music"/>
    <s v="classical music"/>
    <x v="2559"/>
    <x v="2556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00"/>
    <n v="143"/>
    <s v="music"/>
    <s v="classical music"/>
    <x v="2560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n v="0"/>
    <s v="food"/>
    <s v="food trucks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1"/>
    <n v="25"/>
    <s v="food"/>
    <s v="food trucks"/>
    <x v="2562"/>
    <x v="255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n v="0"/>
    <s v="food"/>
    <s v="food trucks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n v="0"/>
    <s v="food"/>
    <s v="food trucks"/>
    <x v="2564"/>
    <x v="2561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1"/>
    <n v="100"/>
    <s v="food"/>
    <s v="food trucks"/>
    <x v="2565"/>
    <x v="2562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n v="0"/>
    <s v="food"/>
    <s v="food trucks"/>
    <x v="2566"/>
    <x v="256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0"/>
    <n v="60"/>
    <s v="food"/>
    <s v="food trucks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1"/>
    <n v="50"/>
    <s v="food"/>
    <s v="food trucks"/>
    <x v="2568"/>
    <x v="2565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"/>
    <n v="72.5"/>
    <s v="food"/>
    <s v="food trucks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1"/>
    <n v="29.5"/>
    <s v="food"/>
    <s v="food trucks"/>
    <x v="2570"/>
    <x v="256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0"/>
    <n v="62.5"/>
    <s v="food"/>
    <s v="food trucks"/>
    <x v="2571"/>
    <x v="256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n v="0"/>
    <s v="food"/>
    <s v="food trucks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n v="0"/>
    <s v="food"/>
    <s v="food trucks"/>
    <x v="2573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n v="0"/>
    <s v="food"/>
    <s v="food trucks"/>
    <x v="2574"/>
    <x v="2571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n v="0"/>
    <s v="food"/>
    <s v="food trucks"/>
    <x v="2575"/>
    <x v="2572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n v="0"/>
    <s v="food"/>
    <s v="food trucks"/>
    <x v="2576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n v="0"/>
    <s v="food"/>
    <s v="food trucks"/>
    <x v="2577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n v="0"/>
    <s v="food"/>
    <s v="food trucks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0"/>
    <n v="23.083300000000001"/>
    <s v="food"/>
    <s v="food trucks"/>
    <x v="2579"/>
    <x v="2576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1"/>
    <n v="25.5"/>
    <s v="food"/>
    <s v="food trucks"/>
    <x v="2580"/>
    <x v="2577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11"/>
    <n v="48.181800000000003"/>
    <s v="food"/>
    <s v="food trucks"/>
    <x v="2581"/>
    <x v="257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0"/>
    <n v="1"/>
    <s v="food"/>
    <s v="food trucks"/>
    <x v="2582"/>
    <x v="2579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1"/>
    <n v="1"/>
    <s v="food"/>
    <s v="food trucks"/>
    <x v="2583"/>
    <x v="258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n v="0"/>
    <s v="food"/>
    <s v="food trucks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0"/>
    <n v="50"/>
    <s v="food"/>
    <s v="food trucks"/>
    <x v="2585"/>
    <x v="258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0"/>
    <n v="5"/>
    <s v="food"/>
    <s v="food trucks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"/>
    <n v="202.83330000000001"/>
    <s v="food"/>
    <s v="food trucks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4"/>
    <n v="29.125"/>
    <s v="food"/>
    <s v="food trucks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0"/>
    <n v="5"/>
    <s v="food"/>
    <s v="food trucks"/>
    <x v="2589"/>
    <x v="258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n v="0"/>
    <s v="food"/>
    <s v="food trucks"/>
    <x v="2590"/>
    <x v="258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2"/>
    <n v="13"/>
    <s v="food"/>
    <s v="food trucks"/>
    <x v="2591"/>
    <x v="2588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0"/>
    <n v="50"/>
    <s v="food"/>
    <s v="food trucks"/>
    <x v="2592"/>
    <x v="2589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n v="0"/>
    <s v="food"/>
    <s v="food trucks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0"/>
    <n v="1"/>
    <s v="food"/>
    <s v="food trucks"/>
    <x v="2594"/>
    <x v="2591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12"/>
    <n v="96.052599999999998"/>
    <s v="food"/>
    <s v="food trucks"/>
    <x v="2595"/>
    <x v="2592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24"/>
    <n v="305.77780000000001"/>
    <s v="food"/>
    <s v="food trucks"/>
    <x v="2596"/>
    <x v="259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6"/>
    <n v="12.142899999999999"/>
    <s v="food"/>
    <s v="food trucks"/>
    <x v="2597"/>
    <x v="2594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39"/>
    <n v="83.571399999999997"/>
    <s v="food"/>
    <s v="food trucks"/>
    <x v="2598"/>
    <x v="2595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1"/>
    <n v="18"/>
    <s v="food"/>
    <s v="food trucks"/>
    <x v="2599"/>
    <x v="2596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7"/>
    <n v="115.5333"/>
    <s v="food"/>
    <s v="food trucks"/>
    <x v="2600"/>
    <x v="2597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61"/>
    <n v="21.900700000000001"/>
    <s v="technology"/>
    <s v="space exploration"/>
    <x v="2601"/>
    <x v="2598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26"/>
    <n v="80.022499999999994"/>
    <s v="technology"/>
    <s v="space exploration"/>
    <x v="2602"/>
    <x v="259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01"/>
    <n v="35.520000000000003"/>
    <s v="technology"/>
    <s v="space exploration"/>
    <x v="2603"/>
    <x v="26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04"/>
    <n v="64.933300000000003"/>
    <s v="technology"/>
    <s v="space exploration"/>
    <x v="2604"/>
    <x v="2601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07"/>
    <n v="60.965699999999998"/>
    <s v="technology"/>
    <s v="space exploration"/>
    <x v="2605"/>
    <x v="2602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10"/>
    <n v="31.444199999999999"/>
    <s v="technology"/>
    <s v="space exploration"/>
    <x v="2606"/>
    <x v="2603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08"/>
    <n v="81.949700000000007"/>
    <s v="technology"/>
    <s v="space exploration"/>
    <x v="2607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24"/>
    <n v="58.927599999999998"/>
    <s v="technology"/>
    <s v="space exploration"/>
    <x v="2608"/>
    <x v="2605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04"/>
    <n v="157.29349999999999"/>
    <s v="technology"/>
    <s v="space exploration"/>
    <x v="2609"/>
    <x v="2606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41"/>
    <n v="55.758499999999998"/>
    <s v="technology"/>
    <s v="space exploration"/>
    <x v="2610"/>
    <x v="260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91"/>
    <n v="83.802899999999994"/>
    <s v="technology"/>
    <s v="space exploration"/>
    <x v="2611"/>
    <x v="260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72"/>
    <n v="58.422199999999997"/>
    <s v="technology"/>
    <s v="space exploration"/>
    <x v="2612"/>
    <x v="2609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01"/>
    <n v="270.57139999999998"/>
    <s v="technology"/>
    <s v="space exploration"/>
    <x v="2613"/>
    <x v="26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02"/>
    <n v="107.1"/>
    <s v="technology"/>
    <s v="space exploration"/>
    <x v="2614"/>
    <x v="2611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70"/>
    <n v="47.180599999999998"/>
    <s v="technology"/>
    <s v="space exploration"/>
    <x v="2615"/>
    <x v="2612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15"/>
    <n v="120.30880000000001"/>
    <s v="technology"/>
    <s v="space exploration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78"/>
    <n v="27.5975"/>
    <s v="technology"/>
    <s v="space exploration"/>
    <x v="2617"/>
    <x v="2614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05"/>
    <n v="205.2987"/>
    <s v="technology"/>
    <s v="space exploration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88"/>
    <n v="35.547199999999997"/>
    <s v="technology"/>
    <s v="space exploration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44"/>
    <n v="74.639499999999998"/>
    <s v="technology"/>
    <s v="space exploration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46"/>
    <n v="47.058100000000003"/>
    <s v="technology"/>
    <s v="space exploration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31"/>
    <n v="26.5914"/>
    <s v="technology"/>
    <s v="space exploration"/>
    <x v="2622"/>
    <x v="261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14"/>
    <n v="36.7742"/>
    <s v="technology"/>
    <s v="space exploration"/>
    <x v="2623"/>
    <x v="262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79"/>
    <n v="31.820499999999999"/>
    <s v="technology"/>
    <s v="space exploration"/>
    <x v="2624"/>
    <x v="262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56"/>
    <n v="27.576899999999998"/>
    <s v="technology"/>
    <s v="space exploration"/>
    <x v="2625"/>
    <x v="2622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12"/>
    <n v="56"/>
    <s v="technology"/>
    <s v="space exploration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47"/>
    <n v="21.555599999999998"/>
    <s v="technology"/>
    <s v="space exploration"/>
    <x v="2627"/>
    <x v="2624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10"/>
    <n v="44.095199999999998"/>
    <s v="technology"/>
    <s v="space exploration"/>
    <x v="2628"/>
    <x v="2625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28"/>
    <n v="63.87"/>
    <s v="technology"/>
    <s v="space exploration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58"/>
    <n v="38.987699999999997"/>
    <s v="technology"/>
    <s v="space exploration"/>
    <x v="2630"/>
    <x v="2627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15"/>
    <n v="80.185500000000005"/>
    <s v="technology"/>
    <s v="space exploration"/>
    <x v="2631"/>
    <x v="2628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37"/>
    <n v="34.904800000000002"/>
    <s v="technology"/>
    <s v="space exploration"/>
    <x v="2632"/>
    <x v="262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55"/>
    <n v="89.100499999999997"/>
    <s v="technology"/>
    <s v="space exploration"/>
    <x v="2633"/>
    <x v="263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06"/>
    <n v="39.44"/>
    <s v="technology"/>
    <s v="space exploration"/>
    <x v="2634"/>
    <x v="263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00"/>
    <n v="136.90479999999999"/>
    <s v="technology"/>
    <s v="space exploration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87"/>
    <n v="37.46"/>
    <s v="technology"/>
    <s v="space exploration"/>
    <x v="2636"/>
    <x v="2633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66"/>
    <n v="31.961500000000001"/>
    <s v="technology"/>
    <s v="space exploration"/>
    <x v="2637"/>
    <x v="2634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02"/>
    <n v="25.214300000000001"/>
    <s v="technology"/>
    <s v="space exploration"/>
    <x v="2638"/>
    <x v="263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64"/>
    <n v="10.040800000000001"/>
    <s v="technology"/>
    <s v="space exploration"/>
    <x v="2639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06"/>
    <n v="45.942"/>
    <s v="technology"/>
    <s v="space exploration"/>
    <x v="2640"/>
    <x v="2637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1"/>
    <n v="15"/>
    <s v="technology"/>
    <s v="space exploration"/>
    <x v="2641"/>
    <x v="2638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n v="0"/>
    <s v="technology"/>
    <s v="space exploration"/>
    <x v="2642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34"/>
    <n v="223.58250000000001"/>
    <s v="technology"/>
    <s v="space exploration"/>
    <x v="2643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"/>
    <n v="39.480800000000002"/>
    <s v="technology"/>
    <s v="space exploration"/>
    <x v="2644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11"/>
    <n v="91.304299999999998"/>
    <s v="technology"/>
    <s v="space exploration"/>
    <x v="2645"/>
    <x v="264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"/>
    <n v="78.666200000000003"/>
    <s v="technology"/>
    <s v="space exploration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"/>
    <n v="12"/>
    <s v="technology"/>
    <s v="space exploration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1"/>
    <n v="17.666699999999999"/>
    <s v="technology"/>
    <s v="space exploration"/>
    <x v="2648"/>
    <x v="2644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0"/>
    <n v="41.333300000000001"/>
    <s v="technology"/>
    <s v="space exploration"/>
    <x v="2649"/>
    <x v="2645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1"/>
    <n v="71.599999999999994"/>
    <s v="technology"/>
    <s v="space exploration"/>
    <x v="2650"/>
    <x v="264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2"/>
    <n v="307.82350000000002"/>
    <s v="technology"/>
    <s v="space exploration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1"/>
    <n v="80.454499999999996"/>
    <s v="technology"/>
    <s v="space exploration"/>
    <x v="2652"/>
    <x v="2648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12"/>
    <n v="83.942899999999995"/>
    <s v="technology"/>
    <s v="space exploration"/>
    <x v="2653"/>
    <x v="2649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0"/>
    <n v="8.5"/>
    <s v="technology"/>
    <s v="space exploration"/>
    <x v="2654"/>
    <x v="2650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21"/>
    <n v="73.372100000000003"/>
    <s v="technology"/>
    <s v="space exploration"/>
    <x v="2655"/>
    <x v="265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11"/>
    <n v="112.8618"/>
    <s v="technology"/>
    <s v="space exploration"/>
    <x v="2656"/>
    <x v="265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19"/>
    <n v="95.277600000000007"/>
    <s v="technology"/>
    <s v="space exploration"/>
    <x v="2657"/>
    <x v="265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0"/>
    <n v="22.75"/>
    <s v="technology"/>
    <s v="space exploration"/>
    <x v="2658"/>
    <x v="265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3"/>
    <n v="133.30000000000001"/>
    <s v="technology"/>
    <s v="space exploration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0"/>
    <n v="3.8"/>
    <s v="technology"/>
    <s v="space exploration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03"/>
    <n v="85.75"/>
    <s v="technology"/>
    <s v="makerspaces"/>
    <x v="2661"/>
    <x v="2657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07"/>
    <n v="267"/>
    <s v="technology"/>
    <s v="makerspaces"/>
    <x v="2662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05"/>
    <n v="373.55799999999999"/>
    <s v="technology"/>
    <s v="makerspaces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03"/>
    <n v="174.0385"/>
    <s v="technology"/>
    <s v="makerspaces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23"/>
    <n v="93.695700000000002"/>
    <s v="technology"/>
    <s v="makerspaces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59"/>
    <n v="77.327699999999993"/>
    <s v="technology"/>
    <s v="makerspaces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11"/>
    <n v="92.222200000000001"/>
    <s v="technology"/>
    <s v="makerspaces"/>
    <x v="2667"/>
    <x v="2663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71"/>
    <n v="60.964300000000001"/>
    <s v="technology"/>
    <s v="makerspaces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25"/>
    <n v="91"/>
    <s v="technology"/>
    <s v="makerspaces"/>
    <x v="2669"/>
    <x v="266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"/>
    <n v="41.583300000000001"/>
    <s v="technology"/>
    <s v="makerspaces"/>
    <x v="2670"/>
    <x v="266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11"/>
    <n v="33.761899999999997"/>
    <s v="technology"/>
    <s v="makerspaces"/>
    <x v="2671"/>
    <x v="2667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33"/>
    <n v="70.617000000000004"/>
    <s v="technology"/>
    <s v="makerspaces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28"/>
    <n v="167.1515"/>
    <s v="technology"/>
    <s v="makerspaces"/>
    <x v="2673"/>
    <x v="266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63"/>
    <n v="128.6199"/>
    <s v="technology"/>
    <s v="makerspaces"/>
    <x v="2674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8"/>
    <n v="65.413799999999995"/>
    <s v="technology"/>
    <s v="makerspaces"/>
    <x v="2675"/>
    <x v="2671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50"/>
    <n v="117.5556"/>
    <s v="technology"/>
    <s v="makerspaces"/>
    <x v="2676"/>
    <x v="2672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18"/>
    <n v="126.4815"/>
    <s v="technology"/>
    <s v="makerspaces"/>
    <x v="2677"/>
    <x v="267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0"/>
    <n v="550"/>
    <s v="technology"/>
    <s v="makerspaces"/>
    <x v="2678"/>
    <x v="267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0"/>
    <n v="44"/>
    <s v="technology"/>
    <s v="makerspaces"/>
    <x v="2679"/>
    <x v="2675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1"/>
    <n v="69"/>
    <s v="technology"/>
    <s v="makerspaces"/>
    <x v="2680"/>
    <x v="2676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1"/>
    <n v="27.5"/>
    <s v="food"/>
    <s v="food trucks"/>
    <x v="2681"/>
    <x v="2677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28"/>
    <n v="84.9"/>
    <s v="food"/>
    <s v="food trucks"/>
    <x v="2682"/>
    <x v="2678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0"/>
    <n v="12"/>
    <s v="food"/>
    <s v="food trucks"/>
    <x v="2683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"/>
    <n v="200"/>
    <s v="food"/>
    <s v="food trucks"/>
    <x v="2684"/>
    <x v="268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0"/>
    <n v="10"/>
    <s v="food"/>
    <s v="food trucks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n v="0"/>
    <s v="food"/>
    <s v="food trucks"/>
    <x v="2686"/>
    <x v="2682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n v="0"/>
    <s v="food"/>
    <s v="food trucks"/>
    <x v="2687"/>
    <x v="2683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0"/>
    <n v="5.2857000000000003"/>
    <s v="food"/>
    <s v="food trucks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0"/>
    <n v="1"/>
    <s v="food"/>
    <s v="food trucks"/>
    <x v="2689"/>
    <x v="2685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11"/>
    <n v="72.762699999999995"/>
    <s v="food"/>
    <s v="food trucks"/>
    <x v="2690"/>
    <x v="268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0"/>
    <n v="17.5"/>
    <s v="food"/>
    <s v="food trucks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1"/>
    <n v="25"/>
    <s v="food"/>
    <s v="food trucks"/>
    <x v="2692"/>
    <x v="2688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1"/>
    <n v="13.333299999999999"/>
    <s v="food"/>
    <s v="food trucks"/>
    <x v="2693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0"/>
    <n v="1"/>
    <s v="food"/>
    <s v="food trucks"/>
    <x v="2694"/>
    <x v="269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0"/>
    <n v="23.666699999999999"/>
    <s v="food"/>
    <s v="food trucks"/>
    <x v="2695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6"/>
    <n v="89.210499999999996"/>
    <s v="food"/>
    <s v="food trucks"/>
    <x v="2696"/>
    <x v="2692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26"/>
    <n v="116.5577"/>
    <s v="food"/>
    <s v="food trucks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0"/>
    <n v="13.005000000000001"/>
    <s v="food"/>
    <s v="food trucks"/>
    <x v="2698"/>
    <x v="2694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n v="0"/>
    <s v="food"/>
    <s v="food trucks"/>
    <x v="2699"/>
    <x v="2695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1"/>
    <n v="17.5"/>
    <s v="food"/>
    <s v="food trucks"/>
    <x v="2700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46"/>
    <n v="34.130400000000002"/>
    <s v="theater"/>
    <s v="spaces"/>
    <x v="2701"/>
    <x v="269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34"/>
    <n v="132.34620000000001"/>
    <s v="theater"/>
    <s v="spaces"/>
    <x v="2702"/>
    <x v="2698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04"/>
    <n v="922.22220000000004"/>
    <s v="theater"/>
    <s v="spaces"/>
    <x v="2703"/>
    <x v="2699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"/>
    <n v="163.57140000000001"/>
    <s v="theater"/>
    <s v="spaces"/>
    <x v="2704"/>
    <x v="2700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11"/>
    <n v="217.375"/>
    <s v="theater"/>
    <s v="spaces"/>
    <x v="2705"/>
    <x v="2701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12"/>
    <n v="149.44489999999999"/>
    <s v="theater"/>
    <s v="spaces"/>
    <x v="2706"/>
    <x v="2702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51"/>
    <n v="71.237499999999997"/>
    <s v="theater"/>
    <s v="spaces"/>
    <x v="2707"/>
    <x v="2703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33"/>
    <n v="44.464300000000001"/>
    <s v="theater"/>
    <s v="spaces"/>
    <x v="2708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02"/>
    <n v="164.94479999999999"/>
    <s v="theater"/>
    <s v="spaces"/>
    <x v="2709"/>
    <x v="2705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54"/>
    <n v="84.871499999999997"/>
    <s v="theater"/>
    <s v="spaces"/>
    <x v="2710"/>
    <x v="2706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01"/>
    <n v="53.9452"/>
    <s v="theater"/>
    <s v="spaces"/>
    <x v="2711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31"/>
    <n v="50.531500000000001"/>
    <s v="theater"/>
    <s v="spaces"/>
    <x v="2712"/>
    <x v="2708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02"/>
    <n v="108.0014"/>
    <s v="theater"/>
    <s v="spaces"/>
    <x v="2713"/>
    <x v="2709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16"/>
    <n v="95.373800000000003"/>
    <s v="theater"/>
    <s v="spaces"/>
    <x v="2714"/>
    <x v="271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65"/>
    <n v="57.631"/>
    <s v="theater"/>
    <s v="spaces"/>
    <x v="2715"/>
    <x v="271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20"/>
    <n v="64.160499999999999"/>
    <s v="theater"/>
    <s v="spaces"/>
    <x v="2716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20"/>
    <n v="92.387699999999995"/>
    <s v="theater"/>
    <s v="spaces"/>
    <x v="2717"/>
    <x v="2713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04"/>
    <n v="125.97969999999999"/>
    <s v="theater"/>
    <s v="spaces"/>
    <x v="2718"/>
    <x v="2714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09"/>
    <n v="94.637699999999995"/>
    <s v="theater"/>
    <s v="spaces"/>
    <x v="2719"/>
    <x v="2715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18"/>
    <n v="170.6994"/>
    <s v="theater"/>
    <s v="spaces"/>
    <x v="2720"/>
    <x v="271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62"/>
    <n v="40.762099999999997"/>
    <s v="technology"/>
    <s v="hardware"/>
    <x v="2721"/>
    <x v="2717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53"/>
    <n v="68.254099999999994"/>
    <s v="technology"/>
    <s v="hardware"/>
    <x v="2722"/>
    <x v="2718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40"/>
    <n v="95.488600000000005"/>
    <s v="technology"/>
    <s v="hardware"/>
    <x v="2723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97"/>
    <n v="7.1902999999999997"/>
    <s v="technology"/>
    <s v="hardware"/>
    <x v="2724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45"/>
    <n v="511.6549"/>
    <s v="technology"/>
    <s v="hardware"/>
    <x v="2725"/>
    <x v="272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06"/>
    <n v="261.745"/>
    <s v="technology"/>
    <s v="hardware"/>
    <x v="2726"/>
    <x v="2722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93"/>
    <n v="69.760999999999996"/>
    <s v="technology"/>
    <s v="hardware"/>
    <x v="2727"/>
    <x v="27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02"/>
    <n v="77.229600000000005"/>
    <s v="technology"/>
    <s v="hardware"/>
    <x v="2728"/>
    <x v="272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04"/>
    <n v="340.5652"/>
    <s v="technology"/>
    <s v="hardware"/>
    <x v="2729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70"/>
    <n v="67.417900000000003"/>
    <s v="technology"/>
    <s v="hardware"/>
    <x v="2730"/>
    <x v="2726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04"/>
    <n v="845.70270000000005"/>
    <s v="technology"/>
    <s v="hardware"/>
    <x v="2731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18"/>
    <n v="97.191800000000001"/>
    <s v="technology"/>
    <s v="hardware"/>
    <x v="2732"/>
    <x v="2728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08"/>
    <n v="451.84030000000001"/>
    <s v="technology"/>
    <s v="hardware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00"/>
    <n v="138.6687"/>
    <s v="technology"/>
    <s v="hardware"/>
    <x v="2734"/>
    <x v="27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78"/>
    <n v="21.6401"/>
    <s v="technology"/>
    <s v="hardware"/>
    <x v="2735"/>
    <x v="2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23"/>
    <n v="169.5172"/>
    <s v="technology"/>
    <s v="hardware"/>
    <x v="2736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46"/>
    <n v="161.88210000000001"/>
    <s v="technology"/>
    <s v="hardware"/>
    <x v="2737"/>
    <x v="2733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48"/>
    <n v="493.13330000000002"/>
    <s v="technology"/>
    <s v="hardware"/>
    <x v="2738"/>
    <x v="273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84"/>
    <n v="22.1204"/>
    <s v="technology"/>
    <s v="hardware"/>
    <x v="2739"/>
    <x v="2735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03"/>
    <n v="18.235299999999999"/>
    <s v="technology"/>
    <s v="hardware"/>
    <x v="2740"/>
    <x v="2736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"/>
    <n v="8.75"/>
    <s v="publishing"/>
    <s v="children's books"/>
    <x v="2741"/>
    <x v="2737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"/>
    <n v="40.6111"/>
    <s v="publishing"/>
    <s v="children's books"/>
    <x v="2742"/>
    <x v="2738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n v="0"/>
    <s v="publishing"/>
    <s v="children's books"/>
    <x v="2743"/>
    <x v="27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"/>
    <n v="37.954500000000003"/>
    <s v="publishing"/>
    <s v="children's books"/>
    <x v="2744"/>
    <x v="2740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2"/>
    <n v="35.734699999999997"/>
    <s v="publishing"/>
    <s v="children's books"/>
    <x v="2745"/>
    <x v="2741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7"/>
    <n v="42.157899999999998"/>
    <s v="publishing"/>
    <s v="children's books"/>
    <x v="2746"/>
    <x v="2742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"/>
    <n v="35"/>
    <s v="publishing"/>
    <s v="children's books"/>
    <x v="2747"/>
    <x v="2743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"/>
    <n v="13.25"/>
    <s v="publishing"/>
    <s v="children's books"/>
    <x v="2748"/>
    <x v="2744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"/>
    <n v="55"/>
    <s v="publishing"/>
    <s v="children's books"/>
    <x v="2749"/>
    <x v="274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n v="0"/>
    <s v="publishing"/>
    <s v="children's books"/>
    <x v="2750"/>
    <x v="274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n v="0"/>
    <s v="publishing"/>
    <s v="children's books"/>
    <x v="2751"/>
    <x v="2747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"/>
    <n v="39.285699999999999"/>
    <s v="publishing"/>
    <s v="children's books"/>
    <x v="2752"/>
    <x v="2748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n v="47.5"/>
    <s v="publishing"/>
    <s v="children's books"/>
    <x v="2753"/>
    <x v="2749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n v="0"/>
    <s v="publishing"/>
    <s v="children's books"/>
    <x v="2754"/>
    <x v="275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n v="17.333300000000001"/>
    <s v="publishing"/>
    <s v="children's books"/>
    <x v="2755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"/>
    <n v="31.7576"/>
    <s v="publishing"/>
    <s v="children's books"/>
    <x v="2756"/>
    <x v="2752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1"/>
    <n v="5"/>
    <s v="publishing"/>
    <s v="children's books"/>
    <x v="2757"/>
    <x v="275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2"/>
    <n v="39"/>
    <s v="publishing"/>
    <s v="children's books"/>
    <x v="2758"/>
    <x v="2754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1"/>
    <n v="52.5"/>
    <s v="publishing"/>
    <s v="children's books"/>
    <x v="2759"/>
    <x v="275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n v="0"/>
    <s v="publishing"/>
    <s v="children's books"/>
    <x v="2760"/>
    <x v="2756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1"/>
    <n v="9"/>
    <s v="publishing"/>
    <s v="children's books"/>
    <x v="2761"/>
    <x v="2757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1"/>
    <n v="25"/>
    <s v="publishing"/>
    <s v="children's books"/>
    <x v="2762"/>
    <x v="2758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"/>
    <n v="30"/>
    <s v="publishing"/>
    <s v="children's books"/>
    <x v="2763"/>
    <x v="2759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"/>
    <n v="11.25"/>
    <s v="publishing"/>
    <s v="children's books"/>
    <x v="2764"/>
    <x v="276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n v="0"/>
    <s v="publishing"/>
    <s v="children's books"/>
    <x v="2765"/>
    <x v="2761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n v="25"/>
    <s v="publishing"/>
    <s v="children's books"/>
    <x v="2766"/>
    <x v="2762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1"/>
    <n v="11.333299999999999"/>
    <s v="publishing"/>
    <s v="children's books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"/>
    <n v="29.470600000000001"/>
    <s v="publishing"/>
    <s v="children's books"/>
    <x v="2768"/>
    <x v="2764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"/>
    <n v="1"/>
    <s v="publishing"/>
    <s v="children's books"/>
    <x v="2769"/>
    <x v="2765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"/>
    <n v="63.098500000000001"/>
    <s v="publishing"/>
    <s v="children's books"/>
    <x v="2770"/>
    <x v="2766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n v="0"/>
    <s v="publishing"/>
    <s v="children's books"/>
    <x v="2771"/>
    <x v="2767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n v="0"/>
    <s v="publishing"/>
    <s v="children's books"/>
    <x v="2772"/>
    <x v="276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"/>
    <n v="1"/>
    <s v="publishing"/>
    <s v="children's books"/>
    <x v="2773"/>
    <x v="276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"/>
    <n v="43.846200000000003"/>
    <s v="publishing"/>
    <s v="children's books"/>
    <x v="2774"/>
    <x v="277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n v="75"/>
    <s v="publishing"/>
    <s v="children's books"/>
    <x v="2775"/>
    <x v="277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8"/>
    <n v="45.972200000000001"/>
    <s v="publishing"/>
    <s v="children's books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"/>
    <n v="10"/>
    <s v="publishing"/>
    <s v="children's books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6"/>
    <n v="93.666700000000006"/>
    <s v="publishing"/>
    <s v="children's books"/>
    <x v="2778"/>
    <x v="2774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"/>
    <n v="53"/>
    <s v="publishing"/>
    <s v="children's books"/>
    <x v="2779"/>
    <x v="2775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n v="0"/>
    <s v="publishing"/>
    <s v="children's books"/>
    <x v="2780"/>
    <x v="2776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05"/>
    <n v="47"/>
    <s v="theater"/>
    <s v="plays"/>
    <x v="2781"/>
    <x v="2777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20"/>
    <n v="66.666700000000006"/>
    <s v="theater"/>
    <s v="plays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15"/>
    <n v="18.770499999999998"/>
    <s v="theater"/>
    <s v="plays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19"/>
    <n v="66.111099999999993"/>
    <s v="theater"/>
    <s v="plays"/>
    <x v="2784"/>
    <x v="2780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05"/>
    <n v="36.859200000000001"/>
    <s v="theater"/>
    <s v="plays"/>
    <x v="2785"/>
    <x v="2781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18"/>
    <n v="39.8108"/>
    <s v="theater"/>
    <s v="plays"/>
    <x v="2786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20"/>
    <n v="31.5"/>
    <s v="theater"/>
    <s v="plays"/>
    <x v="2787"/>
    <x v="2783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03"/>
    <n v="102.5"/>
    <s v="theater"/>
    <s v="plays"/>
    <x v="2788"/>
    <x v="2784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01"/>
    <n v="126.45829999999999"/>
    <s v="theater"/>
    <s v="plays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05"/>
    <n v="47.878799999999998"/>
    <s v="theater"/>
    <s v="plays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03"/>
    <n v="73.214299999999994"/>
    <s v="theater"/>
    <s v="plays"/>
    <x v="2791"/>
    <x v="2787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08"/>
    <n v="89.666700000000006"/>
    <s v="theater"/>
    <s v="plays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11"/>
    <n v="151.4623"/>
    <s v="theater"/>
    <s v="plays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50"/>
    <n v="25"/>
    <s v="theater"/>
    <s v="plays"/>
    <x v="2794"/>
    <x v="279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04"/>
    <n v="36.5"/>
    <s v="theater"/>
    <s v="plays"/>
    <x v="2795"/>
    <x v="2791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16"/>
    <n v="44"/>
    <s v="theater"/>
    <s v="plays"/>
    <x v="2796"/>
    <x v="2792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03"/>
    <n v="87.357600000000005"/>
    <s v="theater"/>
    <s v="plays"/>
    <x v="2797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01"/>
    <n v="36.474800000000002"/>
    <s v="theater"/>
    <s v="plays"/>
    <x v="2798"/>
    <x v="279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17"/>
    <n v="44.859499999999997"/>
    <s v="theater"/>
    <s v="plays"/>
    <x v="2799"/>
    <x v="279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33"/>
    <n v="42.903199999999998"/>
    <s v="theater"/>
    <s v="plays"/>
    <x v="2800"/>
    <x v="279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33"/>
    <n v="51.230800000000002"/>
    <s v="theater"/>
    <s v="plays"/>
    <x v="2801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02"/>
    <n v="33.944400000000002"/>
    <s v="theater"/>
    <s v="plays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28"/>
    <n v="90.744699999999995"/>
    <s v="theater"/>
    <s v="plays"/>
    <x v="2803"/>
    <x v="2799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15"/>
    <n v="50"/>
    <s v="theater"/>
    <s v="plays"/>
    <x v="2804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10"/>
    <n v="24.444400000000002"/>
    <s v="theater"/>
    <s v="plays"/>
    <x v="2805"/>
    <x v="2801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12"/>
    <n v="44.25"/>
    <s v="theater"/>
    <s v="plays"/>
    <x v="2806"/>
    <x v="2802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26"/>
    <n v="67.741900000000001"/>
    <s v="theater"/>
    <s v="plays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00"/>
    <n v="65.376800000000003"/>
    <s v="theater"/>
    <s v="plays"/>
    <x v="2808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02"/>
    <n v="121.90479999999999"/>
    <s v="theater"/>
    <s v="plays"/>
    <x v="2809"/>
    <x v="280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08"/>
    <n v="47.456099999999999"/>
    <s v="theater"/>
    <s v="plays"/>
    <x v="2810"/>
    <x v="280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00"/>
    <n v="92.842600000000004"/>
    <s v="theater"/>
    <s v="plays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13"/>
    <n v="68.253"/>
    <s v="theater"/>
    <s v="plays"/>
    <x v="2812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28"/>
    <n v="37.209600000000002"/>
    <s v="theater"/>
    <s v="plays"/>
    <x v="2813"/>
    <x v="2809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08"/>
    <n v="25.25"/>
    <s v="theater"/>
    <s v="plays"/>
    <x v="2814"/>
    <x v="281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42"/>
    <n v="43.214300000000001"/>
    <s v="theater"/>
    <s v="plays"/>
    <x v="2815"/>
    <x v="281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42"/>
    <n v="25.130199999999999"/>
    <s v="theater"/>
    <s v="plays"/>
    <x v="2816"/>
    <x v="2812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30"/>
    <n v="23.636399999999998"/>
    <s v="theater"/>
    <s v="plays"/>
    <x v="2817"/>
    <x v="2813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06"/>
    <n v="103.95099999999999"/>
    <s v="theater"/>
    <s v="plays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05"/>
    <n v="50.384599999999999"/>
    <s v="theater"/>
    <s v="plays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36"/>
    <n v="13.6"/>
    <s v="theater"/>
    <s v="plays"/>
    <x v="2820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00"/>
    <n v="28.571400000000001"/>
    <s v="theater"/>
    <s v="plays"/>
    <x v="2821"/>
    <x v="2817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00"/>
    <n v="63.829799999999999"/>
    <s v="theater"/>
    <s v="plays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24"/>
    <n v="8.8571000000000009"/>
    <s v="theater"/>
    <s v="plays"/>
    <x v="2823"/>
    <x v="2819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17"/>
    <n v="50.666699999999999"/>
    <s v="theater"/>
    <s v="plays"/>
    <x v="2824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03"/>
    <n v="60.784300000000002"/>
    <s v="theater"/>
    <s v="plays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08"/>
    <n v="113.4211"/>
    <s v="theater"/>
    <s v="plays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20"/>
    <n v="104.5652"/>
    <s v="theater"/>
    <s v="plays"/>
    <x v="2827"/>
    <x v="2823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00"/>
    <n v="98.309299999999993"/>
    <s v="theater"/>
    <s v="plays"/>
    <x v="2828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07"/>
    <n v="35.039499999999997"/>
    <s v="theater"/>
    <s v="plays"/>
    <x v="2829"/>
    <x v="282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00"/>
    <n v="272.72730000000001"/>
    <s v="theater"/>
    <s v="plays"/>
    <x v="2830"/>
    <x v="282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11"/>
    <n v="63.846200000000003"/>
    <s v="theater"/>
    <s v="plays"/>
    <x v="2831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15"/>
    <n v="30.189399999999999"/>
    <s v="theater"/>
    <s v="plays"/>
    <x v="2832"/>
    <x v="2828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08"/>
    <n v="83.514300000000006"/>
    <s v="theater"/>
    <s v="plays"/>
    <x v="2833"/>
    <x v="282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70"/>
    <n v="64.761899999999997"/>
    <s v="theater"/>
    <s v="plays"/>
    <x v="2834"/>
    <x v="283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87"/>
    <n v="20.118200000000002"/>
    <s v="theater"/>
    <s v="plays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08"/>
    <n v="44.090899999999998"/>
    <s v="theater"/>
    <s v="plays"/>
    <x v="2836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00"/>
    <n v="40.476199999999999"/>
    <s v="theater"/>
    <s v="plays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20"/>
    <n v="44.536999999999999"/>
    <s v="theater"/>
    <s v="plays"/>
    <x v="2838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11"/>
    <n v="125.8065"/>
    <s v="theater"/>
    <s v="plays"/>
    <x v="2839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04"/>
    <n v="19.696999999999999"/>
    <s v="theater"/>
    <s v="plays"/>
    <x v="2840"/>
    <x v="2836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1"/>
    <n v="10"/>
    <s v="theater"/>
    <s v="plays"/>
    <x v="2841"/>
    <x v="283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n v="0"/>
    <s v="theater"/>
    <s v="plays"/>
    <x v="2842"/>
    <x v="2838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n v="0"/>
    <s v="theater"/>
    <s v="plays"/>
    <x v="2843"/>
    <x v="2839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"/>
    <n v="30"/>
    <s v="theater"/>
    <s v="plays"/>
    <x v="2844"/>
    <x v="284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32"/>
    <n v="60.666699999999999"/>
    <s v="theater"/>
    <s v="plays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n v="0"/>
    <s v="theater"/>
    <s v="plays"/>
    <x v="2846"/>
    <x v="2842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n v="0"/>
    <s v="theater"/>
    <s v="plays"/>
    <x v="2847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0"/>
    <n v="23.333300000000001"/>
    <s v="theater"/>
    <s v="plays"/>
    <x v="2848"/>
    <x v="2844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1"/>
    <n v="5"/>
    <s v="theater"/>
    <s v="plays"/>
    <x v="2849"/>
    <x v="284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4"/>
    <n v="23.923100000000002"/>
    <s v="theater"/>
    <s v="plays"/>
    <x v="2850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n v="0"/>
    <s v="theater"/>
    <s v="plays"/>
    <x v="2851"/>
    <x v="2847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2"/>
    <n v="15.833299999999999"/>
    <s v="theater"/>
    <s v="plays"/>
    <x v="2852"/>
    <x v="2848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n v="0"/>
    <s v="theater"/>
    <s v="plays"/>
    <x v="2853"/>
    <x v="2849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42"/>
    <n v="29.785699999999999"/>
    <s v="theater"/>
    <s v="plays"/>
    <x v="2854"/>
    <x v="285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50"/>
    <n v="60"/>
    <s v="theater"/>
    <s v="plays"/>
    <x v="2855"/>
    <x v="285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5"/>
    <n v="24.333300000000001"/>
    <s v="theater"/>
    <s v="plays"/>
    <x v="2856"/>
    <x v="2852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20"/>
    <n v="500"/>
    <s v="theater"/>
    <s v="plays"/>
    <x v="2857"/>
    <x v="2853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n v="0"/>
    <s v="theater"/>
    <s v="plays"/>
    <x v="2858"/>
    <x v="285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2"/>
    <n v="35"/>
    <s v="theater"/>
    <s v="plays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7"/>
    <n v="29.555599999999998"/>
    <s v="theater"/>
    <s v="plays"/>
    <x v="2860"/>
    <x v="28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32"/>
    <n v="26.666699999999999"/>
    <s v="theater"/>
    <s v="plays"/>
    <x v="2861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0"/>
    <n v="18.333300000000001"/>
    <s v="theater"/>
    <s v="plays"/>
    <x v="2862"/>
    <x v="2858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0"/>
    <n v="20"/>
    <s v="theater"/>
    <s v="plays"/>
    <x v="2863"/>
    <x v="2859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2"/>
    <n v="13.333299999999999"/>
    <s v="theater"/>
    <s v="plays"/>
    <x v="2864"/>
    <x v="286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n v="0"/>
    <s v="theater"/>
    <s v="plays"/>
    <x v="2865"/>
    <x v="2861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1"/>
    <n v="22.5"/>
    <s v="theater"/>
    <s v="plays"/>
    <x v="2866"/>
    <x v="2862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20"/>
    <n v="50.4"/>
    <s v="theater"/>
    <s v="plays"/>
    <x v="2867"/>
    <x v="2863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42"/>
    <n v="105.02930000000001"/>
    <s v="theater"/>
    <s v="plays"/>
    <x v="2868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1"/>
    <n v="35.4"/>
    <s v="theater"/>
    <s v="plays"/>
    <x v="2869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15"/>
    <n v="83.333299999999994"/>
    <s v="theater"/>
    <s v="plays"/>
    <x v="2870"/>
    <x v="286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5"/>
    <n v="35.923099999999998"/>
    <s v="theater"/>
    <s v="plays"/>
    <x v="2871"/>
    <x v="2867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n v="0"/>
    <s v="theater"/>
    <s v="plays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38"/>
    <n v="119.125"/>
    <s v="theater"/>
    <s v="plays"/>
    <x v="2873"/>
    <x v="2869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"/>
    <n v="90.333299999999994"/>
    <s v="theater"/>
    <s v="plays"/>
    <x v="2874"/>
    <x v="2870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0"/>
    <n v="2.3332999999999999"/>
    <s v="theater"/>
    <s v="plays"/>
    <x v="2875"/>
    <x v="2871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n v="0"/>
    <s v="theater"/>
    <s v="plays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11"/>
    <n v="108.33329999999999"/>
    <s v="theater"/>
    <s v="plays"/>
    <x v="2877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"/>
    <n v="15.75"/>
    <s v="theater"/>
    <s v="plays"/>
    <x v="2878"/>
    <x v="287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0"/>
    <n v="29"/>
    <s v="theater"/>
    <s v="plays"/>
    <x v="2879"/>
    <x v="287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23"/>
    <n v="96.551699999999997"/>
    <s v="theater"/>
    <s v="plays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n v="0"/>
    <s v="theater"/>
    <s v="plays"/>
    <x v="2881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34"/>
    <n v="63"/>
    <s v="theater"/>
    <s v="plays"/>
    <x v="2882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19"/>
    <n v="381.6"/>
    <s v="theater"/>
    <s v="plays"/>
    <x v="2883"/>
    <x v="2879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0"/>
    <n v="46.25"/>
    <s v="theater"/>
    <s v="plays"/>
    <x v="2884"/>
    <x v="2880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33"/>
    <n v="26"/>
    <s v="theater"/>
    <s v="plays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5"/>
    <n v="10"/>
    <s v="theater"/>
    <s v="plays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0"/>
    <n v="5"/>
    <s v="theater"/>
    <s v="plays"/>
    <x v="2887"/>
    <x v="2883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n v="0"/>
    <s v="theater"/>
    <s v="plays"/>
    <x v="2888"/>
    <x v="2884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38"/>
    <n v="81.571399999999997"/>
    <s v="theater"/>
    <s v="plays"/>
    <x v="2889"/>
    <x v="288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"/>
    <n v="7"/>
    <s v="theater"/>
    <s v="plays"/>
    <x v="2890"/>
    <x v="2886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3"/>
    <n v="27.3"/>
    <s v="theater"/>
    <s v="plays"/>
    <x v="2891"/>
    <x v="2887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"/>
    <n v="29.411799999999999"/>
    <s v="theater"/>
    <s v="plays"/>
    <x v="2892"/>
    <x v="2888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1"/>
    <n v="12.5"/>
    <s v="theater"/>
    <s v="plays"/>
    <x v="2893"/>
    <x v="2889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n v="0"/>
    <s v="theater"/>
    <s v="plays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5"/>
    <n v="5.75"/>
    <s v="theater"/>
    <s v="plays"/>
    <x v="2895"/>
    <x v="289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21"/>
    <n v="52.083300000000001"/>
    <s v="theater"/>
    <s v="plays"/>
    <x v="2896"/>
    <x v="2892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5"/>
    <n v="183.33330000000001"/>
    <s v="theater"/>
    <s v="plays"/>
    <x v="2897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"/>
    <n v="26.333300000000001"/>
    <s v="theater"/>
    <s v="plays"/>
    <x v="2898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n v="0"/>
    <s v="theater"/>
    <s v="plays"/>
    <x v="2899"/>
    <x v="289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62"/>
    <n v="486.42860000000002"/>
    <s v="theater"/>
    <s v="plays"/>
    <x v="2900"/>
    <x v="2896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1"/>
    <n v="3"/>
    <s v="theater"/>
    <s v="plays"/>
    <x v="2901"/>
    <x v="2897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0"/>
    <n v="25"/>
    <s v="theater"/>
    <s v="plays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1"/>
    <n v="9.75"/>
    <s v="theater"/>
    <s v="plays"/>
    <x v="2903"/>
    <x v="2899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5"/>
    <n v="18.75"/>
    <s v="theater"/>
    <s v="plays"/>
    <x v="2904"/>
    <x v="29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18"/>
    <n v="36.588200000000001"/>
    <s v="theater"/>
    <s v="plays"/>
    <x v="2905"/>
    <x v="2901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"/>
    <n v="80.714299999999994"/>
    <s v="theater"/>
    <s v="plays"/>
    <x v="290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0"/>
    <n v="1"/>
    <s v="theater"/>
    <s v="plays"/>
    <x v="2907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3"/>
    <n v="52.8"/>
    <s v="theater"/>
    <s v="plays"/>
    <x v="2908"/>
    <x v="2904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0"/>
    <n v="20"/>
    <s v="theater"/>
    <s v="plays"/>
    <x v="2909"/>
    <x v="2905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0"/>
    <n v="1"/>
    <s v="theater"/>
    <s v="plays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37"/>
    <n v="46.928600000000003"/>
    <s v="theater"/>
    <s v="plays"/>
    <x v="2911"/>
    <x v="2907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14"/>
    <n v="78.076899999999995"/>
    <s v="theater"/>
    <s v="plays"/>
    <x v="2912"/>
    <x v="2908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0"/>
    <n v="1"/>
    <s v="theater"/>
    <s v="plays"/>
    <x v="2913"/>
    <x v="290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0"/>
    <n v="1"/>
    <s v="theater"/>
    <s v="plays"/>
    <x v="2914"/>
    <x v="291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61"/>
    <n v="203.66669999999999"/>
    <s v="theater"/>
    <s v="plays"/>
    <x v="2915"/>
    <x v="2911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8"/>
    <n v="20.714300000000001"/>
    <s v="theater"/>
    <s v="plays"/>
    <x v="2916"/>
    <x v="2912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22"/>
    <n v="48.555599999999998"/>
    <s v="theater"/>
    <s v="plays"/>
    <x v="2917"/>
    <x v="291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27"/>
    <n v="68.099999999999994"/>
    <s v="theater"/>
    <s v="plays"/>
    <x v="2918"/>
    <x v="2914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9"/>
    <n v="8.5"/>
    <s v="theater"/>
    <s v="plays"/>
    <x v="2919"/>
    <x v="2915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27"/>
    <n v="51.615400000000001"/>
    <s v="theater"/>
    <s v="plays"/>
    <x v="2920"/>
    <x v="291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29"/>
    <n v="43"/>
    <s v="theater"/>
    <s v="musical"/>
    <x v="2921"/>
    <x v="2917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00"/>
    <n v="83.333299999999994"/>
    <s v="theater"/>
    <s v="musical"/>
    <x v="2922"/>
    <x v="2918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00"/>
    <n v="30"/>
    <s v="theater"/>
    <s v="musical"/>
    <x v="2923"/>
    <x v="291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03"/>
    <n v="175.5102"/>
    <s v="theater"/>
    <s v="musical"/>
    <x v="2924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02"/>
    <n v="231.6618"/>
    <s v="theater"/>
    <s v="musical"/>
    <x v="2925"/>
    <x v="2921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25"/>
    <n v="75"/>
    <s v="theater"/>
    <s v="musical"/>
    <x v="2926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31"/>
    <n v="112.1429"/>
    <s v="theater"/>
    <s v="musical"/>
    <x v="2927"/>
    <x v="2923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00"/>
    <n v="41.666699999999999"/>
    <s v="theater"/>
    <s v="musical"/>
    <x v="2928"/>
    <x v="2924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02"/>
    <n v="255.17339999999999"/>
    <s v="theater"/>
    <s v="musical"/>
    <x v="2929"/>
    <x v="2925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01"/>
    <n v="162.77420000000001"/>
    <s v="theater"/>
    <s v="musical"/>
    <x v="2930"/>
    <x v="292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06"/>
    <n v="88.333299999999994"/>
    <s v="theater"/>
    <s v="musical"/>
    <x v="2931"/>
    <x v="2927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05"/>
    <n v="85.736800000000002"/>
    <s v="theater"/>
    <s v="musical"/>
    <x v="2932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03"/>
    <n v="47.574100000000001"/>
    <s v="theater"/>
    <s v="musical"/>
    <x v="2933"/>
    <x v="2929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08"/>
    <n v="72.972999999999999"/>
    <s v="theater"/>
    <s v="musical"/>
    <x v="2934"/>
    <x v="2930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01"/>
    <n v="90.538499999999999"/>
    <s v="theater"/>
    <s v="musical"/>
    <x v="2935"/>
    <x v="2931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28"/>
    <n v="37.647100000000002"/>
    <s v="theater"/>
    <s v="musical"/>
    <x v="2936"/>
    <x v="2932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33"/>
    <n v="36.363599999999998"/>
    <s v="theater"/>
    <s v="musical"/>
    <x v="2937"/>
    <x v="29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01"/>
    <n v="126.7188"/>
    <s v="theater"/>
    <s v="musical"/>
    <x v="2938"/>
    <x v="29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03"/>
    <n v="329.2"/>
    <s v="theater"/>
    <s v="musical"/>
    <x v="2939"/>
    <x v="2935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07"/>
    <n v="81.242400000000004"/>
    <s v="theater"/>
    <s v="musical"/>
    <x v="2940"/>
    <x v="2936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0"/>
    <n v="1"/>
    <s v="theater"/>
    <s v="spaces"/>
    <x v="2941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20"/>
    <n v="202.2277"/>
    <s v="theater"/>
    <s v="spaces"/>
    <x v="2942"/>
    <x v="29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n v="0"/>
    <s v="theater"/>
    <s v="spaces"/>
    <x v="2943"/>
    <x v="2939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1"/>
    <n v="100"/>
    <s v="theater"/>
    <s v="spaces"/>
    <x v="2944"/>
    <x v="294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n v="0"/>
    <s v="theater"/>
    <s v="spaces"/>
    <x v="2945"/>
    <x v="2941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0"/>
    <n v="1"/>
    <s v="theater"/>
    <s v="spaces"/>
    <x v="2946"/>
    <x v="294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"/>
    <n v="82.461500000000001"/>
    <s v="theater"/>
    <s v="spaces"/>
    <x v="2947"/>
    <x v="2943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0"/>
    <n v="2.6667000000000001"/>
    <s v="theater"/>
    <s v="spaces"/>
    <x v="2948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3"/>
    <n v="12.5"/>
    <s v="theater"/>
    <s v="spaces"/>
    <x v="2949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n v="0"/>
    <s v="theater"/>
    <s v="spaces"/>
    <x v="2950"/>
    <x v="2946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"/>
    <n v="18.896599999999999"/>
    <s v="theater"/>
    <s v="spaces"/>
    <x v="2951"/>
    <x v="294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"/>
    <n v="200.625"/>
    <s v="theater"/>
    <s v="spaces"/>
    <x v="2952"/>
    <x v="294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0"/>
    <n v="201.66669999999999"/>
    <s v="theater"/>
    <s v="spaces"/>
    <x v="2953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n v="0"/>
    <s v="theater"/>
    <s v="spaces"/>
    <x v="2954"/>
    <x v="2950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60"/>
    <n v="65"/>
    <s v="theater"/>
    <s v="spaces"/>
    <x v="2955"/>
    <x v="295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17"/>
    <n v="66.099999999999994"/>
    <s v="theater"/>
    <s v="spaces"/>
    <x v="2956"/>
    <x v="2952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2"/>
    <n v="93.333299999999994"/>
    <s v="theater"/>
    <s v="spaces"/>
    <x v="2957"/>
    <x v="295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n v="0"/>
    <s v="theater"/>
    <s v="spaces"/>
    <x v="2958"/>
    <x v="2954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n v="0"/>
    <s v="theater"/>
    <s v="spaces"/>
    <x v="2959"/>
    <x v="295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n v="0"/>
    <s v="theater"/>
    <s v="spaces"/>
    <x v="2960"/>
    <x v="2956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10"/>
    <n v="50.75"/>
    <s v="theater"/>
    <s v="plays"/>
    <x v="2961"/>
    <x v="295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22"/>
    <n v="60.9"/>
    <s v="theater"/>
    <s v="plays"/>
    <x v="2962"/>
    <x v="295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07"/>
    <n v="109.03060000000001"/>
    <s v="theater"/>
    <s v="plays"/>
    <x v="2963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01"/>
    <n v="25.692299999999999"/>
    <s v="theater"/>
    <s v="plays"/>
    <x v="2964"/>
    <x v="296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09"/>
    <n v="41.923099999999998"/>
    <s v="theater"/>
    <s v="plays"/>
    <x v="2965"/>
    <x v="296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14"/>
    <n v="88.773399999999995"/>
    <s v="theater"/>
    <s v="plays"/>
    <x v="2966"/>
    <x v="296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14"/>
    <n v="80.225399999999993"/>
    <s v="theater"/>
    <s v="plays"/>
    <x v="2967"/>
    <x v="2963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06"/>
    <n v="78.936199999999999"/>
    <s v="theater"/>
    <s v="plays"/>
    <x v="2968"/>
    <x v="2964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63"/>
    <n v="95.588200000000001"/>
    <s v="theater"/>
    <s v="plays"/>
    <x v="2969"/>
    <x v="296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06"/>
    <n v="69.890100000000004"/>
    <s v="theater"/>
    <s v="plays"/>
    <x v="2970"/>
    <x v="2966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00"/>
    <n v="74.534899999999993"/>
    <s v="theater"/>
    <s v="plays"/>
    <x v="2971"/>
    <x v="2967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05"/>
    <n v="123.94119999999999"/>
    <s v="theater"/>
    <s v="plays"/>
    <x v="2972"/>
    <x v="2968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75"/>
    <n v="264.8485"/>
    <s v="theater"/>
    <s v="plays"/>
    <x v="2973"/>
    <x v="2969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02"/>
    <n v="58.620699999999999"/>
    <s v="theater"/>
    <s v="plays"/>
    <x v="2974"/>
    <x v="297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00"/>
    <n v="70.885000000000005"/>
    <s v="theater"/>
    <s v="plays"/>
    <x v="2975"/>
    <x v="2971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71"/>
    <n v="8.5714000000000006"/>
    <s v="theater"/>
    <s v="plays"/>
    <x v="2976"/>
    <x v="297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14"/>
    <n v="113.5667"/>
    <s v="theater"/>
    <s v="plays"/>
    <x v="2977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29"/>
    <n v="60.6875"/>
    <s v="theater"/>
    <s v="plays"/>
    <x v="2978"/>
    <x v="2974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01"/>
    <n v="110.2174"/>
    <s v="theater"/>
    <s v="plays"/>
    <x v="2979"/>
    <x v="2975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09"/>
    <n v="136.45830000000001"/>
    <s v="theater"/>
    <s v="plays"/>
    <x v="2980"/>
    <x v="297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29"/>
    <n v="53.164900000000003"/>
    <s v="theater"/>
    <s v="spaces"/>
    <x v="2981"/>
    <x v="2977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02"/>
    <n v="86.491500000000002"/>
    <s v="theater"/>
    <s v="spaces"/>
    <x v="2982"/>
    <x v="2978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47"/>
    <n v="155.23830000000001"/>
    <s v="theater"/>
    <s v="spaces"/>
    <x v="2983"/>
    <x v="2979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00"/>
    <n v="115.0826"/>
    <s v="theater"/>
    <s v="spaces"/>
    <x v="2984"/>
    <x v="298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22"/>
    <n v="109.5946"/>
    <s v="theater"/>
    <s v="spaces"/>
    <x v="2985"/>
    <x v="2981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06"/>
    <n v="45.214300000000001"/>
    <s v="theater"/>
    <s v="spaces"/>
    <x v="2986"/>
    <x v="298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10"/>
    <n v="104.15170000000001"/>
    <s v="theater"/>
    <s v="spaces"/>
    <x v="2987"/>
    <x v="2983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00"/>
    <n v="35.714300000000001"/>
    <s v="theater"/>
    <s v="spaces"/>
    <x v="2988"/>
    <x v="2984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77"/>
    <n v="96.997299999999996"/>
    <s v="theater"/>
    <s v="spaces"/>
    <x v="2989"/>
    <x v="298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00"/>
    <n v="370.37040000000002"/>
    <s v="theater"/>
    <s v="spaces"/>
    <x v="2990"/>
    <x v="298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03"/>
    <n v="94.408600000000007"/>
    <s v="theater"/>
    <s v="spaces"/>
    <x v="2991"/>
    <x v="2987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05"/>
    <n v="48.984400000000001"/>
    <s v="theater"/>
    <s v="spaces"/>
    <x v="2992"/>
    <x v="2988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00"/>
    <n v="45.590899999999998"/>
    <s v="theater"/>
    <s v="spaces"/>
    <x v="2993"/>
    <x v="2989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58"/>
    <n v="23.275300000000001"/>
    <s v="theater"/>
    <s v="spaces"/>
    <x v="2994"/>
    <x v="2990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05"/>
    <n v="63.228900000000003"/>
    <s v="theater"/>
    <s v="spaces"/>
    <x v="2995"/>
    <x v="299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72"/>
    <n v="153.5204"/>
    <s v="theater"/>
    <s v="spaces"/>
    <x v="2996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04"/>
    <n v="90.2"/>
    <s v="theater"/>
    <s v="spaces"/>
    <x v="2997"/>
    <x v="299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03"/>
    <n v="118.97110000000001"/>
    <s v="theater"/>
    <s v="spaces"/>
    <x v="2998"/>
    <x v="2994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19"/>
    <n v="80.25"/>
    <s v="theater"/>
    <s v="spaces"/>
    <x v="2999"/>
    <x v="80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00"/>
    <n v="62.5"/>
    <s v="theater"/>
    <s v="spaces"/>
    <x v="3000"/>
    <x v="299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19"/>
    <n v="131.37719999999999"/>
    <s v="theater"/>
    <s v="spaces"/>
    <x v="3001"/>
    <x v="2996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09"/>
    <n v="73.033000000000001"/>
    <s v="theater"/>
    <s v="spaces"/>
    <x v="3002"/>
    <x v="2997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01"/>
    <n v="178.52940000000001"/>
    <s v="theater"/>
    <s v="spaces"/>
    <x v="3003"/>
    <x v="2998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13"/>
    <n v="162.90969999999999"/>
    <s v="theater"/>
    <s v="spaces"/>
    <x v="3004"/>
    <x v="299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20"/>
    <n v="108.2424"/>
    <s v="theater"/>
    <s v="spaces"/>
    <x v="3005"/>
    <x v="3000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08"/>
    <n v="88.866"/>
    <s v="theater"/>
    <s v="spaces"/>
    <x v="3006"/>
    <x v="300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80"/>
    <n v="54"/>
    <s v="theater"/>
    <s v="spaces"/>
    <x v="3007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01"/>
    <n v="116.7308"/>
    <s v="theater"/>
    <s v="spaces"/>
    <x v="3008"/>
    <x v="3003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20"/>
    <n v="233.89840000000001"/>
    <s v="theater"/>
    <s v="spaces"/>
    <x v="3009"/>
    <x v="3004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58"/>
    <n v="158"/>
    <s v="theater"/>
    <s v="spaces"/>
    <x v="3010"/>
    <x v="3005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24"/>
    <n v="14.84"/>
    <s v="theater"/>
    <s v="spaces"/>
    <x v="3011"/>
    <x v="3006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17"/>
    <n v="85.181799999999996"/>
    <s v="theater"/>
    <s v="spaces"/>
    <x v="3012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57"/>
    <n v="146.69159999999999"/>
    <s v="theater"/>
    <s v="spaces"/>
    <x v="3013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13"/>
    <n v="50.764800000000001"/>
    <s v="theater"/>
    <s v="spaces"/>
    <x v="3014"/>
    <x v="300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03"/>
    <n v="87.7"/>
    <s v="theater"/>
    <s v="spaces"/>
    <x v="3015"/>
    <x v="301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03"/>
    <n v="242.27780000000001"/>
    <s v="theater"/>
    <s v="spaces"/>
    <x v="3016"/>
    <x v="3011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06"/>
    <n v="146.44649999999999"/>
    <s v="theater"/>
    <s v="spaces"/>
    <x v="3017"/>
    <x v="3012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01"/>
    <n v="103.1707"/>
    <s v="theater"/>
    <s v="spaces"/>
    <x v="3018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21"/>
    <n v="80.464600000000004"/>
    <s v="theater"/>
    <s v="spaces"/>
    <x v="3019"/>
    <x v="3014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01"/>
    <n v="234.66669999999999"/>
    <s v="theater"/>
    <s v="spaces"/>
    <x v="3020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16"/>
    <n v="50.689300000000003"/>
    <s v="theater"/>
    <s v="spaces"/>
    <x v="3021"/>
    <x v="3016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01"/>
    <n v="162.7097"/>
    <s v="theater"/>
    <s v="spaces"/>
    <x v="3022"/>
    <x v="3017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03"/>
    <n v="120.16670000000001"/>
    <s v="theater"/>
    <s v="spaces"/>
    <x v="3023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46"/>
    <n v="67.697800000000001"/>
    <s v="theater"/>
    <s v="spaces"/>
    <x v="3024"/>
    <x v="3019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02"/>
    <n v="52.103400000000001"/>
    <s v="theater"/>
    <s v="spaces"/>
    <x v="3025"/>
    <x v="302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43"/>
    <n v="51.6"/>
    <s v="theater"/>
    <s v="spaces"/>
    <x v="3026"/>
    <x v="302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31"/>
    <n v="164.3"/>
    <s v="theater"/>
    <s v="spaces"/>
    <x v="3027"/>
    <x v="302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68"/>
    <n v="84.858599999999996"/>
    <s v="theater"/>
    <s v="spaces"/>
    <x v="3028"/>
    <x v="302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10"/>
    <n v="94.548900000000003"/>
    <s v="theater"/>
    <s v="spaces"/>
    <x v="3029"/>
    <x v="3024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07"/>
    <n v="45.5366"/>
    <s v="theater"/>
    <s v="spaces"/>
    <x v="3030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00"/>
    <n v="51.7241"/>
    <s v="theater"/>
    <s v="spaces"/>
    <x v="3031"/>
    <x v="3026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27"/>
    <n v="50.88"/>
    <s v="theater"/>
    <s v="spaces"/>
    <x v="3032"/>
    <x v="302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47"/>
    <n v="191.13040000000001"/>
    <s v="theater"/>
    <s v="spaces"/>
    <x v="3033"/>
    <x v="3028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13"/>
    <n v="89.314300000000003"/>
    <s v="theater"/>
    <s v="spaces"/>
    <x v="3034"/>
    <x v="3029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09"/>
    <n v="88.5886"/>
    <s v="theater"/>
    <s v="spaces"/>
    <x v="3035"/>
    <x v="3030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27"/>
    <n v="96.300899999999999"/>
    <s v="theater"/>
    <s v="spaces"/>
    <x v="3036"/>
    <x v="303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13"/>
    <n v="33.3125"/>
    <s v="theater"/>
    <s v="spaces"/>
    <x v="3037"/>
    <x v="3032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01"/>
    <n v="37.222200000000001"/>
    <s v="theater"/>
    <s v="spaces"/>
    <x v="3038"/>
    <x v="3033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09"/>
    <n v="92.130399999999995"/>
    <s v="theater"/>
    <s v="spaces"/>
    <x v="3039"/>
    <x v="3034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08"/>
    <n v="76.785700000000006"/>
    <s v="theater"/>
    <s v="spaces"/>
    <x v="3040"/>
    <x v="303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10"/>
    <n v="96.526300000000006"/>
    <s v="theater"/>
    <s v="spaces"/>
    <x v="3041"/>
    <x v="3036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28"/>
    <n v="51.8919"/>
    <s v="theater"/>
    <s v="spaces"/>
    <x v="3042"/>
    <x v="303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10"/>
    <n v="128.91409999999999"/>
    <s v="theater"/>
    <s v="spaces"/>
    <x v="3043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09"/>
    <n v="84.108999999999995"/>
    <s v="theater"/>
    <s v="spaces"/>
    <x v="3044"/>
    <x v="3039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33"/>
    <n v="82.941599999999994"/>
    <s v="theater"/>
    <s v="spaces"/>
    <x v="3045"/>
    <x v="304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91"/>
    <n v="259.94830000000002"/>
    <s v="theater"/>
    <s v="spaces"/>
    <x v="3046"/>
    <x v="3041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49"/>
    <n v="37.25"/>
    <s v="theater"/>
    <s v="spaces"/>
    <x v="3047"/>
    <x v="304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66"/>
    <n v="177.0213"/>
    <s v="theater"/>
    <s v="spaces"/>
    <x v="3048"/>
    <x v="3043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07"/>
    <n v="74.074100000000001"/>
    <s v="theater"/>
    <s v="spaces"/>
    <x v="3049"/>
    <x v="3044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06"/>
    <n v="70.666700000000006"/>
    <s v="theater"/>
    <s v="spaces"/>
    <x v="3050"/>
    <x v="3045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24"/>
    <n v="23.628599999999999"/>
    <s v="theater"/>
    <s v="spaces"/>
    <x v="3051"/>
    <x v="3046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0"/>
    <n v="37.5"/>
    <s v="theater"/>
    <s v="spaces"/>
    <x v="3052"/>
    <x v="3047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0"/>
    <n v="13.333299999999999"/>
    <s v="theater"/>
    <s v="spaces"/>
    <x v="3053"/>
    <x v="3048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n v="0"/>
    <s v="theater"/>
    <s v="spaces"/>
    <x v="3054"/>
    <x v="3049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0"/>
    <n v="1"/>
    <s v="theater"/>
    <s v="spaces"/>
    <x v="3055"/>
    <x v="30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n v="0"/>
    <s v="theater"/>
    <s v="spaces"/>
    <x v="3056"/>
    <x v="3051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n v="0"/>
    <s v="theater"/>
    <s v="spaces"/>
    <x v="3057"/>
    <x v="3052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0"/>
    <n v="1"/>
    <s v="theater"/>
    <s v="spaces"/>
    <x v="3058"/>
    <x v="3053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"/>
    <n v="41"/>
    <s v="theater"/>
    <s v="spaces"/>
    <x v="3059"/>
    <x v="3054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0"/>
    <n v="55.833300000000001"/>
    <s v="theater"/>
    <s v="spaces"/>
    <x v="3060"/>
    <x v="3055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n v="0"/>
    <s v="theater"/>
    <s v="spaces"/>
    <x v="3061"/>
    <x v="3056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67"/>
    <n v="99.761200000000002"/>
    <s v="theater"/>
    <s v="spaces"/>
    <x v="3062"/>
    <x v="3057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20"/>
    <n v="25.521699999999999"/>
    <s v="theater"/>
    <s v="spaces"/>
    <x v="3063"/>
    <x v="30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11"/>
    <n v="117.6528"/>
    <s v="theater"/>
    <s v="spaces"/>
    <x v="3064"/>
    <x v="305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0"/>
    <n v="5"/>
    <s v="theater"/>
    <s v="spaces"/>
    <x v="3065"/>
    <x v="3060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12"/>
    <n v="2796.6667000000002"/>
    <s v="theater"/>
    <s v="spaces"/>
    <x v="3066"/>
    <x v="306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3"/>
    <n v="200"/>
    <s v="theater"/>
    <s v="spaces"/>
    <x v="3067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0"/>
    <n v="87.5"/>
    <s v="theater"/>
    <s v="spaces"/>
    <x v="3068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14"/>
    <n v="20.142900000000001"/>
    <s v="theater"/>
    <s v="spaces"/>
    <x v="3069"/>
    <x v="306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"/>
    <n v="20.875"/>
    <s v="theater"/>
    <s v="spaces"/>
    <x v="3070"/>
    <x v="3065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60"/>
    <n v="61.307699999999997"/>
    <s v="theater"/>
    <s v="spaces"/>
    <x v="3071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0"/>
    <n v="1"/>
    <s v="theater"/>
    <s v="spaces"/>
    <x v="3072"/>
    <x v="3067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0"/>
    <n v="92.142899999999997"/>
    <s v="theater"/>
    <s v="spaces"/>
    <x v="3073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0"/>
    <n v="7.3333000000000004"/>
    <s v="theater"/>
    <s v="spaces"/>
    <x v="3074"/>
    <x v="306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9"/>
    <n v="64.8"/>
    <s v="theater"/>
    <s v="spaces"/>
    <x v="3075"/>
    <x v="307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15"/>
    <n v="30.12"/>
    <s v="theater"/>
    <s v="spaces"/>
    <x v="3076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0"/>
    <n v="52.5"/>
    <s v="theater"/>
    <s v="spaces"/>
    <x v="3077"/>
    <x v="3072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0"/>
    <n v="23.666699999999999"/>
    <s v="theater"/>
    <s v="spaces"/>
    <x v="3078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1"/>
    <n v="415.77780000000001"/>
    <s v="theater"/>
    <s v="spaces"/>
    <x v="3079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0"/>
    <n v="53.714300000000001"/>
    <s v="theater"/>
    <s v="spaces"/>
    <x v="3080"/>
    <x v="3075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0"/>
    <n v="420.6"/>
    <s v="theater"/>
    <s v="spaces"/>
    <x v="3081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n v="0"/>
    <s v="theater"/>
    <s v="spaces"/>
    <x v="3082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0"/>
    <n v="18.666699999999999"/>
    <s v="theater"/>
    <s v="spaces"/>
    <x v="3083"/>
    <x v="307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12"/>
    <n v="78.333299999999994"/>
    <s v="theater"/>
    <s v="spaces"/>
    <x v="3084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"/>
    <n v="67.777799999999999"/>
    <s v="theater"/>
    <s v="spaces"/>
    <x v="3085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0"/>
    <n v="16.666699999999999"/>
    <s v="theater"/>
    <s v="spaces"/>
    <x v="3086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1"/>
    <n v="62.5"/>
    <s v="theater"/>
    <s v="spaces"/>
    <x v="3087"/>
    <x v="3082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0"/>
    <n v="42"/>
    <s v="theater"/>
    <s v="spaces"/>
    <x v="3088"/>
    <x v="3083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23"/>
    <n v="130.0889"/>
    <s v="theater"/>
    <s v="spaces"/>
    <x v="3089"/>
    <x v="3084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"/>
    <n v="1270.2221999999999"/>
    <s v="theater"/>
    <s v="spaces"/>
    <x v="3090"/>
    <x v="308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16"/>
    <n v="88.444400000000002"/>
    <s v="theater"/>
    <s v="spaces"/>
    <x v="3091"/>
    <x v="3086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"/>
    <n v="56.342399999999998"/>
    <s v="theater"/>
    <s v="spaces"/>
    <x v="309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23"/>
    <n v="53.529400000000003"/>
    <s v="theater"/>
    <s v="spaces"/>
    <x v="3093"/>
    <x v="2806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0"/>
    <n v="25"/>
    <s v="theater"/>
    <s v="spaces"/>
    <x v="3094"/>
    <x v="308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0"/>
    <n v="50"/>
    <s v="theater"/>
    <s v="spaces"/>
    <x v="3095"/>
    <x v="3089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4"/>
    <n v="56.785699999999999"/>
    <s v="theater"/>
    <s v="spaces"/>
    <x v="309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17"/>
    <n v="40.833300000000001"/>
    <s v="theater"/>
    <s v="spaces"/>
    <x v="3097"/>
    <x v="3091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4"/>
    <n v="65.111099999999993"/>
    <s v="theater"/>
    <s v="spaces"/>
    <x v="3098"/>
    <x v="309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14"/>
    <n v="55.6"/>
    <s v="theater"/>
    <s v="spaces"/>
    <x v="3099"/>
    <x v="3093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15"/>
    <n v="140.5385"/>
    <s v="theater"/>
    <s v="spaces"/>
    <x v="3100"/>
    <x v="3094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12"/>
    <n v="25"/>
    <s v="theater"/>
    <s v="spaces"/>
    <x v="3101"/>
    <x v="309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39"/>
    <n v="69.533299999999997"/>
    <s v="theater"/>
    <s v="spaces"/>
    <x v="3102"/>
    <x v="3096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0"/>
    <n v="5.5"/>
    <s v="theater"/>
    <s v="spaces"/>
    <x v="3103"/>
    <x v="3097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30"/>
    <n v="237"/>
    <s v="theater"/>
    <s v="spaces"/>
    <x v="3104"/>
    <x v="309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42"/>
    <n v="79.870999999999995"/>
    <s v="theater"/>
    <s v="spaces"/>
    <x v="3105"/>
    <x v="3099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"/>
    <n v="10.25"/>
    <s v="theater"/>
    <s v="spaces"/>
    <x v="3106"/>
    <x v="31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20"/>
    <n v="272.58620000000002"/>
    <s v="theater"/>
    <s v="spaces"/>
    <x v="3107"/>
    <x v="310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0"/>
    <n v="13"/>
    <s v="theater"/>
    <s v="spaces"/>
    <x v="3108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25"/>
    <n v="58.184199999999997"/>
    <s v="theater"/>
    <s v="spaces"/>
    <x v="3109"/>
    <x v="310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0"/>
    <n v="10"/>
    <s v="theater"/>
    <s v="spaces"/>
    <x v="3110"/>
    <x v="3104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27"/>
    <n v="70.1053"/>
    <s v="theater"/>
    <s v="spaces"/>
    <x v="3111"/>
    <x v="3105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5"/>
    <n v="57.8889"/>
    <s v="theater"/>
    <s v="spaces"/>
    <x v="3112"/>
    <x v="3106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"/>
    <n v="125.27030000000001"/>
    <s v="theater"/>
    <s v="spaces"/>
    <x v="3113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n v="0"/>
    <s v="theater"/>
    <s v="spaces"/>
    <x v="3114"/>
    <x v="3108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3"/>
    <n v="300"/>
    <s v="theater"/>
    <s v="spaces"/>
    <x v="3115"/>
    <x v="3109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57"/>
    <n v="43"/>
    <s v="theater"/>
    <s v="spaces"/>
    <x v="3116"/>
    <x v="311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0"/>
    <n v="1"/>
    <s v="theater"/>
    <s v="spaces"/>
    <x v="3117"/>
    <x v="3111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0"/>
    <n v="775"/>
    <s v="theater"/>
    <s v="spaces"/>
    <x v="3118"/>
    <x v="311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0"/>
    <n v="5"/>
    <s v="theater"/>
    <s v="spaces"/>
    <x v="3119"/>
    <x v="3113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0"/>
    <n v="12.8"/>
    <s v="theater"/>
    <s v="spaces"/>
    <x v="3120"/>
    <x v="3114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1"/>
    <n v="10"/>
    <s v="theater"/>
    <s v="spaces"/>
    <x v="3121"/>
    <x v="311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58"/>
    <n v="58"/>
    <s v="theater"/>
    <s v="spaces"/>
    <x v="3122"/>
    <x v="3116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68"/>
    <n v="244.80459999999999"/>
    <s v="theater"/>
    <s v="spaces"/>
    <x v="3123"/>
    <x v="3117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0"/>
    <n v="6.5"/>
    <s v="theater"/>
    <s v="spaces"/>
    <x v="3124"/>
    <x v="3118"/>
    <x v="3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n v="0"/>
    <s v="theater"/>
    <s v="spaces"/>
    <x v="3125"/>
    <x v="3119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"/>
    <n v="61.176499999999997"/>
    <s v="theater"/>
    <s v="spaces"/>
    <x v="3126"/>
    <x v="3120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n v="0"/>
    <s v="theater"/>
    <s v="spaces"/>
    <x v="3127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09"/>
    <n v="139.23929999999999"/>
    <s v="theater"/>
    <s v="plays"/>
    <x v="3128"/>
    <x v="312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1"/>
    <n v="10"/>
    <s v="theater"/>
    <s v="plays"/>
    <x v="3129"/>
    <x v="3123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4"/>
    <n v="93.75"/>
    <s v="theater"/>
    <s v="plays"/>
    <x v="3130"/>
    <x v="3124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16"/>
    <n v="53.75"/>
    <s v="theater"/>
    <s v="plays"/>
    <x v="3131"/>
    <x v="312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0"/>
    <n v="10"/>
    <s v="theater"/>
    <s v="plays"/>
    <x v="3132"/>
    <x v="3126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08"/>
    <n v="33.75"/>
    <s v="theater"/>
    <s v="plays"/>
    <x v="3133"/>
    <x v="3127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23"/>
    <n v="18.75"/>
    <s v="theater"/>
    <s v="plays"/>
    <x v="3134"/>
    <x v="3128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21"/>
    <n v="23.142900000000001"/>
    <s v="theater"/>
    <s v="plays"/>
    <x v="3135"/>
    <x v="3129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28"/>
    <n v="29.045500000000001"/>
    <s v="theater"/>
    <s v="plays"/>
    <x v="3136"/>
    <x v="313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"/>
    <n v="50"/>
    <s v="theater"/>
    <s v="plays"/>
    <x v="3137"/>
    <x v="3131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n v="0"/>
    <s v="theater"/>
    <s v="plays"/>
    <x v="3138"/>
    <x v="3132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"/>
    <n v="450"/>
    <s v="theater"/>
    <s v="plays"/>
    <x v="3139"/>
    <x v="3133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1"/>
    <n v="24"/>
    <s v="theater"/>
    <s v="plays"/>
    <x v="3140"/>
    <x v="313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52"/>
    <n v="32.25"/>
    <s v="theater"/>
    <s v="plays"/>
    <x v="3141"/>
    <x v="313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2"/>
    <n v="15"/>
    <s v="theater"/>
    <s v="plays"/>
    <x v="3142"/>
    <x v="3136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n v="0"/>
    <s v="theater"/>
    <s v="plays"/>
    <x v="3143"/>
    <x v="313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75"/>
    <n v="251.33330000000001"/>
    <s v="theater"/>
    <s v="plays"/>
    <x v="3144"/>
    <x v="3138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n v="0"/>
    <s v="theater"/>
    <s v="plays"/>
    <x v="3145"/>
    <x v="3139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11"/>
    <n v="437.5"/>
    <s v="theater"/>
    <s v="plays"/>
    <x v="3146"/>
    <x v="314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18"/>
    <n v="110.35209999999999"/>
    <s v="theater"/>
    <s v="plays"/>
    <x v="3147"/>
    <x v="3141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31"/>
    <n v="41.421100000000003"/>
    <s v="theater"/>
    <s v="plays"/>
    <x v="3148"/>
    <x v="3142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04"/>
    <n v="52"/>
    <s v="theater"/>
    <s v="plays"/>
    <x v="3149"/>
    <x v="3143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01"/>
    <n v="33.990400000000001"/>
    <s v="theater"/>
    <s v="plays"/>
    <x v="3150"/>
    <x v="3144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00"/>
    <n v="103.35290000000001"/>
    <s v="theater"/>
    <s v="plays"/>
    <x v="3151"/>
    <x v="3145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06"/>
    <n v="34.790999999999997"/>
    <s v="theater"/>
    <s v="plays"/>
    <x v="3152"/>
    <x v="3146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36"/>
    <n v="41.773899999999998"/>
    <s v="theater"/>
    <s v="plays"/>
    <x v="3153"/>
    <x v="314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13"/>
    <n v="64.268299999999996"/>
    <s v="theater"/>
    <s v="plays"/>
    <x v="3154"/>
    <x v="314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89"/>
    <n v="31.209399999999999"/>
    <s v="theater"/>
    <s v="plays"/>
    <x v="3155"/>
    <x v="3149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02"/>
    <n v="62.921300000000002"/>
    <s v="theater"/>
    <s v="plays"/>
    <x v="3156"/>
    <x v="3150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01"/>
    <n v="98.536600000000007"/>
    <s v="theater"/>
    <s v="plays"/>
    <x v="3157"/>
    <x v="3151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14"/>
    <n v="82.608699999999999"/>
    <s v="theater"/>
    <s v="plays"/>
    <x v="3158"/>
    <x v="315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33"/>
    <n v="38.504199999999997"/>
    <s v="theater"/>
    <s v="plays"/>
    <x v="3159"/>
    <x v="3153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02"/>
    <n v="80.157899999999998"/>
    <s v="theater"/>
    <s v="plays"/>
    <x v="3160"/>
    <x v="3154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05"/>
    <n v="28.4054"/>
    <s v="theater"/>
    <s v="plays"/>
    <x v="3161"/>
    <x v="3155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27"/>
    <n v="80.730199999999996"/>
    <s v="theater"/>
    <s v="plays"/>
    <x v="3162"/>
    <x v="3156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11"/>
    <n v="200.6944"/>
    <s v="theater"/>
    <s v="plays"/>
    <x v="3163"/>
    <x v="3157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07"/>
    <n v="37.591500000000003"/>
    <s v="theater"/>
    <s v="plays"/>
    <x v="3164"/>
    <x v="3158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63"/>
    <n v="58.095199999999998"/>
    <s v="theater"/>
    <s v="plays"/>
    <x v="3165"/>
    <x v="73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60"/>
    <n v="60.300899999999999"/>
    <s v="theater"/>
    <s v="plays"/>
    <x v="3166"/>
    <x v="315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16"/>
    <n v="63.363599999999998"/>
    <s v="theater"/>
    <s v="plays"/>
    <x v="3167"/>
    <x v="3160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24"/>
    <n v="50.901600000000002"/>
    <s v="theater"/>
    <s v="plays"/>
    <x v="3168"/>
    <x v="3161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03"/>
    <n v="100.5"/>
    <s v="theater"/>
    <s v="plays"/>
    <x v="3169"/>
    <x v="3162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12"/>
    <n v="31.619700000000002"/>
    <s v="theater"/>
    <s v="plays"/>
    <x v="3170"/>
    <x v="3163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09"/>
    <n v="65.102599999999995"/>
    <s v="theater"/>
    <s v="plays"/>
    <x v="3171"/>
    <x v="316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15"/>
    <n v="79.310299999999998"/>
    <s v="theater"/>
    <s v="plays"/>
    <x v="3172"/>
    <x v="3165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03"/>
    <n v="139.1892"/>
    <s v="theater"/>
    <s v="plays"/>
    <x v="3173"/>
    <x v="3166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01"/>
    <n v="131.91300000000001"/>
    <s v="theater"/>
    <s v="plays"/>
    <x v="3174"/>
    <x v="3167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10"/>
    <n v="91.3"/>
    <s v="theater"/>
    <s v="plays"/>
    <x v="3175"/>
    <x v="3168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15"/>
    <n v="39.672699999999999"/>
    <s v="theater"/>
    <s v="plays"/>
    <x v="3176"/>
    <x v="3169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17"/>
    <n v="57.548999999999999"/>
    <s v="theater"/>
    <s v="plays"/>
    <x v="3177"/>
    <x v="3170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72"/>
    <n v="33.025599999999997"/>
    <s v="theater"/>
    <s v="plays"/>
    <x v="3178"/>
    <x v="3171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14"/>
    <n v="77.335800000000006"/>
    <s v="theater"/>
    <s v="plays"/>
    <x v="3179"/>
    <x v="3172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20"/>
    <n v="31.933299999999999"/>
    <s v="theater"/>
    <s v="plays"/>
    <x v="3180"/>
    <x v="3173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09"/>
    <n v="36.333300000000001"/>
    <s v="theater"/>
    <s v="plays"/>
    <x v="3181"/>
    <x v="3174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01"/>
    <n v="46.7682"/>
    <s v="theater"/>
    <s v="plays"/>
    <x v="3182"/>
    <x v="3175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09"/>
    <n v="40.073500000000003"/>
    <s v="theater"/>
    <s v="plays"/>
    <x v="3183"/>
    <x v="3176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07"/>
    <n v="100.2174"/>
    <s v="theater"/>
    <s v="plays"/>
    <x v="3184"/>
    <x v="3177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00"/>
    <n v="41.666699999999999"/>
    <s v="theater"/>
    <s v="plays"/>
    <x v="3185"/>
    <x v="3178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02"/>
    <n v="46.714300000000001"/>
    <s v="theater"/>
    <s v="plays"/>
    <x v="3186"/>
    <x v="3179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16"/>
    <n v="71.491799999999998"/>
    <s v="theater"/>
    <s v="plays"/>
    <x v="3187"/>
    <x v="3180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65"/>
    <n v="14.4444"/>
    <s v="theater"/>
    <s v="musical"/>
    <x v="3188"/>
    <x v="3181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12"/>
    <n v="356.84210000000002"/>
    <s v="theater"/>
    <s v="musical"/>
    <x v="3189"/>
    <x v="318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n v="0"/>
    <s v="theater"/>
    <s v="musical"/>
    <x v="3190"/>
    <x v="3183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"/>
    <n v="37.75"/>
    <s v="theater"/>
    <s v="musical"/>
    <x v="3191"/>
    <x v="3184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"/>
    <n v="12.75"/>
    <s v="theater"/>
    <s v="musical"/>
    <x v="3192"/>
    <x v="3185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12"/>
    <n v="24.458300000000001"/>
    <s v="theater"/>
    <s v="musical"/>
    <x v="3193"/>
    <x v="318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n v="0"/>
    <s v="theater"/>
    <s v="musical"/>
    <x v="3194"/>
    <x v="3187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59"/>
    <n v="53.076900000000002"/>
    <s v="theater"/>
    <s v="musical"/>
    <x v="3195"/>
    <x v="318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0"/>
    <n v="300"/>
    <s v="theater"/>
    <s v="musical"/>
    <x v="3196"/>
    <x v="3189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11"/>
    <n v="286.25"/>
    <s v="theater"/>
    <s v="musical"/>
    <x v="3197"/>
    <x v="319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0"/>
    <n v="36.666699999999999"/>
    <s v="theater"/>
    <s v="musical"/>
    <x v="3198"/>
    <x v="319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52"/>
    <n v="49.207500000000003"/>
    <s v="theater"/>
    <s v="musical"/>
    <x v="3199"/>
    <x v="3192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0"/>
    <n v="1"/>
    <s v="theater"/>
    <s v="musical"/>
    <x v="3200"/>
    <x v="3193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"/>
    <n v="12.5"/>
    <s v="theater"/>
    <s v="musical"/>
    <x v="3201"/>
    <x v="3194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55"/>
    <n v="109.04"/>
    <s v="theater"/>
    <s v="musical"/>
    <x v="3202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25"/>
    <n v="41.666699999999999"/>
    <s v="theater"/>
    <s v="musical"/>
    <x v="3203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n v="0"/>
    <s v="theater"/>
    <s v="musical"/>
    <x v="3204"/>
    <x v="319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"/>
    <n v="22.75"/>
    <s v="theater"/>
    <s v="musical"/>
    <x v="3205"/>
    <x v="319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n v="0"/>
    <s v="theater"/>
    <s v="musical"/>
    <x v="3206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46"/>
    <n v="70.833299999999994"/>
    <s v="theater"/>
    <s v="musical"/>
    <x v="32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04"/>
    <n v="63.1098"/>
    <s v="theater"/>
    <s v="plays"/>
    <x v="3208"/>
    <x v="320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19"/>
    <n v="50.158000000000001"/>
    <s v="theater"/>
    <s v="plays"/>
    <x v="3209"/>
    <x v="3202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26"/>
    <n v="62.883299999999998"/>
    <s v="theater"/>
    <s v="plays"/>
    <x v="3210"/>
    <x v="3203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20"/>
    <n v="85.531099999999995"/>
    <s v="theater"/>
    <s v="plays"/>
    <x v="3211"/>
    <x v="3204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26"/>
    <n v="53.723399999999998"/>
    <s v="theater"/>
    <s v="plays"/>
    <x v="3212"/>
    <x v="3205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00"/>
    <n v="127.8085"/>
    <s v="theater"/>
    <s v="plays"/>
    <x v="3213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02"/>
    <n v="106.57389999999999"/>
    <s v="theater"/>
    <s v="plays"/>
    <x v="3214"/>
    <x v="3207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00"/>
    <n v="262.11189999999999"/>
    <s v="theater"/>
    <s v="plays"/>
    <x v="3215"/>
    <x v="3208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00"/>
    <n v="57.171399999999998"/>
    <s v="theater"/>
    <s v="plays"/>
    <x v="3216"/>
    <x v="3209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16"/>
    <n v="50.201900000000002"/>
    <s v="theater"/>
    <s v="plays"/>
    <x v="3217"/>
    <x v="321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02"/>
    <n v="66.587000000000003"/>
    <s v="theater"/>
    <s v="plays"/>
    <x v="3218"/>
    <x v="3211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00"/>
    <n v="168.25210000000001"/>
    <s v="theater"/>
    <s v="plays"/>
    <x v="3219"/>
    <x v="321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01"/>
    <n v="256.37290000000002"/>
    <s v="theater"/>
    <s v="plays"/>
    <x v="3220"/>
    <x v="3213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03"/>
    <n v="36.610599999999998"/>
    <s v="theater"/>
    <s v="plays"/>
    <x v="3221"/>
    <x v="3214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25"/>
    <n v="37.142899999999997"/>
    <s v="theater"/>
    <s v="plays"/>
    <x v="3222"/>
    <x v="3215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10"/>
    <n v="45.878399999999999"/>
    <s v="theater"/>
    <s v="plays"/>
    <x v="3223"/>
    <x v="321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02"/>
    <n v="141.71299999999999"/>
    <s v="theater"/>
    <s v="plays"/>
    <x v="3224"/>
    <x v="3217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02"/>
    <n v="52.487200000000001"/>
    <s v="theater"/>
    <s v="plays"/>
    <x v="3225"/>
    <x v="3218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04"/>
    <n v="59.523800000000001"/>
    <s v="theater"/>
    <s v="plays"/>
    <x v="3226"/>
    <x v="3219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25"/>
    <n v="50"/>
    <s v="theater"/>
    <s v="plays"/>
    <x v="3227"/>
    <x v="3220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02"/>
    <n v="193.6216"/>
    <s v="theater"/>
    <s v="plays"/>
    <x v="3228"/>
    <x v="322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08"/>
    <n v="106.797"/>
    <s v="theater"/>
    <s v="plays"/>
    <x v="3229"/>
    <x v="3222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10"/>
    <n v="77.216200000000001"/>
    <s v="theater"/>
    <s v="plays"/>
    <x v="3230"/>
    <x v="34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61"/>
    <n v="57.5"/>
    <s v="theater"/>
    <s v="plays"/>
    <x v="3231"/>
    <x v="3223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31"/>
    <n v="50.461500000000001"/>
    <s v="theater"/>
    <s v="plays"/>
    <x v="3232"/>
    <x v="3224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19"/>
    <n v="97.376999999999995"/>
    <s v="theater"/>
    <s v="plays"/>
    <x v="3233"/>
    <x v="322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00"/>
    <n v="34.919199999999996"/>
    <s v="theater"/>
    <s v="plays"/>
    <x v="3234"/>
    <x v="3226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03"/>
    <n v="85.5304"/>
    <s v="theater"/>
    <s v="plays"/>
    <x v="3235"/>
    <x v="3227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01"/>
    <n v="182.9091"/>
    <s v="theater"/>
    <s v="plays"/>
    <x v="3236"/>
    <x v="3228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01"/>
    <n v="131.1362"/>
    <s v="theater"/>
    <s v="plays"/>
    <x v="3237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12"/>
    <n v="39.810099999999998"/>
    <s v="theater"/>
    <s v="plays"/>
    <x v="323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06"/>
    <n v="59.701700000000002"/>
    <s v="theater"/>
    <s v="plays"/>
    <x v="3239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01"/>
    <n v="88.735299999999995"/>
    <s v="theater"/>
    <s v="plays"/>
    <x v="3240"/>
    <x v="323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15"/>
    <n v="58.688600000000001"/>
    <s v="theater"/>
    <s v="plays"/>
    <x v="3241"/>
    <x v="3233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27"/>
    <n v="69.565100000000001"/>
    <s v="theater"/>
    <s v="plays"/>
    <x v="3242"/>
    <x v="3234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03"/>
    <n v="115.8732"/>
    <s v="theater"/>
    <s v="plays"/>
    <x v="3243"/>
    <x v="3235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03"/>
    <n v="23.869599999999998"/>
    <s v="theater"/>
    <s v="plays"/>
    <x v="3244"/>
    <x v="3236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04"/>
    <n v="81.125900000000001"/>
    <s v="theater"/>
    <s v="plays"/>
    <x v="3245"/>
    <x v="3237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11"/>
    <n v="57.626899999999999"/>
    <s v="theater"/>
    <s v="plays"/>
    <x v="3246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06"/>
    <n v="46.4298"/>
    <s v="theater"/>
    <s v="plays"/>
    <x v="3247"/>
    <x v="3239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01"/>
    <n v="60.475000000000001"/>
    <s v="theater"/>
    <s v="plays"/>
    <x v="3248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05"/>
    <n v="65.579499999999996"/>
    <s v="theater"/>
    <s v="plays"/>
    <x v="3249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02"/>
    <n v="119.1925"/>
    <s v="theater"/>
    <s v="plays"/>
    <x v="3250"/>
    <x v="3242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11"/>
    <n v="83.05"/>
    <s v="theater"/>
    <s v="plays"/>
    <x v="3251"/>
    <x v="3243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28"/>
    <n v="57.52"/>
    <s v="theater"/>
    <s v="plays"/>
    <x v="3252"/>
    <x v="3244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02"/>
    <n v="177.08699999999999"/>
    <s v="theater"/>
    <s v="plays"/>
    <x v="3253"/>
    <x v="324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01"/>
    <n v="70.771500000000003"/>
    <s v="theater"/>
    <s v="plays"/>
    <x v="3254"/>
    <x v="3246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75"/>
    <n v="29.166699999999999"/>
    <s v="theater"/>
    <s v="plays"/>
    <x v="3255"/>
    <x v="3247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28"/>
    <n v="72.761399999999995"/>
    <s v="theater"/>
    <s v="plays"/>
    <x v="3256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06"/>
    <n v="51.853400000000001"/>
    <s v="theater"/>
    <s v="plays"/>
    <x v="3257"/>
    <x v="3249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05"/>
    <n v="98.2"/>
    <s v="theater"/>
    <s v="plays"/>
    <x v="3258"/>
    <x v="3250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06"/>
    <n v="251.7381"/>
    <s v="theater"/>
    <s v="plays"/>
    <x v="3259"/>
    <x v="3251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09"/>
    <n v="74.821899999999999"/>
    <s v="theater"/>
    <s v="plays"/>
    <x v="3260"/>
    <x v="325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00"/>
    <n v="67.653099999999995"/>
    <s v="theater"/>
    <s v="plays"/>
    <x v="3261"/>
    <x v="325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03"/>
    <n v="93.813400000000001"/>
    <s v="theater"/>
    <s v="plays"/>
    <x v="3262"/>
    <x v="325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12"/>
    <n v="41.2376"/>
    <s v="theater"/>
    <s v="plays"/>
    <x v="3263"/>
    <x v="325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03"/>
    <n v="52.551000000000002"/>
    <s v="theater"/>
    <s v="plays"/>
    <x v="3264"/>
    <x v="325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64"/>
    <n v="70.285700000000006"/>
    <s v="theater"/>
    <s v="plays"/>
    <x v="3265"/>
    <x v="3257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31"/>
    <n v="48.325200000000002"/>
    <s v="theater"/>
    <s v="plays"/>
    <x v="3266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02"/>
    <n v="53.177100000000003"/>
    <s v="theater"/>
    <s v="plays"/>
    <x v="3267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28"/>
    <n v="60.952399999999997"/>
    <s v="theater"/>
    <s v="plays"/>
    <x v="3268"/>
    <x v="326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02"/>
    <n v="116"/>
    <s v="theater"/>
    <s v="plays"/>
    <x v="3269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02"/>
    <n v="61"/>
    <s v="theater"/>
    <s v="plays"/>
    <x v="3270"/>
    <x v="3262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30"/>
    <n v="38.235300000000002"/>
    <s v="theater"/>
    <s v="plays"/>
    <x v="3271"/>
    <x v="3263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54"/>
    <n v="106.5034"/>
    <s v="theater"/>
    <s v="plays"/>
    <x v="3272"/>
    <x v="326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07"/>
    <n v="204.57140000000001"/>
    <s v="theater"/>
    <s v="plays"/>
    <x v="3273"/>
    <x v="3265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01"/>
    <n v="54.912599999999998"/>
    <s v="theater"/>
    <s v="plays"/>
    <x v="3274"/>
    <x v="3266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00"/>
    <n v="150.41669999999999"/>
    <s v="theater"/>
    <s v="plays"/>
    <x v="3275"/>
    <x v="3267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17"/>
    <n v="52.58"/>
    <s v="theater"/>
    <s v="plays"/>
    <x v="3276"/>
    <x v="326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09"/>
    <n v="54.3"/>
    <s v="theater"/>
    <s v="plays"/>
    <x v="3277"/>
    <x v="326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03"/>
    <n v="76.029399999999995"/>
    <s v="theater"/>
    <s v="plays"/>
    <x v="3278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14"/>
    <n v="105.2063"/>
    <s v="theater"/>
    <s v="plays"/>
    <x v="3279"/>
    <x v="3271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03"/>
    <n v="68.666700000000006"/>
    <s v="theater"/>
    <s v="plays"/>
    <x v="3280"/>
    <x v="3272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22"/>
    <n v="129.36170000000001"/>
    <s v="theater"/>
    <s v="plays"/>
    <x v="3281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03"/>
    <n v="134.2637"/>
    <s v="theater"/>
    <s v="plays"/>
    <x v="3282"/>
    <x v="3274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05"/>
    <n v="17.829799999999999"/>
    <s v="theater"/>
    <s v="plays"/>
    <x v="3283"/>
    <x v="3275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02"/>
    <n v="203.2"/>
    <s v="theater"/>
    <s v="plays"/>
    <x v="3284"/>
    <x v="3276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12"/>
    <n v="69.185199999999995"/>
    <s v="theater"/>
    <s v="plays"/>
    <x v="3285"/>
    <x v="3277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02"/>
    <n v="125.123"/>
    <s v="theater"/>
    <s v="plays"/>
    <x v="3286"/>
    <x v="3278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00"/>
    <n v="73.529399999999995"/>
    <s v="theater"/>
    <s v="plays"/>
    <x v="3287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00"/>
    <n v="48.437100000000001"/>
    <s v="theater"/>
    <s v="plays"/>
    <x v="3288"/>
    <x v="328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33"/>
    <n v="26.6084"/>
    <s v="theater"/>
    <s v="plays"/>
    <x v="3289"/>
    <x v="328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21"/>
    <n v="33.666699999999999"/>
    <s v="theater"/>
    <s v="plays"/>
    <x v="3290"/>
    <x v="328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14"/>
    <n v="40.714300000000001"/>
    <s v="theater"/>
    <s v="plays"/>
    <x v="3291"/>
    <x v="3283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86"/>
    <n v="19.2667"/>
    <s v="theater"/>
    <s v="plays"/>
    <x v="3292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70"/>
    <n v="84.285700000000006"/>
    <s v="theater"/>
    <s v="plays"/>
    <x v="3293"/>
    <x v="328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18"/>
    <n v="29.583300000000001"/>
    <s v="theater"/>
    <s v="plays"/>
    <x v="3294"/>
    <x v="328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03"/>
    <n v="26.667000000000002"/>
    <s v="theater"/>
    <s v="plays"/>
    <x v="3295"/>
    <x v="3287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44"/>
    <n v="45.978700000000003"/>
    <s v="theater"/>
    <s v="plays"/>
    <x v="3296"/>
    <x v="3288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00"/>
    <n v="125.0909"/>
    <s v="theater"/>
    <s v="plays"/>
    <x v="3297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02"/>
    <n v="141.29169999999999"/>
    <s v="theater"/>
    <s v="plays"/>
    <x v="329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16"/>
    <n v="55.333300000000001"/>
    <s v="theater"/>
    <s v="plays"/>
    <x v="3299"/>
    <x v="3291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36"/>
    <n v="46.420499999999997"/>
    <s v="theater"/>
    <s v="plays"/>
    <x v="3300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33"/>
    <n v="57.2"/>
    <s v="theater"/>
    <s v="plays"/>
    <x v="3301"/>
    <x v="3293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03"/>
    <n v="173.7"/>
    <s v="theater"/>
    <s v="plays"/>
    <x v="3302"/>
    <x v="329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16"/>
    <n v="59.6"/>
    <s v="theater"/>
    <s v="plays"/>
    <x v="3303"/>
    <x v="3295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05"/>
    <n v="89.585700000000003"/>
    <s v="theater"/>
    <s v="plays"/>
    <x v="3304"/>
    <x v="3296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02"/>
    <n v="204.05"/>
    <s v="theater"/>
    <s v="plays"/>
    <x v="3305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75"/>
    <n v="48.703699999999998"/>
    <s v="theater"/>
    <s v="plays"/>
    <x v="3306"/>
    <x v="3298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07"/>
    <n v="53.34"/>
    <s v="theater"/>
    <s v="plays"/>
    <x v="3307"/>
    <x v="329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22"/>
    <n v="75.087699999999998"/>
    <s v="theater"/>
    <s v="plays"/>
    <x v="3308"/>
    <x v="3300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59"/>
    <n v="18"/>
    <s v="theater"/>
    <s v="plays"/>
    <x v="3309"/>
    <x v="3301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00"/>
    <n v="209.83869999999999"/>
    <s v="theater"/>
    <s v="plays"/>
    <x v="3310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10"/>
    <n v="61.022199999999998"/>
    <s v="theater"/>
    <s v="plays"/>
    <x v="3311"/>
    <x v="3303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00"/>
    <n v="61"/>
    <s v="theater"/>
    <s v="plays"/>
    <x v="3312"/>
    <x v="3304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16"/>
    <n v="80.034499999999994"/>
    <s v="theater"/>
    <s v="plays"/>
    <x v="3313"/>
    <x v="3305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11"/>
    <n v="29.068999999999999"/>
    <s v="theater"/>
    <s v="plays"/>
    <x v="3314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10"/>
    <n v="49.438200000000002"/>
    <s v="theater"/>
    <s v="plays"/>
    <x v="3315"/>
    <x v="3307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00"/>
    <n v="93.977400000000003"/>
    <s v="theater"/>
    <s v="plays"/>
    <x v="3316"/>
    <x v="3308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06"/>
    <n v="61.944400000000002"/>
    <s v="theater"/>
    <s v="plays"/>
    <x v="3317"/>
    <x v="3309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26"/>
    <n v="78.5"/>
    <s v="theater"/>
    <s v="plays"/>
    <x v="3318"/>
    <x v="331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08"/>
    <n v="33.75"/>
    <s v="theater"/>
    <s v="plays"/>
    <x v="3319"/>
    <x v="3311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01"/>
    <n v="66.447400000000002"/>
    <s v="theater"/>
    <s v="plays"/>
    <x v="3320"/>
    <x v="3312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07"/>
    <n v="35.799999999999997"/>
    <s v="theater"/>
    <s v="plays"/>
    <x v="3321"/>
    <x v="3313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02"/>
    <n v="145.65219999999999"/>
    <s v="theater"/>
    <s v="plays"/>
    <x v="3322"/>
    <x v="3314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26"/>
    <n v="25.693899999999999"/>
    <s v="theater"/>
    <s v="plays"/>
    <x v="3323"/>
    <x v="3315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02"/>
    <n v="152.5"/>
    <s v="theater"/>
    <s v="plays"/>
    <x v="3324"/>
    <x v="331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13"/>
    <n v="30"/>
    <s v="theater"/>
    <s v="plays"/>
    <x v="3325"/>
    <x v="33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01"/>
    <n v="142.2807"/>
    <s v="theater"/>
    <s v="plays"/>
    <x v="3326"/>
    <x v="331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01"/>
    <n v="24.545500000000001"/>
    <s v="theater"/>
    <s v="plays"/>
    <x v="3327"/>
    <x v="3319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46"/>
    <n v="292.77780000000001"/>
    <s v="theater"/>
    <s v="plays"/>
    <x v="3328"/>
    <x v="332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17"/>
    <n v="44.923099999999998"/>
    <s v="theater"/>
    <s v="plays"/>
    <x v="3329"/>
    <x v="332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06"/>
    <n v="23.101400000000002"/>
    <s v="theater"/>
    <s v="plays"/>
    <x v="3330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05"/>
    <n v="80.400000000000006"/>
    <s v="theater"/>
    <s v="plays"/>
    <x v="3331"/>
    <x v="3323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00"/>
    <n v="72.289199999999994"/>
    <s v="theater"/>
    <s v="plays"/>
    <x v="3332"/>
    <x v="3324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05"/>
    <n v="32.972999999999999"/>
    <s v="theater"/>
    <s v="plays"/>
    <x v="3333"/>
    <x v="332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39"/>
    <n v="116.65219999999999"/>
    <s v="theater"/>
    <s v="plays"/>
    <x v="3334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00"/>
    <n v="79.619"/>
    <s v="theater"/>
    <s v="plays"/>
    <x v="3335"/>
    <x v="3327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00"/>
    <n v="27.777799999999999"/>
    <s v="theater"/>
    <s v="plays"/>
    <x v="3336"/>
    <x v="3328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10"/>
    <n v="81.029399999999995"/>
    <s v="theater"/>
    <s v="plays"/>
    <x v="3337"/>
    <x v="3329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02"/>
    <n v="136.84819999999999"/>
    <s v="theater"/>
    <s v="plays"/>
    <x v="3338"/>
    <x v="333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04"/>
    <n v="177.61699999999999"/>
    <s v="theater"/>
    <s v="plays"/>
    <x v="3339"/>
    <x v="3331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38"/>
    <n v="109.0789"/>
    <s v="theater"/>
    <s v="plays"/>
    <x v="3340"/>
    <x v="3332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00"/>
    <n v="119.6429"/>
    <s v="theater"/>
    <s v="plays"/>
    <x v="3341"/>
    <x v="3333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02"/>
    <n v="78.205100000000002"/>
    <s v="theater"/>
    <s v="plays"/>
    <x v="3342"/>
    <x v="3334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71"/>
    <n v="52.173900000000003"/>
    <s v="theater"/>
    <s v="plays"/>
    <x v="3343"/>
    <x v="3335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01"/>
    <n v="114.125"/>
    <s v="theater"/>
    <s v="plays"/>
    <x v="3344"/>
    <x v="3336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30"/>
    <n v="50"/>
    <s v="theater"/>
    <s v="plays"/>
    <x v="3345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10"/>
    <n v="91.666700000000006"/>
    <s v="theater"/>
    <s v="plays"/>
    <x v="3346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19"/>
    <n v="108.5909"/>
    <s v="theater"/>
    <s v="plays"/>
    <x v="3347"/>
    <x v="3339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00"/>
    <n v="69.822800000000001"/>
    <s v="theater"/>
    <s v="plays"/>
    <x v="3348"/>
    <x v="334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53"/>
    <n v="109.5714"/>
    <s v="theater"/>
    <s v="plays"/>
    <x v="3349"/>
    <x v="3341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04"/>
    <n v="71.666700000000006"/>
    <s v="theater"/>
    <s v="plays"/>
    <x v="3350"/>
    <x v="3342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01"/>
    <n v="93.611099999999993"/>
    <s v="theater"/>
    <s v="plays"/>
    <x v="3351"/>
    <x v="3343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08"/>
    <n v="76.8"/>
    <s v="theater"/>
    <s v="plays"/>
    <x v="3352"/>
    <x v="3344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15"/>
    <n v="35.795499999999997"/>
    <s v="theater"/>
    <s v="plays"/>
    <x v="3353"/>
    <x v="334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02"/>
    <n v="55.6"/>
    <s v="theater"/>
    <s v="plays"/>
    <x v="3354"/>
    <x v="33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26"/>
    <n v="147.33330000000001"/>
    <s v="theater"/>
    <s v="plays"/>
    <x v="3355"/>
    <x v="334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01"/>
    <n v="56.333300000000001"/>
    <s v="theater"/>
    <s v="plays"/>
    <x v="3356"/>
    <x v="3348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01"/>
    <n v="96.1905"/>
    <s v="theater"/>
    <s v="plays"/>
    <x v="3357"/>
    <x v="3349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03"/>
    <n v="63.574100000000001"/>
    <s v="theater"/>
    <s v="plays"/>
    <x v="3358"/>
    <x v="3350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06"/>
    <n v="184.7826"/>
    <s v="theater"/>
    <s v="plays"/>
    <x v="3359"/>
    <x v="335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01"/>
    <n v="126.7222"/>
    <s v="theater"/>
    <s v="plays"/>
    <x v="3360"/>
    <x v="335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13"/>
    <n v="83.426500000000004"/>
    <s v="theater"/>
    <s v="plays"/>
    <x v="3361"/>
    <x v="335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18"/>
    <n v="54.5"/>
    <s v="theater"/>
    <s v="plays"/>
    <x v="3362"/>
    <x v="335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01"/>
    <n v="302.30770000000001"/>
    <s v="theater"/>
    <s v="plays"/>
    <x v="3363"/>
    <x v="3355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06"/>
    <n v="44.1389"/>
    <s v="theater"/>
    <s v="plays"/>
    <x v="3364"/>
    <x v="3266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04"/>
    <n v="866.66669999999999"/>
    <s v="theater"/>
    <s v="plays"/>
    <x v="3365"/>
    <x v="335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21"/>
    <n v="61.3889"/>
    <s v="theater"/>
    <s v="plays"/>
    <x v="3366"/>
    <x v="335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19"/>
    <n v="29.666699999999999"/>
    <s v="theater"/>
    <s v="plays"/>
    <x v="3367"/>
    <x v="335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05"/>
    <n v="45.478299999999997"/>
    <s v="theater"/>
    <s v="plays"/>
    <x v="3368"/>
    <x v="3359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04"/>
    <n v="96.203699999999998"/>
    <s v="theater"/>
    <s v="plays"/>
    <x v="3369"/>
    <x v="336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18"/>
    <n v="67.923100000000005"/>
    <s v="theater"/>
    <s v="plays"/>
    <x v="3370"/>
    <x v="3361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39"/>
    <n v="30.777799999999999"/>
    <s v="theater"/>
    <s v="plays"/>
    <x v="3371"/>
    <x v="3362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04"/>
    <n v="38.333300000000001"/>
    <s v="theater"/>
    <s v="plays"/>
    <x v="3372"/>
    <x v="2835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00"/>
    <n v="66.833299999999994"/>
    <s v="theater"/>
    <s v="plays"/>
    <x v="3373"/>
    <x v="336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07"/>
    <n v="71.730800000000002"/>
    <s v="theater"/>
    <s v="plays"/>
    <x v="3374"/>
    <x v="336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00"/>
    <n v="176.47059999999999"/>
    <s v="theater"/>
    <s v="plays"/>
    <x v="3375"/>
    <x v="336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00"/>
    <n v="421.1053"/>
    <s v="theater"/>
    <s v="plays"/>
    <x v="3376"/>
    <x v="336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01"/>
    <n v="104.98699999999999"/>
    <s v="theater"/>
    <s v="plays"/>
    <x v="3377"/>
    <x v="336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08"/>
    <n v="28.1905"/>
    <s v="theater"/>
    <s v="plays"/>
    <x v="3378"/>
    <x v="336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04"/>
    <n v="54.552599999999998"/>
    <s v="theater"/>
    <s v="plays"/>
    <x v="3379"/>
    <x v="336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04"/>
    <n v="111.8929"/>
    <s v="theater"/>
    <s v="plays"/>
    <x v="3380"/>
    <x v="337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02"/>
    <n v="85.208299999999994"/>
    <s v="theater"/>
    <s v="plays"/>
    <x v="3381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01"/>
    <n v="76.652199999999993"/>
    <s v="theater"/>
    <s v="plays"/>
    <x v="3382"/>
    <x v="337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12"/>
    <n v="65.166700000000006"/>
    <s v="theater"/>
    <s v="plays"/>
    <x v="3383"/>
    <x v="337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00"/>
    <n v="93.760300000000001"/>
    <s v="theater"/>
    <s v="plays"/>
    <x v="3384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00"/>
    <n v="133.33330000000001"/>
    <s v="theater"/>
    <s v="plays"/>
    <x v="3385"/>
    <x v="337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05"/>
    <n v="51.219499999999996"/>
    <s v="theater"/>
    <s v="plays"/>
    <x v="3386"/>
    <x v="337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17"/>
    <n v="100.17140000000001"/>
    <s v="theater"/>
    <s v="plays"/>
    <x v="3387"/>
    <x v="337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04"/>
    <n v="34.6"/>
    <s v="theater"/>
    <s v="plays"/>
    <x v="3388"/>
    <x v="337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15"/>
    <n v="184.67740000000001"/>
    <s v="theater"/>
    <s v="plays"/>
    <x v="3389"/>
    <x v="337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02"/>
    <n v="69.818200000000004"/>
    <s v="theater"/>
    <s v="plays"/>
    <x v="3390"/>
    <x v="338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23"/>
    <n v="61.944400000000002"/>
    <s v="theater"/>
    <s v="plays"/>
    <x v="3391"/>
    <x v="338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00"/>
    <n v="41.666699999999999"/>
    <s v="theater"/>
    <s v="plays"/>
    <x v="3392"/>
    <x v="338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06"/>
    <n v="36.068199999999997"/>
    <s v="theater"/>
    <s v="plays"/>
    <x v="3393"/>
    <x v="338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42"/>
    <n v="29"/>
    <s v="theater"/>
    <s v="plays"/>
    <x v="3394"/>
    <x v="338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84"/>
    <n v="24.2105"/>
    <s v="theater"/>
    <s v="plays"/>
    <x v="3395"/>
    <x v="338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04"/>
    <n v="55.892899999999997"/>
    <s v="theater"/>
    <s v="plays"/>
    <x v="3396"/>
    <x v="280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12"/>
    <n v="11.666700000000001"/>
    <s v="theater"/>
    <s v="plays"/>
    <x v="3397"/>
    <x v="3386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11"/>
    <n v="68.353800000000007"/>
    <s v="theater"/>
    <s v="plays"/>
    <x v="3398"/>
    <x v="3387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04"/>
    <n v="27.065200000000001"/>
    <s v="theater"/>
    <s v="plays"/>
    <x v="3399"/>
    <x v="3388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00"/>
    <n v="118.1294"/>
    <s v="theater"/>
    <s v="plays"/>
    <x v="3400"/>
    <x v="3389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02"/>
    <n v="44.757599999999996"/>
    <s v="theater"/>
    <s v="plays"/>
    <x v="3401"/>
    <x v="339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10"/>
    <n v="99.787899999999993"/>
    <s v="theater"/>
    <s v="plays"/>
    <x v="3402"/>
    <x v="339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00"/>
    <n v="117.64709999999999"/>
    <s v="theater"/>
    <s v="plays"/>
    <x v="3403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22"/>
    <n v="203.33330000000001"/>
    <s v="theater"/>
    <s v="plays"/>
    <x v="3404"/>
    <x v="339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38"/>
    <n v="28.323499999999999"/>
    <s v="theater"/>
    <s v="plays"/>
    <x v="3405"/>
    <x v="339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00"/>
    <n v="110.2308"/>
    <s v="theater"/>
    <s v="plays"/>
    <x v="3406"/>
    <x v="3395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07"/>
    <n v="31.970099999999999"/>
    <s v="theater"/>
    <s v="plays"/>
    <x v="3407"/>
    <x v="3396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11"/>
    <n v="58.6111"/>
    <s v="theater"/>
    <s v="plays"/>
    <x v="3408"/>
    <x v="3397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24"/>
    <n v="29.428599999999999"/>
    <s v="theater"/>
    <s v="plays"/>
    <x v="3409"/>
    <x v="3398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09"/>
    <n v="81.375"/>
    <s v="theater"/>
    <s v="plays"/>
    <x v="3410"/>
    <x v="3399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04"/>
    <n v="199.16669999999999"/>
    <s v="theater"/>
    <s v="plays"/>
    <x v="3411"/>
    <x v="34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00"/>
    <n v="115.38460000000001"/>
    <s v="theater"/>
    <s v="plays"/>
    <x v="3412"/>
    <x v="340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30"/>
    <n v="46.428600000000003"/>
    <s v="theater"/>
    <s v="plays"/>
    <x v="3413"/>
    <x v="340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04"/>
    <n v="70.568200000000004"/>
    <s v="theater"/>
    <s v="plays"/>
    <x v="3414"/>
    <x v="3403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00"/>
    <n v="22.222200000000001"/>
    <s v="theater"/>
    <s v="plays"/>
    <x v="3415"/>
    <x v="3404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20"/>
    <n v="159.4667"/>
    <s v="theater"/>
    <s v="plays"/>
    <x v="3416"/>
    <x v="34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00"/>
    <n v="37.777999999999999"/>
    <s v="theater"/>
    <s v="plays"/>
    <x v="3417"/>
    <x v="3406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01"/>
    <n v="72.053600000000003"/>
    <s v="theater"/>
    <s v="plays"/>
    <x v="3418"/>
    <x v="340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07"/>
    <n v="63.695700000000002"/>
    <s v="theater"/>
    <s v="plays"/>
    <x v="3419"/>
    <x v="3408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38"/>
    <n v="28.411799999999999"/>
    <s v="theater"/>
    <s v="plays"/>
    <x v="3420"/>
    <x v="3409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01"/>
    <n v="103.21429999999999"/>
    <s v="theater"/>
    <s v="plays"/>
    <x v="3421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09"/>
    <n v="71.152199999999993"/>
    <s v="theater"/>
    <s v="plays"/>
    <x v="3422"/>
    <x v="223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40"/>
    <n v="35"/>
    <s v="theater"/>
    <s v="plays"/>
    <x v="3423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04"/>
    <n v="81.776300000000006"/>
    <s v="theater"/>
    <s v="plays"/>
    <x v="3424"/>
    <x v="3412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03"/>
    <n v="297.02980000000002"/>
    <s v="theater"/>
    <s v="plays"/>
    <x v="3425"/>
    <x v="3413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08"/>
    <n v="46.609200000000001"/>
    <s v="theater"/>
    <s v="plays"/>
    <x v="3426"/>
    <x v="3414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00"/>
    <n v="51.7241"/>
    <s v="theater"/>
    <s v="plays"/>
    <x v="3427"/>
    <x v="3415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03"/>
    <n v="40.2941"/>
    <s v="theater"/>
    <s v="plays"/>
    <x v="3428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30"/>
    <n v="16.25"/>
    <s v="theater"/>
    <s v="plays"/>
    <x v="3429"/>
    <x v="3417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09"/>
    <n v="30.1526"/>
    <s v="theater"/>
    <s v="plays"/>
    <x v="3430"/>
    <x v="3418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00"/>
    <n v="95.238100000000003"/>
    <s v="theater"/>
    <s v="plays"/>
    <x v="3431"/>
    <x v="3419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10"/>
    <n v="52.214300000000001"/>
    <s v="theater"/>
    <s v="plays"/>
    <x v="3432"/>
    <x v="342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00"/>
    <n v="134.1549"/>
    <s v="theater"/>
    <s v="plays"/>
    <x v="3433"/>
    <x v="342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06"/>
    <n v="62.827399999999997"/>
    <s v="theater"/>
    <s v="plays"/>
    <x v="3434"/>
    <x v="3422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12"/>
    <n v="58.947400000000002"/>
    <s v="theater"/>
    <s v="plays"/>
    <x v="3435"/>
    <x v="342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06"/>
    <n v="143.10810000000001"/>
    <s v="theater"/>
    <s v="plays"/>
    <x v="3436"/>
    <x v="342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01"/>
    <n v="84.166700000000006"/>
    <s v="theater"/>
    <s v="plays"/>
    <x v="3437"/>
    <x v="3425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04"/>
    <n v="186.07140000000001"/>
    <s v="theater"/>
    <s v="plays"/>
    <x v="3438"/>
    <x v="342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35"/>
    <n v="89.785600000000002"/>
    <s v="theater"/>
    <s v="plays"/>
    <x v="3439"/>
    <x v="3427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05"/>
    <n v="64.157600000000002"/>
    <s v="theater"/>
    <s v="plays"/>
    <x v="3440"/>
    <x v="3428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03"/>
    <n v="59.651200000000003"/>
    <s v="theater"/>
    <s v="plays"/>
    <x v="3441"/>
    <x v="342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00"/>
    <n v="31.25"/>
    <s v="theater"/>
    <s v="plays"/>
    <x v="3442"/>
    <x v="34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86"/>
    <n v="41.222200000000001"/>
    <s v="theater"/>
    <s v="plays"/>
    <x v="3443"/>
    <x v="343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89"/>
    <n v="43.35"/>
    <s v="theater"/>
    <s v="plays"/>
    <x v="3444"/>
    <x v="3432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00"/>
    <n v="64.516099999999994"/>
    <s v="theater"/>
    <s v="plays"/>
    <x v="3445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08"/>
    <n v="43.28"/>
    <s v="theater"/>
    <s v="plays"/>
    <x v="3446"/>
    <x v="3434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08"/>
    <n v="77"/>
    <s v="theater"/>
    <s v="plays"/>
    <x v="3447"/>
    <x v="3435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10"/>
    <n v="51.222200000000001"/>
    <s v="theater"/>
    <s v="plays"/>
    <x v="3448"/>
    <x v="3436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71"/>
    <n v="68.25"/>
    <s v="theater"/>
    <s v="plays"/>
    <x v="3449"/>
    <x v="3437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52"/>
    <n v="19.487200000000001"/>
    <s v="theater"/>
    <s v="plays"/>
    <x v="3450"/>
    <x v="3438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01"/>
    <n v="41.125"/>
    <s v="theater"/>
    <s v="plays"/>
    <x v="3451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53"/>
    <n v="41.4054"/>
    <s v="theater"/>
    <s v="plays"/>
    <x v="3452"/>
    <x v="344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28"/>
    <n v="27.5"/>
    <s v="theater"/>
    <s v="plays"/>
    <x v="3453"/>
    <x v="3441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01"/>
    <n v="33.571399999999997"/>
    <s v="theater"/>
    <s v="plays"/>
    <x v="3454"/>
    <x v="3442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01"/>
    <n v="145.86959999999999"/>
    <s v="theater"/>
    <s v="plays"/>
    <x v="3455"/>
    <x v="3443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91"/>
    <n v="358.6875"/>
    <s v="theater"/>
    <s v="plays"/>
    <x v="3456"/>
    <x v="3444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40"/>
    <n v="50.9818"/>
    <s v="theater"/>
    <s v="plays"/>
    <x v="3457"/>
    <x v="344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24"/>
    <n v="45.036999999999999"/>
    <s v="theater"/>
    <s v="plays"/>
    <x v="3458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26"/>
    <n v="17.527799999999999"/>
    <s v="theater"/>
    <s v="plays"/>
    <x v="3459"/>
    <x v="3447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90"/>
    <n v="50"/>
    <s v="theater"/>
    <s v="plays"/>
    <x v="3460"/>
    <x v="3448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39"/>
    <n v="57.916699999999999"/>
    <s v="theater"/>
    <s v="plays"/>
    <x v="3461"/>
    <x v="3449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02"/>
    <n v="29.7059"/>
    <s v="theater"/>
    <s v="plays"/>
    <x v="3462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03"/>
    <n v="90.684200000000004"/>
    <s v="theater"/>
    <s v="plays"/>
    <x v="3463"/>
    <x v="3451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02"/>
    <n v="55.012700000000002"/>
    <s v="theater"/>
    <s v="plays"/>
    <x v="3464"/>
    <x v="345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03"/>
    <n v="57.222200000000001"/>
    <s v="theater"/>
    <s v="plays"/>
    <x v="3465"/>
    <x v="345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27"/>
    <n v="72.950800000000001"/>
    <s v="theater"/>
    <s v="plays"/>
    <x v="3466"/>
    <x v="3454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01"/>
    <n v="64.468100000000007"/>
    <s v="theater"/>
    <s v="plays"/>
    <x v="3467"/>
    <x v="345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22"/>
    <n v="716.35289999999998"/>
    <s v="theater"/>
    <s v="plays"/>
    <x v="3468"/>
    <x v="3456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13"/>
    <n v="50.396799999999999"/>
    <s v="theater"/>
    <s v="plays"/>
    <x v="3469"/>
    <x v="3457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50"/>
    <n v="41.666699999999999"/>
    <s v="theater"/>
    <s v="plays"/>
    <x v="3470"/>
    <x v="3458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15"/>
    <n v="35.7667"/>
    <s v="theater"/>
    <s v="plays"/>
    <x v="3471"/>
    <x v="3459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02"/>
    <n v="88.739099999999993"/>
    <s v="theater"/>
    <s v="plays"/>
    <x v="3472"/>
    <x v="346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00"/>
    <n v="148.48480000000001"/>
    <s v="theater"/>
    <s v="plays"/>
    <x v="3473"/>
    <x v="3461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01"/>
    <n v="51.794899999999998"/>
    <s v="theater"/>
    <s v="plays"/>
    <x v="3474"/>
    <x v="3462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13"/>
    <n v="20"/>
    <s v="theater"/>
    <s v="plays"/>
    <x v="3475"/>
    <x v="3463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04"/>
    <n v="52"/>
    <s v="theater"/>
    <s v="plays"/>
    <x v="3476"/>
    <x v="3464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15"/>
    <n v="53.230800000000002"/>
    <s v="theater"/>
    <s v="plays"/>
    <x v="3477"/>
    <x v="346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13"/>
    <n v="39.596499999999999"/>
    <s v="theater"/>
    <s v="plays"/>
    <x v="3478"/>
    <x v="346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28"/>
    <n v="34.25"/>
    <s v="theater"/>
    <s v="plays"/>
    <x v="3479"/>
    <x v="3467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43"/>
    <n v="164.61539999999999"/>
    <s v="theater"/>
    <s v="plays"/>
    <x v="3480"/>
    <x v="3468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19"/>
    <n v="125.0526"/>
    <s v="theater"/>
    <s v="plays"/>
    <x v="3481"/>
    <x v="3469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38"/>
    <n v="51.875"/>
    <s v="theater"/>
    <s v="plays"/>
    <x v="3482"/>
    <x v="347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60"/>
    <n v="40.285699999999999"/>
    <s v="theater"/>
    <s v="plays"/>
    <x v="3483"/>
    <x v="347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14"/>
    <n v="64.909099999999995"/>
    <s v="theater"/>
    <s v="plays"/>
    <x v="3484"/>
    <x v="347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01"/>
    <n v="55.333300000000001"/>
    <s v="theater"/>
    <s v="plays"/>
    <x v="3485"/>
    <x v="3473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55"/>
    <n v="83.142899999999997"/>
    <s v="theater"/>
    <s v="plays"/>
    <x v="3486"/>
    <x v="3474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28"/>
    <n v="38.7121"/>
    <s v="theater"/>
    <s v="plays"/>
    <x v="3487"/>
    <x v="347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21"/>
    <n v="125.3793"/>
    <s v="theater"/>
    <s v="plays"/>
    <x v="3488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13"/>
    <n v="78.263900000000007"/>
    <s v="theater"/>
    <s v="plays"/>
    <x v="3489"/>
    <x v="3477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28"/>
    <n v="47.222200000000001"/>
    <s v="theater"/>
    <s v="plays"/>
    <x v="3490"/>
    <x v="3478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58"/>
    <n v="79.099999999999994"/>
    <s v="theater"/>
    <s v="plays"/>
    <x v="3491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05"/>
    <n v="114.292"/>
    <s v="theater"/>
    <s v="plays"/>
    <x v="3492"/>
    <x v="348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00"/>
    <n v="51.7241"/>
    <s v="theater"/>
    <s v="plays"/>
    <x v="3493"/>
    <x v="348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00"/>
    <n v="30.769200000000001"/>
    <s v="theater"/>
    <s v="plays"/>
    <x v="3494"/>
    <x v="348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07"/>
    <n v="74.208299999999994"/>
    <s v="theater"/>
    <s v="plays"/>
    <x v="3495"/>
    <x v="3483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24"/>
    <n v="47.846200000000003"/>
    <s v="theater"/>
    <s v="plays"/>
    <x v="3496"/>
    <x v="3484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09"/>
    <n v="34.408200000000001"/>
    <s v="theater"/>
    <s v="plays"/>
    <x v="3497"/>
    <x v="348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02"/>
    <n v="40.238100000000003"/>
    <s v="theater"/>
    <s v="plays"/>
    <x v="3498"/>
    <x v="3486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06"/>
    <n v="60.285699999999999"/>
    <s v="theater"/>
    <s v="plays"/>
    <x v="3499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06"/>
    <n v="25.3095"/>
    <s v="theater"/>
    <s v="plays"/>
    <x v="3500"/>
    <x v="3488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01"/>
    <n v="35.952399999999997"/>
    <s v="theater"/>
    <s v="plays"/>
    <x v="3501"/>
    <x v="3489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05"/>
    <n v="136"/>
    <s v="theater"/>
    <s v="plays"/>
    <x v="3502"/>
    <x v="349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08"/>
    <n v="70.763199999999998"/>
    <s v="theater"/>
    <s v="plays"/>
    <x v="3503"/>
    <x v="349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00"/>
    <n v="125"/>
    <s v="theater"/>
    <s v="plays"/>
    <x v="3504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04"/>
    <n v="66.512799999999999"/>
    <s v="theater"/>
    <s v="plays"/>
    <x v="3505"/>
    <x v="349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02"/>
    <n v="105"/>
    <s v="theater"/>
    <s v="plays"/>
    <x v="3506"/>
    <x v="3494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04"/>
    <n v="145"/>
    <s v="theater"/>
    <s v="plays"/>
    <x v="3507"/>
    <x v="349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80"/>
    <n v="12"/>
    <s v="theater"/>
    <s v="plays"/>
    <x v="3508"/>
    <x v="349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06"/>
    <n v="96.666700000000006"/>
    <s v="theater"/>
    <s v="plays"/>
    <x v="3509"/>
    <x v="3497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01"/>
    <n v="60.333300000000001"/>
    <s v="theater"/>
    <s v="plays"/>
    <x v="3510"/>
    <x v="3498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01"/>
    <n v="79.8947"/>
    <s v="theater"/>
    <s v="plays"/>
    <x v="3511"/>
    <x v="349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00"/>
    <n v="58.823500000000003"/>
    <s v="theater"/>
    <s v="plays"/>
    <x v="35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18"/>
    <n v="75.340900000000005"/>
    <s v="theater"/>
    <s v="plays"/>
    <x v="3513"/>
    <x v="350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10"/>
    <n v="55"/>
    <s v="theater"/>
    <s v="plays"/>
    <x v="3514"/>
    <x v="350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03"/>
    <n v="66.956500000000005"/>
    <s v="theater"/>
    <s v="plays"/>
    <x v="3515"/>
    <x v="3503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00"/>
    <n v="227.27269999999999"/>
    <s v="theater"/>
    <s v="plays"/>
    <x v="3516"/>
    <x v="3504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00"/>
    <n v="307.69229999999999"/>
    <s v="theater"/>
    <s v="plays"/>
    <x v="3517"/>
    <x v="3505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10"/>
    <n v="50.020899999999997"/>
    <s v="theater"/>
    <s v="plays"/>
    <x v="3518"/>
    <x v="3506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01"/>
    <n v="72.392899999999997"/>
    <s v="theater"/>
    <s v="plays"/>
    <x v="3519"/>
    <x v="3507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01"/>
    <n v="95.952399999999997"/>
    <s v="theater"/>
    <s v="plays"/>
    <x v="3520"/>
    <x v="3508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69"/>
    <n v="45.615400000000001"/>
    <s v="theater"/>
    <s v="plays"/>
    <x v="3521"/>
    <x v="3509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00"/>
    <n v="41.029400000000003"/>
    <s v="theater"/>
    <s v="plays"/>
    <x v="3522"/>
    <x v="35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14"/>
    <n v="56.825000000000003"/>
    <s v="theater"/>
    <s v="plays"/>
    <x v="3523"/>
    <x v="3511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02"/>
    <n v="137.2432"/>
    <s v="theater"/>
    <s v="plays"/>
    <x v="3524"/>
    <x v="3512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06"/>
    <n v="75.714299999999994"/>
    <s v="theater"/>
    <s v="plays"/>
    <x v="3525"/>
    <x v="345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02"/>
    <n v="99"/>
    <s v="theater"/>
    <s v="plays"/>
    <x v="3526"/>
    <x v="351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17"/>
    <n v="81.569800000000001"/>
    <s v="theater"/>
    <s v="plays"/>
    <x v="3527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01"/>
    <n v="45.1081"/>
    <s v="theater"/>
    <s v="plays"/>
    <x v="3528"/>
    <x v="3515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32"/>
    <n v="36.666699999999999"/>
    <s v="theater"/>
    <s v="plays"/>
    <x v="3529"/>
    <x v="351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00"/>
    <n v="125"/>
    <s v="theater"/>
    <s v="plays"/>
    <x v="3530"/>
    <x v="3517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28"/>
    <n v="49.230800000000002"/>
    <s v="theater"/>
    <s v="plays"/>
    <x v="3531"/>
    <x v="351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19"/>
    <n v="42.296300000000002"/>
    <s v="theater"/>
    <s v="plays"/>
    <x v="3532"/>
    <x v="3519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26"/>
    <n v="78.875"/>
    <s v="theater"/>
    <s v="plays"/>
    <x v="3533"/>
    <x v="3520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56"/>
    <n v="38.284300000000002"/>
    <s v="theater"/>
    <s v="plays"/>
    <x v="3534"/>
    <x v="3521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03"/>
    <n v="44.847799999999999"/>
    <s v="theater"/>
    <s v="plays"/>
    <x v="3535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53"/>
    <n v="13.529400000000001"/>
    <s v="theater"/>
    <s v="plays"/>
    <x v="3536"/>
    <x v="352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80"/>
    <n v="43.5"/>
    <s v="theater"/>
    <s v="plays"/>
    <x v="3537"/>
    <x v="3523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28"/>
    <n v="30.951799999999999"/>
    <s v="theater"/>
    <s v="plays"/>
    <x v="3538"/>
    <x v="3524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20"/>
    <n v="55.230800000000002"/>
    <s v="theater"/>
    <s v="plays"/>
    <x v="3539"/>
    <x v="3525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23"/>
    <n v="46.125"/>
    <s v="theater"/>
    <s v="plays"/>
    <x v="3540"/>
    <x v="3526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05"/>
    <n v="39.375"/>
    <s v="theater"/>
    <s v="plays"/>
    <x v="3541"/>
    <x v="3527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02"/>
    <n v="66.152900000000002"/>
    <s v="theater"/>
    <s v="plays"/>
    <x v="3542"/>
    <x v="3528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05"/>
    <n v="54.137900000000002"/>
    <s v="theater"/>
    <s v="plays"/>
    <x v="3543"/>
    <x v="352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00"/>
    <n v="104.16670000000001"/>
    <s v="theater"/>
    <s v="plays"/>
    <x v="3544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00"/>
    <n v="31.375"/>
    <s v="theater"/>
    <s v="plays"/>
    <x v="3545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02"/>
    <n v="59.210500000000003"/>
    <s v="theater"/>
    <s v="plays"/>
    <x v="3546"/>
    <x v="353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14"/>
    <n v="119.1763"/>
    <s v="theater"/>
    <s v="plays"/>
    <x v="3547"/>
    <x v="3533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02"/>
    <n v="164.61539999999999"/>
    <s v="theater"/>
    <s v="plays"/>
    <x v="3548"/>
    <x v="3534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02"/>
    <n v="24.285699999999999"/>
    <s v="theater"/>
    <s v="plays"/>
    <x v="3549"/>
    <x v="3535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05"/>
    <n v="40.9375"/>
    <s v="theater"/>
    <s v="plays"/>
    <x v="3550"/>
    <x v="353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02"/>
    <n v="61.1"/>
    <s v="theater"/>
    <s v="plays"/>
    <x v="3551"/>
    <x v="3537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00"/>
    <n v="38.65"/>
    <s v="theater"/>
    <s v="plays"/>
    <x v="3552"/>
    <x v="3538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06"/>
    <n v="56.201900000000002"/>
    <s v="theater"/>
    <s v="plays"/>
    <x v="3553"/>
    <x v="3539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13"/>
    <n v="107.0021"/>
    <s v="theater"/>
    <s v="plays"/>
    <x v="3554"/>
    <x v="354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00"/>
    <n v="171.42859999999999"/>
    <s v="theater"/>
    <s v="plays"/>
    <x v="3555"/>
    <x v="3541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00"/>
    <n v="110.5"/>
    <s v="theater"/>
    <s v="plays"/>
    <x v="3556"/>
    <x v="3542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00"/>
    <n v="179.27600000000001"/>
    <s v="theater"/>
    <s v="plays"/>
    <x v="3557"/>
    <x v="3543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44"/>
    <n v="22.909099999999999"/>
    <s v="theater"/>
    <s v="plays"/>
    <x v="3558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04"/>
    <n v="43.125"/>
    <s v="theater"/>
    <s v="plays"/>
    <x v="3559"/>
    <x v="354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08"/>
    <n v="46.8919"/>
    <s v="theater"/>
    <s v="plays"/>
    <x v="3560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02"/>
    <n v="47.407400000000003"/>
    <s v="theater"/>
    <s v="plays"/>
    <x v="3561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49"/>
    <n v="15.129"/>
    <s v="theater"/>
    <s v="plays"/>
    <x v="3562"/>
    <x v="3548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05"/>
    <n v="21.097999999999999"/>
    <s v="theater"/>
    <s v="plays"/>
    <x v="3563"/>
    <x v="3549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01"/>
    <n v="59.117600000000003"/>
    <s v="theater"/>
    <s v="plays"/>
    <x v="3564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31"/>
    <n v="97.916700000000006"/>
    <s v="theater"/>
    <s v="plays"/>
    <x v="3565"/>
    <x v="355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05"/>
    <n v="55.131599999999999"/>
    <s v="theater"/>
    <s v="plays"/>
    <x v="3566"/>
    <x v="3552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09"/>
    <n v="26.5366"/>
    <s v="theater"/>
    <s v="plays"/>
    <x v="3567"/>
    <x v="3553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11"/>
    <n v="58.421100000000003"/>
    <s v="theater"/>
    <s v="plays"/>
    <x v="3568"/>
    <x v="355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00"/>
    <n v="122.53660000000001"/>
    <s v="theater"/>
    <s v="plays"/>
    <x v="3569"/>
    <x v="3555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14"/>
    <n v="87.961500000000001"/>
    <s v="theater"/>
    <s v="plays"/>
    <x v="3570"/>
    <x v="3556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22"/>
    <n v="73.239999999999995"/>
    <s v="theater"/>
    <s v="plays"/>
    <x v="3571"/>
    <x v="3557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00"/>
    <n v="55.555599999999998"/>
    <s v="theater"/>
    <s v="plays"/>
    <x v="3572"/>
    <x v="3558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03"/>
    <n v="39.538499999999999"/>
    <s v="theater"/>
    <s v="plays"/>
    <x v="3573"/>
    <x v="355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06"/>
    <n v="136.77780000000001"/>
    <s v="theater"/>
    <s v="plays"/>
    <x v="3574"/>
    <x v="356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01"/>
    <n v="99.343100000000007"/>
    <s v="theater"/>
    <s v="plays"/>
    <x v="3575"/>
    <x v="3561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00"/>
    <n v="20"/>
    <s v="theater"/>
    <s v="plays"/>
    <x v="3576"/>
    <x v="3562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30"/>
    <n v="28.8889"/>
    <s v="theater"/>
    <s v="plays"/>
    <x v="3577"/>
    <x v="3563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00"/>
    <n v="40.545900000000003"/>
    <s v="theater"/>
    <s v="plays"/>
    <x v="3578"/>
    <x v="3564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00"/>
    <n v="35.714300000000001"/>
    <s v="theater"/>
    <s v="plays"/>
    <x v="3579"/>
    <x v="3565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14"/>
    <n v="37.963000000000001"/>
    <s v="theater"/>
    <s v="plays"/>
    <x v="3580"/>
    <x v="356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00"/>
    <n v="33.333300000000001"/>
    <s v="theater"/>
    <s v="plays"/>
    <x v="3581"/>
    <x v="3567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87"/>
    <n v="58.571399999999997"/>
    <s v="theater"/>
    <s v="plays"/>
    <x v="3582"/>
    <x v="3568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09"/>
    <n v="135.625"/>
    <s v="theater"/>
    <s v="plays"/>
    <x v="3583"/>
    <x v="3569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16"/>
    <n v="30.9375"/>
    <s v="theater"/>
    <s v="plays"/>
    <x v="3584"/>
    <x v="357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19"/>
    <n v="176.08699999999999"/>
    <s v="theater"/>
    <s v="plays"/>
    <x v="3585"/>
    <x v="3571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09"/>
    <n v="151.98150000000001"/>
    <s v="theater"/>
    <s v="plays"/>
    <x v="3586"/>
    <x v="3572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27"/>
    <n v="22.607099999999999"/>
    <s v="theater"/>
    <s v="plays"/>
    <x v="3587"/>
    <x v="3573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01"/>
    <n v="18.2727"/>
    <s v="theater"/>
    <s v="plays"/>
    <x v="3588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28"/>
    <n v="82.258099999999999"/>
    <s v="theater"/>
    <s v="plays"/>
    <x v="3589"/>
    <x v="357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00"/>
    <n v="68.534199999999998"/>
    <s v="theater"/>
    <s v="plays"/>
    <x v="3590"/>
    <x v="3576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75"/>
    <n v="68.055599999999998"/>
    <s v="theater"/>
    <s v="plays"/>
    <x v="3591"/>
    <x v="3577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27"/>
    <n v="72.714299999999994"/>
    <s v="theater"/>
    <s v="plays"/>
    <x v="3592"/>
    <x v="3578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11"/>
    <n v="77.186000000000007"/>
    <s v="theater"/>
    <s v="plays"/>
    <x v="3593"/>
    <x v="3579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26"/>
    <n v="55.972200000000001"/>
    <s v="theater"/>
    <s v="plays"/>
    <x v="3594"/>
    <x v="358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19"/>
    <n v="49.6935"/>
    <s v="theater"/>
    <s v="plays"/>
    <x v="3595"/>
    <x v="358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08"/>
    <n v="79"/>
    <s v="theater"/>
    <s v="plays"/>
    <x v="3596"/>
    <x v="358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03"/>
    <n v="77.7273"/>
    <s v="theater"/>
    <s v="plays"/>
    <x v="3597"/>
    <x v="3583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10"/>
    <n v="40.777799999999999"/>
    <s v="theater"/>
    <s v="plays"/>
    <x v="3598"/>
    <x v="3584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02"/>
    <n v="59.411799999999999"/>
    <s v="theater"/>
    <s v="plays"/>
    <x v="3599"/>
    <x v="3585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30"/>
    <n v="3.25"/>
    <s v="theater"/>
    <s v="plays"/>
    <x v="3600"/>
    <x v="3586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04"/>
    <n v="39.377400000000002"/>
    <s v="theater"/>
    <s v="plays"/>
    <x v="3601"/>
    <x v="3587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00"/>
    <n v="81.673500000000004"/>
    <s v="theater"/>
    <s v="plays"/>
    <x v="3602"/>
    <x v="3588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71"/>
    <n v="44.912300000000002"/>
    <s v="theater"/>
    <s v="plays"/>
    <x v="3603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13"/>
    <n v="49.058"/>
    <s v="theater"/>
    <s v="plays"/>
    <x v="3604"/>
    <x v="359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84"/>
    <n v="30.666699999999999"/>
    <s v="theater"/>
    <s v="plays"/>
    <x v="3605"/>
    <x v="359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30"/>
    <n v="61.0625"/>
    <s v="theater"/>
    <s v="plays"/>
    <x v="3606"/>
    <x v="3592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05"/>
    <n v="29"/>
    <s v="theater"/>
    <s v="plays"/>
    <x v="3607"/>
    <x v="3593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00"/>
    <n v="29.6296"/>
    <s v="theater"/>
    <s v="plays"/>
    <x v="3608"/>
    <x v="3594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53"/>
    <n v="143.09520000000001"/>
    <s v="theater"/>
    <s v="plays"/>
    <x v="3609"/>
    <x v="359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62"/>
    <n v="52.354799999999997"/>
    <s v="theater"/>
    <s v="plays"/>
    <x v="3610"/>
    <x v="359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36"/>
    <n v="66.666700000000006"/>
    <s v="theater"/>
    <s v="plays"/>
    <x v="3611"/>
    <x v="359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44"/>
    <n v="126.66670000000001"/>
    <s v="theater"/>
    <s v="plays"/>
    <x v="3612"/>
    <x v="3598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00"/>
    <n v="62.5"/>
    <s v="theater"/>
    <s v="plays"/>
    <x v="3613"/>
    <x v="3599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01"/>
    <n v="35.493000000000002"/>
    <s v="theater"/>
    <s v="plays"/>
    <x v="3614"/>
    <x v="36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07"/>
    <n v="37.083300000000001"/>
    <s v="theater"/>
    <s v="plays"/>
    <x v="3615"/>
    <x v="360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25"/>
    <n v="69.333299999999994"/>
    <s v="theater"/>
    <s v="plays"/>
    <x v="3616"/>
    <x v="360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19"/>
    <n v="17.254899999999999"/>
    <s v="theater"/>
    <s v="plays"/>
    <x v="3617"/>
    <x v="360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01"/>
    <n v="36.071399999999997"/>
    <s v="theater"/>
    <s v="plays"/>
    <x v="3618"/>
    <x v="360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13"/>
    <n v="66.470600000000005"/>
    <s v="theater"/>
    <s v="plays"/>
    <x v="3619"/>
    <x v="3605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05"/>
    <n v="56.066000000000003"/>
    <s v="theater"/>
    <s v="plays"/>
    <x v="3620"/>
    <x v="3606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10"/>
    <n v="47.028599999999997"/>
    <s v="theater"/>
    <s v="plays"/>
    <x v="3621"/>
    <x v="3607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00"/>
    <n v="47.666200000000003"/>
    <s v="theater"/>
    <s v="plays"/>
    <x v="3622"/>
    <x v="3608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20"/>
    <n v="88.235299999999995"/>
    <s v="theater"/>
    <s v="plays"/>
    <x v="3623"/>
    <x v="3609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05"/>
    <n v="80.7179"/>
    <s v="theater"/>
    <s v="plays"/>
    <x v="3624"/>
    <x v="361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03"/>
    <n v="39.487200000000001"/>
    <s v="theater"/>
    <s v="plays"/>
    <x v="3625"/>
    <x v="3611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02"/>
    <n v="84.854200000000006"/>
    <s v="theater"/>
    <s v="plays"/>
    <x v="3626"/>
    <x v="3612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00"/>
    <n v="68.965500000000006"/>
    <s v="theater"/>
    <s v="plays"/>
    <x v="3627"/>
    <x v="3613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n v="0"/>
    <s v="theater"/>
    <s v="musical"/>
    <x v="3628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0"/>
    <n v="1"/>
    <s v="theater"/>
    <s v="musical"/>
    <x v="3629"/>
    <x v="3615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0"/>
    <n v="1"/>
    <s v="theater"/>
    <s v="musical"/>
    <x v="3630"/>
    <x v="3616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51"/>
    <n v="147.88140000000001"/>
    <s v="theater"/>
    <s v="musical"/>
    <x v="3631"/>
    <x v="3617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20"/>
    <n v="100"/>
    <s v="theater"/>
    <s v="musical"/>
    <x v="3632"/>
    <x v="3618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35"/>
    <n v="56.838700000000003"/>
    <s v="theater"/>
    <s v="musical"/>
    <x v="3633"/>
    <x v="361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"/>
    <n v="176.9444"/>
    <s v="theater"/>
    <s v="musical"/>
    <x v="3634"/>
    <x v="362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36"/>
    <n v="127.6"/>
    <s v="theater"/>
    <s v="musical"/>
    <x v="3635"/>
    <x v="3621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n v="0"/>
    <s v="theater"/>
    <s v="musical"/>
    <x v="3636"/>
    <x v="362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31"/>
    <n v="66.142899999999997"/>
    <s v="theater"/>
    <s v="musical"/>
    <x v="3637"/>
    <x v="3623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7"/>
    <n v="108"/>
    <s v="theater"/>
    <s v="musical"/>
    <x v="3638"/>
    <x v="3624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0"/>
    <n v="1"/>
    <s v="theater"/>
    <s v="musical"/>
    <x v="3639"/>
    <x v="3625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6"/>
    <n v="18.333300000000001"/>
    <s v="theater"/>
    <s v="musical"/>
    <x v="3640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n v="0"/>
    <s v="theater"/>
    <s v="musical"/>
    <x v="3641"/>
    <x v="3627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"/>
    <n v="7.5"/>
    <s v="theater"/>
    <s v="musical"/>
    <x v="3642"/>
    <x v="3628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n v="0"/>
    <s v="theater"/>
    <s v="musical"/>
    <x v="3643"/>
    <x v="362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16"/>
    <n v="68.416700000000006"/>
    <s v="theater"/>
    <s v="musical"/>
    <x v="3644"/>
    <x v="363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0"/>
    <n v="1"/>
    <s v="theater"/>
    <s v="musical"/>
    <x v="3645"/>
    <x v="3631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5"/>
    <n v="60.125"/>
    <s v="theater"/>
    <s v="musical"/>
    <x v="3646"/>
    <x v="363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6"/>
    <n v="15"/>
    <s v="theater"/>
    <s v="musical"/>
    <x v="3647"/>
    <x v="3633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00"/>
    <n v="550.04110000000003"/>
    <s v="theater"/>
    <s v="plays"/>
    <x v="3648"/>
    <x v="3634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04"/>
    <n v="97.5"/>
    <s v="theater"/>
    <s v="plays"/>
    <x v="3649"/>
    <x v="363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00"/>
    <n v="29.411799999999999"/>
    <s v="theater"/>
    <s v="plays"/>
    <x v="3650"/>
    <x v="3636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04"/>
    <n v="57.777799999999999"/>
    <s v="theater"/>
    <s v="plays"/>
    <x v="3651"/>
    <x v="3637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51"/>
    <n v="44.235300000000002"/>
    <s v="theater"/>
    <s v="plays"/>
    <x v="3652"/>
    <x v="3638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01"/>
    <n v="60.909100000000002"/>
    <s v="theater"/>
    <s v="plays"/>
    <x v="3653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74"/>
    <n v="68.842100000000002"/>
    <s v="theater"/>
    <s v="plays"/>
    <x v="3654"/>
    <x v="364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16"/>
    <n v="73.582300000000004"/>
    <s v="theater"/>
    <s v="plays"/>
    <x v="3655"/>
    <x v="364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06"/>
    <n v="115.0217"/>
    <s v="theater"/>
    <s v="plays"/>
    <x v="3656"/>
    <x v="364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11"/>
    <n v="110.75"/>
    <s v="theater"/>
    <s v="plays"/>
    <x v="3657"/>
    <x v="3643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01"/>
    <n v="75.5"/>
    <s v="theater"/>
    <s v="plays"/>
    <x v="3658"/>
    <x v="3644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02"/>
    <n v="235.4615"/>
    <s v="theater"/>
    <s v="plays"/>
    <x v="3659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00"/>
    <n v="11.3636"/>
    <s v="theater"/>
    <s v="plays"/>
    <x v="3660"/>
    <x v="364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11"/>
    <n v="92.5"/>
    <s v="theater"/>
    <s v="plays"/>
    <x v="3661"/>
    <x v="364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01"/>
    <n v="202.85"/>
    <s v="theater"/>
    <s v="plays"/>
    <x v="3662"/>
    <x v="3648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04"/>
    <n v="26"/>
    <s v="theater"/>
    <s v="plays"/>
    <x v="3663"/>
    <x v="364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09"/>
    <n v="46.052599999999998"/>
    <s v="theater"/>
    <s v="plays"/>
    <x v="3664"/>
    <x v="365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15"/>
    <n v="51"/>
    <s v="theater"/>
    <s v="plays"/>
    <x v="3665"/>
    <x v="3651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00"/>
    <n v="31.578900000000001"/>
    <s v="theater"/>
    <s v="plays"/>
    <x v="3666"/>
    <x v="3652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03"/>
    <n v="53.363999999999997"/>
    <s v="theater"/>
    <s v="plays"/>
    <x v="3667"/>
    <x v="365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04"/>
    <n v="36.964300000000001"/>
    <s v="theater"/>
    <s v="plays"/>
    <x v="3668"/>
    <x v="365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38"/>
    <n v="81.2941"/>
    <s v="theater"/>
    <s v="plays"/>
    <x v="3669"/>
    <x v="365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10"/>
    <n v="20.083300000000001"/>
    <s v="theater"/>
    <s v="plays"/>
    <x v="3670"/>
    <x v="3656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01"/>
    <n v="88.25"/>
    <s v="theater"/>
    <s v="plays"/>
    <x v="3671"/>
    <x v="365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02"/>
    <n v="53.438600000000001"/>
    <s v="theater"/>
    <s v="plays"/>
    <x v="3672"/>
    <x v="3658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14"/>
    <n v="39.868400000000001"/>
    <s v="theater"/>
    <s v="plays"/>
    <x v="3673"/>
    <x v="365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00"/>
    <n v="145.16130000000001"/>
    <s v="theater"/>
    <s v="plays"/>
    <x v="3674"/>
    <x v="3660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40"/>
    <n v="23.333300000000001"/>
    <s v="theater"/>
    <s v="plays"/>
    <x v="3675"/>
    <x v="3661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29"/>
    <n v="64.375"/>
    <s v="theater"/>
    <s v="plays"/>
    <x v="3676"/>
    <x v="3662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03"/>
    <n v="62.052799999999998"/>
    <s v="theater"/>
    <s v="plays"/>
    <x v="3677"/>
    <x v="3663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03"/>
    <n v="66.129000000000005"/>
    <s v="theater"/>
    <s v="plays"/>
    <x v="367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10"/>
    <n v="73.400000000000006"/>
    <s v="theater"/>
    <s v="plays"/>
    <x v="3679"/>
    <x v="366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13"/>
    <n v="99.5"/>
    <s v="theater"/>
    <s v="plays"/>
    <x v="3680"/>
    <x v="366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12"/>
    <n v="62.166699999999999"/>
    <s v="theater"/>
    <s v="plays"/>
    <x v="3681"/>
    <x v="3667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39"/>
    <n v="62.328400000000002"/>
    <s v="theater"/>
    <s v="plays"/>
    <x v="3682"/>
    <x v="3668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11"/>
    <n v="58.7879"/>
    <s v="theater"/>
    <s v="plays"/>
    <x v="3683"/>
    <x v="3669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39"/>
    <n v="45.347799999999999"/>
    <s v="theater"/>
    <s v="plays"/>
    <x v="3684"/>
    <x v="367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06"/>
    <n v="41.944400000000002"/>
    <s v="theater"/>
    <s v="plays"/>
    <x v="3685"/>
    <x v="3671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01"/>
    <n v="59.166699999999999"/>
    <s v="theater"/>
    <s v="plays"/>
    <x v="3686"/>
    <x v="3672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00"/>
    <n v="200.49"/>
    <s v="theater"/>
    <s v="plays"/>
    <x v="3687"/>
    <x v="3673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09"/>
    <n v="83.974400000000003"/>
    <s v="theater"/>
    <s v="plays"/>
    <x v="3688"/>
    <x v="367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18"/>
    <n v="57.258099999999999"/>
    <s v="theater"/>
    <s v="plays"/>
    <x v="3689"/>
    <x v="367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20"/>
    <n v="58.064500000000002"/>
    <s v="theater"/>
    <s v="plays"/>
    <x v="3690"/>
    <x v="3676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28"/>
    <n v="186.80289999999999"/>
    <s v="theater"/>
    <s v="plays"/>
    <x v="3691"/>
    <x v="3677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26"/>
    <n v="74.117599999999996"/>
    <s v="theater"/>
    <s v="plays"/>
    <x v="3692"/>
    <x v="367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29"/>
    <n v="30.714300000000001"/>
    <s v="theater"/>
    <s v="plays"/>
    <x v="3693"/>
    <x v="367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07"/>
    <n v="62.666699999999999"/>
    <s v="theater"/>
    <s v="plays"/>
    <x v="3694"/>
    <x v="368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00"/>
    <n v="121.36360000000001"/>
    <s v="theater"/>
    <s v="plays"/>
    <x v="3695"/>
    <x v="368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55"/>
    <n v="39.743600000000001"/>
    <s v="theater"/>
    <s v="plays"/>
    <x v="3696"/>
    <x v="3682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08"/>
    <n v="72"/>
    <s v="theater"/>
    <s v="plays"/>
    <x v="3697"/>
    <x v="3683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11"/>
    <n v="40.632399999999997"/>
    <s v="theater"/>
    <s v="plays"/>
    <x v="3698"/>
    <x v="3684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01"/>
    <n v="63"/>
    <s v="theater"/>
    <s v="plays"/>
    <x v="3699"/>
    <x v="3685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21"/>
    <n v="33.666699999999999"/>
    <s v="theater"/>
    <s v="plays"/>
    <x v="3700"/>
    <x v="3686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00"/>
    <n v="38.589700000000001"/>
    <s v="theater"/>
    <s v="plays"/>
    <x v="3701"/>
    <x v="3687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09"/>
    <n v="155.95240000000001"/>
    <s v="theater"/>
    <s v="plays"/>
    <x v="3702"/>
    <x v="3688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23"/>
    <n v="43.2"/>
    <s v="theater"/>
    <s v="plays"/>
    <x v="3703"/>
    <x v="3689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36"/>
    <n v="15.1485"/>
    <s v="theater"/>
    <s v="plays"/>
    <x v="3704"/>
    <x v="369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03"/>
    <n v="83.571399999999997"/>
    <s v="theater"/>
    <s v="plays"/>
    <x v="3705"/>
    <x v="369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21"/>
    <n v="140"/>
    <s v="theater"/>
    <s v="plays"/>
    <x v="3706"/>
    <x v="3692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86"/>
    <n v="80.869600000000005"/>
    <s v="theater"/>
    <s v="plays"/>
    <x v="3707"/>
    <x v="3693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00"/>
    <n v="53.846200000000003"/>
    <s v="theater"/>
    <s v="plays"/>
    <x v="3708"/>
    <x v="3694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08"/>
    <n v="30.928599999999999"/>
    <s v="theater"/>
    <s v="plays"/>
    <x v="3709"/>
    <x v="369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41"/>
    <n v="67.962999999999994"/>
    <s v="theater"/>
    <s v="plays"/>
    <x v="3710"/>
    <x v="3696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14"/>
    <n v="27.142900000000001"/>
    <s v="theater"/>
    <s v="plays"/>
    <x v="3711"/>
    <x v="3174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54"/>
    <n v="110.86539999999999"/>
    <s v="theater"/>
    <s v="plays"/>
    <x v="3712"/>
    <x v="369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02"/>
    <n v="106.8421"/>
    <s v="theater"/>
    <s v="plays"/>
    <x v="3713"/>
    <x v="3698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02"/>
    <n v="105.5155"/>
    <s v="theater"/>
    <s v="plays"/>
    <x v="3714"/>
    <x v="3699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03"/>
    <n v="132.96299999999999"/>
    <s v="theater"/>
    <s v="plays"/>
    <x v="3715"/>
    <x v="37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56"/>
    <n v="51.916699999999999"/>
    <s v="theater"/>
    <s v="plays"/>
    <x v="3716"/>
    <x v="370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01"/>
    <n v="310"/>
    <s v="theater"/>
    <s v="plays"/>
    <x v="3717"/>
    <x v="370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39"/>
    <n v="26.021699999999999"/>
    <s v="theater"/>
    <s v="plays"/>
    <x v="3718"/>
    <x v="3703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10"/>
    <n v="105"/>
    <s v="theater"/>
    <s v="plays"/>
    <x v="3719"/>
    <x v="3704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05"/>
    <n v="86.224999999999994"/>
    <s v="theater"/>
    <s v="plays"/>
    <x v="3720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01"/>
    <n v="114.5455"/>
    <s v="theater"/>
    <s v="plays"/>
    <x v="3721"/>
    <x v="370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11"/>
    <n v="47.6571"/>
    <s v="theater"/>
    <s v="plays"/>
    <x v="3722"/>
    <x v="3707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02"/>
    <n v="72.888900000000007"/>
    <s v="theater"/>
    <s v="plays"/>
    <x v="3723"/>
    <x v="3708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03"/>
    <n v="49.545499999999997"/>
    <s v="theater"/>
    <s v="plays"/>
    <x v="3724"/>
    <x v="3709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27"/>
    <n v="25.4"/>
    <s v="theater"/>
    <s v="plays"/>
    <x v="3725"/>
    <x v="371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39"/>
    <n v="62.587000000000003"/>
    <s v="theater"/>
    <s v="plays"/>
    <x v="3726"/>
    <x v="3711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01"/>
    <n v="61.060600000000001"/>
    <s v="theater"/>
    <s v="plays"/>
    <x v="3727"/>
    <x v="3712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"/>
    <n v="60.064500000000002"/>
    <s v="theater"/>
    <s v="plays"/>
    <x v="3728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"/>
    <n v="72.400000000000006"/>
    <s v="theater"/>
    <s v="plays"/>
    <x v="3729"/>
    <x v="3714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10"/>
    <n v="100"/>
    <s v="theater"/>
    <s v="plays"/>
    <x v="3730"/>
    <x v="3715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11"/>
    <n v="51.666699999999999"/>
    <s v="theater"/>
    <s v="plays"/>
    <x v="3731"/>
    <x v="3716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15"/>
    <n v="32.75"/>
    <s v="theater"/>
    <s v="plays"/>
    <x v="3732"/>
    <x v="3717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n v="0"/>
    <s v="theater"/>
    <s v="plays"/>
    <x v="3733"/>
    <x v="371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28"/>
    <n v="61"/>
    <s v="theater"/>
    <s v="plays"/>
    <x v="3734"/>
    <x v="3719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13"/>
    <n v="10"/>
    <s v="theater"/>
    <s v="plays"/>
    <x v="3735"/>
    <x v="37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1"/>
    <n v="10"/>
    <s v="theater"/>
    <s v="plays"/>
    <x v="3736"/>
    <x v="3721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21"/>
    <n v="37.5"/>
    <s v="theater"/>
    <s v="plays"/>
    <x v="3737"/>
    <x v="3722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18"/>
    <n v="45"/>
    <s v="theater"/>
    <s v="plays"/>
    <x v="3738"/>
    <x v="3723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20"/>
    <n v="100.625"/>
    <s v="theater"/>
    <s v="plays"/>
    <x v="3739"/>
    <x v="3724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18"/>
    <n v="25.571400000000001"/>
    <s v="theater"/>
    <s v="plays"/>
    <x v="3740"/>
    <x v="3725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n v="0"/>
    <s v="theater"/>
    <s v="plays"/>
    <x v="3741"/>
    <x v="372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2"/>
    <n v="25"/>
    <s v="theater"/>
    <s v="plays"/>
    <x v="3742"/>
    <x v="3727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n v="0"/>
    <s v="theater"/>
    <s v="plays"/>
    <x v="3743"/>
    <x v="3728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n v="0"/>
    <s v="theater"/>
    <s v="plays"/>
    <x v="3744"/>
    <x v="3729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10"/>
    <n v="10"/>
    <s v="theater"/>
    <s v="plays"/>
    <x v="3745"/>
    <x v="3730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"/>
    <n v="202"/>
    <s v="theater"/>
    <s v="plays"/>
    <x v="3746"/>
    <x v="3731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1"/>
    <n v="25"/>
    <s v="theater"/>
    <s v="plays"/>
    <x v="3747"/>
    <x v="3732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04"/>
    <n v="99.538499999999999"/>
    <s v="theater"/>
    <s v="musical"/>
    <x v="3748"/>
    <x v="3733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05"/>
    <n v="75"/>
    <s v="theater"/>
    <s v="musical"/>
    <x v="3749"/>
    <x v="3734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00"/>
    <n v="215.25"/>
    <s v="theater"/>
    <s v="musical"/>
    <x v="3750"/>
    <x v="3735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33"/>
    <n v="120.5455"/>
    <s v="theater"/>
    <s v="musical"/>
    <x v="3751"/>
    <x v="3736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13"/>
    <n v="37.666699999999999"/>
    <s v="theater"/>
    <s v="musical"/>
    <x v="3752"/>
    <x v="373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03"/>
    <n v="172.23330000000001"/>
    <s v="theater"/>
    <s v="musical"/>
    <x v="3753"/>
    <x v="3738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20"/>
    <n v="111.11109999999999"/>
    <s v="theater"/>
    <s v="musical"/>
    <x v="3754"/>
    <x v="3739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30"/>
    <n v="25.464300000000001"/>
    <s v="theater"/>
    <s v="musical"/>
    <x v="3755"/>
    <x v="374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01"/>
    <n v="267.64710000000002"/>
    <s v="theater"/>
    <s v="musical"/>
    <x v="3756"/>
    <x v="3741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09"/>
    <n v="75.959999999999994"/>
    <s v="theater"/>
    <s v="musical"/>
    <x v="3757"/>
    <x v="3742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02"/>
    <n v="59.038499999999999"/>
    <s v="theater"/>
    <s v="musical"/>
    <x v="3758"/>
    <x v="3743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10"/>
    <n v="50.110999999999997"/>
    <s v="theater"/>
    <s v="musical"/>
    <x v="3759"/>
    <x v="374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01"/>
    <n v="55.503"/>
    <s v="theater"/>
    <s v="musical"/>
    <x v="3760"/>
    <x v="3745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00"/>
    <n v="166.66669999999999"/>
    <s v="theater"/>
    <s v="musical"/>
    <x v="3761"/>
    <x v="374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06"/>
    <n v="47.428600000000003"/>
    <s v="theater"/>
    <s v="musical"/>
    <x v="3762"/>
    <x v="3747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00"/>
    <n v="64.935100000000006"/>
    <s v="theater"/>
    <s v="musical"/>
    <x v="3763"/>
    <x v="3748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00"/>
    <n v="55.555599999999998"/>
    <s v="theater"/>
    <s v="musical"/>
    <x v="3764"/>
    <x v="3749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13"/>
    <n v="74.224299999999999"/>
    <s v="theater"/>
    <s v="musical"/>
    <x v="3765"/>
    <x v="375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03"/>
    <n v="106.9272"/>
    <s v="theater"/>
    <s v="musical"/>
    <x v="3766"/>
    <x v="3751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17"/>
    <n v="41.696399999999997"/>
    <s v="theater"/>
    <s v="musical"/>
    <x v="376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08"/>
    <n v="74.243300000000005"/>
    <s v="theater"/>
    <s v="musical"/>
    <x v="3768"/>
    <x v="3752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00"/>
    <n v="73.333299999999994"/>
    <s v="theater"/>
    <s v="musical"/>
    <x v="3769"/>
    <x v="3753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00"/>
    <n v="100"/>
    <s v="theater"/>
    <s v="musical"/>
    <x v="3770"/>
    <x v="3754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46"/>
    <n v="38.421100000000003"/>
    <s v="theater"/>
    <s v="musical"/>
    <x v="3771"/>
    <x v="375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10"/>
    <n v="166.96969999999999"/>
    <s v="theater"/>
    <s v="musical"/>
    <x v="3772"/>
    <x v="3756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08"/>
    <n v="94.912300000000002"/>
    <s v="theater"/>
    <s v="musical"/>
    <x v="3773"/>
    <x v="3757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00"/>
    <n v="100"/>
    <s v="theater"/>
    <s v="musical"/>
    <x v="3774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00"/>
    <n v="143.21430000000001"/>
    <s v="theater"/>
    <s v="musical"/>
    <x v="3775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07"/>
    <n v="90.819100000000006"/>
    <s v="theater"/>
    <s v="musical"/>
    <x v="3776"/>
    <x v="376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43"/>
    <n v="48.542400000000001"/>
    <s v="theater"/>
    <s v="musical"/>
    <x v="3777"/>
    <x v="3761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05"/>
    <n v="70.027799999999999"/>
    <s v="theater"/>
    <s v="musical"/>
    <x v="3778"/>
    <x v="3762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04"/>
    <n v="135.62610000000001"/>
    <s v="theater"/>
    <s v="musical"/>
    <x v="3779"/>
    <x v="37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20"/>
    <n v="100"/>
    <s v="theater"/>
    <s v="musical"/>
    <x v="3780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10"/>
    <n v="94.903800000000004"/>
    <s v="theater"/>
    <s v="musical"/>
    <x v="3781"/>
    <x v="376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02"/>
    <n v="75.370400000000004"/>
    <s v="theater"/>
    <s v="musical"/>
    <x v="3782"/>
    <x v="3766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29"/>
    <n v="64.458299999999994"/>
    <s v="theater"/>
    <s v="musical"/>
    <x v="3783"/>
    <x v="3767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15"/>
    <n v="115"/>
    <s v="theater"/>
    <s v="musical"/>
    <x v="3784"/>
    <x v="3768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51"/>
    <n v="100.5"/>
    <s v="theater"/>
    <s v="musical"/>
    <x v="3785"/>
    <x v="3769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11"/>
    <n v="93.774600000000007"/>
    <s v="theater"/>
    <s v="musical"/>
    <x v="3786"/>
    <x v="377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00"/>
    <n v="35.1"/>
    <s v="theater"/>
    <s v="musical"/>
    <x v="3787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1"/>
    <n v="500"/>
    <s v="theater"/>
    <s v="musical"/>
    <x v="3788"/>
    <x v="3771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"/>
    <n v="29"/>
    <s v="theater"/>
    <s v="musical"/>
    <x v="3789"/>
    <x v="377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n v="0"/>
    <s v="theater"/>
    <s v="musical"/>
    <x v="3790"/>
    <x v="377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n v="0"/>
    <s v="theater"/>
    <s v="musical"/>
    <x v="3791"/>
    <x v="3774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0"/>
    <n v="17.5"/>
    <s v="theater"/>
    <s v="musical"/>
    <x v="379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60"/>
    <n v="174"/>
    <s v="theater"/>
    <s v="musical"/>
    <x v="3793"/>
    <x v="3776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1"/>
    <n v="50"/>
    <s v="theater"/>
    <s v="musical"/>
    <x v="3794"/>
    <x v="3777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2"/>
    <n v="5"/>
    <s v="theater"/>
    <s v="musical"/>
    <x v="3795"/>
    <x v="377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0"/>
    <n v="1"/>
    <s v="theater"/>
    <s v="musical"/>
    <x v="3796"/>
    <x v="3779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90"/>
    <n v="145.40539999999999"/>
    <s v="theater"/>
    <s v="musical"/>
    <x v="3797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"/>
    <n v="205"/>
    <s v="theater"/>
    <s v="musical"/>
    <x v="3798"/>
    <x v="3781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"/>
    <n v="100.5"/>
    <s v="theater"/>
    <s v="musical"/>
    <x v="3799"/>
    <x v="378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"/>
    <n v="55.0625"/>
    <s v="theater"/>
    <s v="musical"/>
    <x v="3800"/>
    <x v="3783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9"/>
    <n v="47.333300000000001"/>
    <s v="theater"/>
    <s v="musical"/>
    <x v="3801"/>
    <x v="3784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n v="0"/>
    <s v="theater"/>
    <s v="musical"/>
    <x v="3802"/>
    <x v="3785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20"/>
    <n v="58.95"/>
    <s v="theater"/>
    <s v="musical"/>
    <x v="3803"/>
    <x v="3786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n v="0"/>
    <s v="theater"/>
    <s v="musical"/>
    <x v="3804"/>
    <x v="3787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0"/>
    <n v="1.5"/>
    <s v="theater"/>
    <s v="musical"/>
    <x v="3805"/>
    <x v="3788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0"/>
    <n v="5"/>
    <s v="theater"/>
    <s v="musical"/>
    <x v="3806"/>
    <x v="3789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30"/>
    <n v="50.555599999999998"/>
    <s v="theater"/>
    <s v="musical"/>
    <x v="3807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00"/>
    <n v="41.666699999999999"/>
    <s v="theater"/>
    <s v="plays"/>
    <x v="3808"/>
    <x v="379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01"/>
    <n v="53.289499999999997"/>
    <s v="theater"/>
    <s v="plays"/>
    <x v="3809"/>
    <x v="3792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22"/>
    <n v="70.230800000000002"/>
    <s v="theater"/>
    <s v="plays"/>
    <x v="3810"/>
    <x v="3793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30"/>
    <n v="43.421100000000003"/>
    <s v="theater"/>
    <s v="plays"/>
    <x v="3811"/>
    <x v="3794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10"/>
    <n v="199.18180000000001"/>
    <s v="theater"/>
    <s v="plays"/>
    <x v="3812"/>
    <x v="2551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01"/>
    <n v="78.518100000000004"/>
    <s v="theater"/>
    <s v="plays"/>
    <x v="3813"/>
    <x v="379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40"/>
    <n v="61.823500000000003"/>
    <s v="theater"/>
    <s v="plays"/>
    <x v="3814"/>
    <x v="353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00"/>
    <n v="50.000500000000002"/>
    <s v="theater"/>
    <s v="plays"/>
    <x v="3815"/>
    <x v="379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19"/>
    <n v="48.339700000000001"/>
    <s v="theater"/>
    <s v="plays"/>
    <x v="3816"/>
    <x v="3797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07"/>
    <n v="107.25"/>
    <s v="theater"/>
    <s v="plays"/>
    <x v="3817"/>
    <x v="3798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28"/>
    <n v="57"/>
    <s v="theater"/>
    <s v="plays"/>
    <x v="3818"/>
    <x v="379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06"/>
    <n v="40.923099999999998"/>
    <s v="theater"/>
    <s v="plays"/>
    <x v="3819"/>
    <x v="38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43"/>
    <n v="21.5"/>
    <s v="theater"/>
    <s v="plays"/>
    <x v="3820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05"/>
    <n v="79.543499999999995"/>
    <s v="theater"/>
    <s v="plays"/>
    <x v="3821"/>
    <x v="3802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10"/>
    <n v="72.381600000000006"/>
    <s v="theater"/>
    <s v="plays"/>
    <x v="3822"/>
    <x v="3803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06"/>
    <n v="64.634100000000004"/>
    <s v="theater"/>
    <s v="plays"/>
    <x v="3823"/>
    <x v="380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08"/>
    <n v="38.571399999999997"/>
    <s v="theater"/>
    <s v="plays"/>
    <x v="3824"/>
    <x v="3805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05"/>
    <n v="107.5714"/>
    <s v="theater"/>
    <s v="plays"/>
    <x v="3825"/>
    <x v="3806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19"/>
    <n v="27.5"/>
    <s v="theater"/>
    <s v="plays"/>
    <x v="3826"/>
    <x v="3807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53"/>
    <n v="70.461500000000001"/>
    <s v="theater"/>
    <s v="plays"/>
    <x v="3827"/>
    <x v="3808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00"/>
    <n v="178.57140000000001"/>
    <s v="theater"/>
    <s v="plays"/>
    <x v="3828"/>
    <x v="3809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00"/>
    <n v="62.625"/>
    <s v="theater"/>
    <s v="plays"/>
    <x v="3829"/>
    <x v="381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25"/>
    <n v="75"/>
    <s v="theater"/>
    <s v="plays"/>
    <x v="3830"/>
    <x v="381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06"/>
    <n v="58.9011"/>
    <s v="theater"/>
    <s v="plays"/>
    <x v="3831"/>
    <x v="3812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05"/>
    <n v="139.5556"/>
    <s v="theater"/>
    <s v="plays"/>
    <x v="3832"/>
    <x v="3813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17"/>
    <n v="70"/>
    <s v="theater"/>
    <s v="plays"/>
    <x v="3833"/>
    <x v="381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09"/>
    <n v="57.386000000000003"/>
    <s v="theater"/>
    <s v="plays"/>
    <x v="3834"/>
    <x v="381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60"/>
    <n v="40"/>
    <s v="theater"/>
    <s v="plays"/>
    <x v="3835"/>
    <x v="3816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13"/>
    <n v="64.285700000000006"/>
    <s v="theater"/>
    <s v="plays"/>
    <x v="3836"/>
    <x v="3817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02"/>
    <n v="120.1176"/>
    <s v="theater"/>
    <s v="plays"/>
    <x v="3837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01"/>
    <n v="1008.24"/>
    <s v="theater"/>
    <s v="plays"/>
    <x v="3838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01"/>
    <n v="63.281300000000002"/>
    <s v="theater"/>
    <s v="plays"/>
    <x v="3839"/>
    <x v="3820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00"/>
    <n v="21.666699999999999"/>
    <s v="theater"/>
    <s v="plays"/>
    <x v="3840"/>
    <x v="3821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9"/>
    <n v="25.647099999999998"/>
    <s v="theater"/>
    <s v="plays"/>
    <x v="3841"/>
    <x v="3822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22"/>
    <n v="47.695700000000002"/>
    <s v="theater"/>
    <s v="plays"/>
    <x v="3842"/>
    <x v="3823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21"/>
    <n v="56.052599999999998"/>
    <s v="theater"/>
    <s v="plays"/>
    <x v="3843"/>
    <x v="38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41"/>
    <n v="81.319999999999993"/>
    <s v="theater"/>
    <s v="plays"/>
    <x v="3844"/>
    <x v="382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"/>
    <n v="70.166700000000006"/>
    <s v="theater"/>
    <s v="plays"/>
    <x v="3845"/>
    <x v="3826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3"/>
    <n v="23.625"/>
    <s v="theater"/>
    <s v="plays"/>
    <x v="3846"/>
    <x v="3827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16"/>
    <n v="188.5556"/>
    <s v="theater"/>
    <s v="plays"/>
    <x v="3847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16"/>
    <n v="49.511600000000001"/>
    <s v="theater"/>
    <s v="plays"/>
    <x v="3848"/>
    <x v="38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"/>
    <n v="75.464299999999994"/>
    <s v="theater"/>
    <s v="plays"/>
    <x v="3849"/>
    <x v="3830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4"/>
    <n v="9.5"/>
    <s v="theater"/>
    <s v="plays"/>
    <x v="3850"/>
    <x v="3831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34"/>
    <n v="35.5"/>
    <s v="theater"/>
    <s v="plays"/>
    <x v="3851"/>
    <x v="3832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0"/>
    <n v="10"/>
    <s v="theater"/>
    <s v="plays"/>
    <x v="3852"/>
    <x v="3833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0"/>
    <n v="13"/>
    <s v="theater"/>
    <s v="plays"/>
    <x v="3853"/>
    <x v="3834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16"/>
    <n v="89.4"/>
    <s v="theater"/>
    <s v="plays"/>
    <x v="3854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3"/>
    <n v="25"/>
    <s v="theater"/>
    <s v="plays"/>
    <x v="3855"/>
    <x v="38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0"/>
    <n v="1"/>
    <s v="theater"/>
    <s v="plays"/>
    <x v="3856"/>
    <x v="383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"/>
    <n v="65"/>
    <s v="theater"/>
    <s v="plays"/>
    <x v="3857"/>
    <x v="3838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2"/>
    <n v="10"/>
    <s v="theater"/>
    <s v="plays"/>
    <x v="3858"/>
    <x v="3839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0"/>
    <n v="1"/>
    <s v="theater"/>
    <s v="plays"/>
    <x v="3859"/>
    <x v="384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18"/>
    <n v="81.538499999999999"/>
    <s v="theater"/>
    <s v="plays"/>
    <x v="3860"/>
    <x v="3841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5"/>
    <n v="100"/>
    <s v="theater"/>
    <s v="plays"/>
    <x v="3861"/>
    <x v="3842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0"/>
    <n v="1"/>
    <s v="theater"/>
    <s v="plays"/>
    <x v="3862"/>
    <x v="3843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n v="0"/>
    <s v="theater"/>
    <s v="plays"/>
    <x v="3863"/>
    <x v="3844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"/>
    <n v="20"/>
    <s v="theater"/>
    <s v="plays"/>
    <x v="3864"/>
    <x v="384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27"/>
    <n v="46.428600000000003"/>
    <s v="theater"/>
    <s v="plays"/>
    <x v="3865"/>
    <x v="3846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1"/>
    <n v="5.5"/>
    <s v="theater"/>
    <s v="plays"/>
    <x v="3866"/>
    <x v="3847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13"/>
    <n v="50.2"/>
    <s v="theater"/>
    <s v="plays"/>
    <x v="3867"/>
    <x v="3848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0"/>
    <n v="10"/>
    <s v="theater"/>
    <s v="musical"/>
    <x v="3868"/>
    <x v="3849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"/>
    <n v="30.133299999999998"/>
    <s v="theater"/>
    <s v="musical"/>
    <x v="3869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15"/>
    <n v="150"/>
    <s v="theater"/>
    <s v="musical"/>
    <x v="3870"/>
    <x v="3851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3"/>
    <n v="13.333299999999999"/>
    <s v="theater"/>
    <s v="musical"/>
    <x v="3871"/>
    <x v="3852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n v="0"/>
    <s v="theater"/>
    <s v="musical"/>
    <x v="3872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n v="0"/>
    <s v="theater"/>
    <s v="musical"/>
    <x v="3873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n v="0"/>
    <s v="theater"/>
    <s v="musical"/>
    <x v="3874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n v="0"/>
    <s v="theater"/>
    <s v="musical"/>
    <x v="3875"/>
    <x v="3856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53"/>
    <n v="44.760899999999999"/>
    <s v="theater"/>
    <s v="musical"/>
    <x v="3876"/>
    <x v="3857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5"/>
    <n v="88.642899999999997"/>
    <s v="theater"/>
    <s v="musical"/>
    <x v="3877"/>
    <x v="3858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0"/>
    <n v="10"/>
    <s v="theater"/>
    <s v="musical"/>
    <x v="3878"/>
    <x v="3859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n v="0"/>
    <s v="theater"/>
    <s v="musical"/>
    <x v="3879"/>
    <x v="386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13"/>
    <n v="57.647100000000002"/>
    <s v="theater"/>
    <s v="musical"/>
    <x v="3880"/>
    <x v="3792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5"/>
    <n v="25"/>
    <s v="theater"/>
    <s v="musical"/>
    <x v="3881"/>
    <x v="386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n v="0"/>
    <s v="theater"/>
    <s v="musical"/>
    <x v="3882"/>
    <x v="386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n v="0"/>
    <s v="theater"/>
    <s v="musical"/>
    <x v="3883"/>
    <x v="386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n v="0"/>
    <s v="theater"/>
    <s v="musical"/>
    <x v="3884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n v="0"/>
    <s v="theater"/>
    <s v="musical"/>
    <x v="3885"/>
    <x v="3865"/>
    <x v="2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n v="0"/>
    <s v="theater"/>
    <s v="musical"/>
    <x v="3886"/>
    <x v="386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2"/>
    <n v="17.5"/>
    <s v="theater"/>
    <s v="musical"/>
    <x v="3887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27"/>
    <n v="38.714300000000001"/>
    <s v="theater"/>
    <s v="plays"/>
    <x v="3888"/>
    <x v="386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"/>
    <n v="13.1111"/>
    <s v="theater"/>
    <s v="plays"/>
    <x v="3889"/>
    <x v="386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17"/>
    <n v="315.5"/>
    <s v="theater"/>
    <s v="plays"/>
    <x v="3890"/>
    <x v="387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33"/>
    <n v="37.142899999999997"/>
    <s v="theater"/>
    <s v="plays"/>
    <x v="3891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n v="0"/>
    <s v="theater"/>
    <s v="plays"/>
    <x v="3892"/>
    <x v="387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22"/>
    <n v="128.27379999999999"/>
    <s v="theater"/>
    <s v="plays"/>
    <x v="3893"/>
    <x v="387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"/>
    <n v="47.2727"/>
    <s v="theater"/>
    <s v="plays"/>
    <x v="3894"/>
    <x v="387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5"/>
    <n v="50"/>
    <s v="theater"/>
    <s v="plays"/>
    <x v="3895"/>
    <x v="387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11"/>
    <n v="42.5"/>
    <s v="theater"/>
    <s v="plays"/>
    <x v="3896"/>
    <x v="387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18"/>
    <n v="44"/>
    <s v="theater"/>
    <s v="plays"/>
    <x v="3897"/>
    <x v="387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33"/>
    <n v="50.875"/>
    <s v="theater"/>
    <s v="plays"/>
    <x v="3898"/>
    <x v="387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"/>
    <n v="62.5"/>
    <s v="theater"/>
    <s v="plays"/>
    <x v="3899"/>
    <x v="387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"/>
    <n v="27"/>
    <s v="theater"/>
    <s v="plays"/>
    <x v="3900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1"/>
    <n v="25"/>
    <s v="theater"/>
    <s v="plays"/>
    <x v="3901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49"/>
    <n v="47.258099999999999"/>
    <s v="theater"/>
    <s v="plays"/>
    <x v="3902"/>
    <x v="388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n v="0"/>
    <s v="theater"/>
    <s v="plays"/>
    <x v="3903"/>
    <x v="388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0"/>
    <n v="1.5"/>
    <s v="theater"/>
    <s v="plays"/>
    <x v="3904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12"/>
    <n v="24.714300000000001"/>
    <s v="theater"/>
    <s v="plays"/>
    <x v="3905"/>
    <x v="388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67"/>
    <n v="63.125"/>
    <s v="theater"/>
    <s v="plays"/>
    <x v="3906"/>
    <x v="388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15"/>
    <n v="38.25"/>
    <s v="theater"/>
    <s v="plays"/>
    <x v="3907"/>
    <x v="388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9"/>
    <n v="16.25"/>
    <s v="theater"/>
    <s v="plays"/>
    <x v="3908"/>
    <x v="388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0"/>
    <n v="33.75"/>
    <s v="theater"/>
    <s v="plays"/>
    <x v="3909"/>
    <x v="388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"/>
    <n v="61.666699999999999"/>
    <s v="theater"/>
    <s v="plays"/>
    <x v="3910"/>
    <x v="389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37"/>
    <n v="83.138900000000007"/>
    <s v="theater"/>
    <s v="plays"/>
    <x v="3911"/>
    <x v="389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0"/>
    <n v="1"/>
    <s v="theater"/>
    <s v="plays"/>
    <x v="3912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10"/>
    <n v="142.8571"/>
    <s v="theater"/>
    <s v="plays"/>
    <x v="3913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36"/>
    <n v="33.666699999999999"/>
    <s v="theater"/>
    <s v="plays"/>
    <x v="3914"/>
    <x v="389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0"/>
    <n v="5"/>
    <s v="theater"/>
    <s v="plays"/>
    <x v="3915"/>
    <x v="389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n v="0"/>
    <s v="theater"/>
    <s v="plays"/>
    <x v="3916"/>
    <x v="389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0"/>
    <n v="10"/>
    <s v="theater"/>
    <s v="plays"/>
    <x v="3917"/>
    <x v="389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0"/>
    <n v="40"/>
    <s v="theater"/>
    <s v="plays"/>
    <x v="3918"/>
    <x v="389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2"/>
    <n v="30"/>
    <s v="theater"/>
    <s v="plays"/>
    <x v="3919"/>
    <x v="389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"/>
    <n v="45"/>
    <s v="theater"/>
    <s v="plays"/>
    <x v="3920"/>
    <x v="39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n v="0"/>
    <s v="theater"/>
    <s v="plays"/>
    <x v="3921"/>
    <x v="390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"/>
    <n v="10.166700000000001"/>
    <s v="theater"/>
    <s v="plays"/>
    <x v="3922"/>
    <x v="390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12"/>
    <n v="81.411799999999999"/>
    <s v="theater"/>
    <s v="plays"/>
    <x v="3923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15"/>
    <n v="57.25"/>
    <s v="theater"/>
    <s v="plays"/>
    <x v="3924"/>
    <x v="390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10"/>
    <n v="5"/>
    <s v="theater"/>
    <s v="plays"/>
    <x v="3925"/>
    <x v="390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0"/>
    <n v="15"/>
    <s v="theater"/>
    <s v="plays"/>
    <x v="3926"/>
    <x v="390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1"/>
    <n v="12.5"/>
    <s v="theater"/>
    <s v="plays"/>
    <x v="3927"/>
    <x v="390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13"/>
    <n v="93"/>
    <s v="theater"/>
    <s v="plays"/>
    <x v="3928"/>
    <x v="390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"/>
    <n v="32.357100000000003"/>
    <s v="theater"/>
    <s v="plays"/>
    <x v="3929"/>
    <x v="390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n v="0"/>
    <s v="theater"/>
    <s v="plays"/>
    <x v="3930"/>
    <x v="391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n v="0"/>
    <s v="theater"/>
    <s v="plays"/>
    <x v="3931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0"/>
    <n v="1"/>
    <s v="theater"/>
    <s v="plays"/>
    <x v="3932"/>
    <x v="391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16"/>
    <n v="91.833299999999994"/>
    <s v="theater"/>
    <s v="plays"/>
    <x v="3933"/>
    <x v="391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11"/>
    <n v="45.833300000000001"/>
    <s v="theater"/>
    <s v="plays"/>
    <x v="3934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44"/>
    <n v="57.173900000000003"/>
    <s v="theater"/>
    <s v="plays"/>
    <x v="3935"/>
    <x v="391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n v="0"/>
    <s v="theater"/>
    <s v="plays"/>
    <x v="3936"/>
    <x v="391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86"/>
    <n v="248.5"/>
    <s v="theater"/>
    <s v="plays"/>
    <x v="3937"/>
    <x v="391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12"/>
    <n v="79.400000000000006"/>
    <s v="theater"/>
    <s v="plays"/>
    <x v="3938"/>
    <x v="391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0"/>
    <n v="5"/>
    <s v="theater"/>
    <s v="plays"/>
    <x v="3939"/>
    <x v="391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0"/>
    <n v="5.5"/>
    <s v="theater"/>
    <s v="plays"/>
    <x v="3940"/>
    <x v="392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1"/>
    <n v="25"/>
    <s v="theater"/>
    <s v="plays"/>
    <x v="3941"/>
    <x v="392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n v="0"/>
    <s v="theater"/>
    <s v="plays"/>
    <x v="3942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36"/>
    <n v="137.07689999999999"/>
    <s v="theater"/>
    <s v="plays"/>
    <x v="3943"/>
    <x v="392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n v="0"/>
    <s v="theater"/>
    <s v="plays"/>
    <x v="3944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0"/>
    <n v="5"/>
    <s v="theater"/>
    <s v="plays"/>
    <x v="3945"/>
    <x v="392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"/>
    <n v="39"/>
    <s v="theater"/>
    <s v="plays"/>
    <x v="3946"/>
    <x v="392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"/>
    <n v="50.5"/>
    <s v="theater"/>
    <s v="plays"/>
    <x v="3947"/>
    <x v="392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n v="0"/>
    <s v="theater"/>
    <s v="plays"/>
    <x v="3948"/>
    <x v="392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16"/>
    <n v="49.281300000000002"/>
    <s v="theater"/>
    <s v="plays"/>
    <x v="3949"/>
    <x v="392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1"/>
    <n v="25"/>
    <s v="theater"/>
    <s v="plays"/>
    <x v="3950"/>
    <x v="393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0"/>
    <n v="1"/>
    <s v="theater"/>
    <s v="plays"/>
    <x v="3951"/>
    <x v="393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0"/>
    <n v="25"/>
    <s v="theater"/>
    <s v="plays"/>
    <x v="3952"/>
    <x v="393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n v="0"/>
    <s v="theater"/>
    <s v="plays"/>
    <x v="3953"/>
    <x v="393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n v="0"/>
    <s v="theater"/>
    <s v="plays"/>
    <x v="3954"/>
    <x v="393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24"/>
    <n v="53.125"/>
    <s v="theater"/>
    <s v="plays"/>
    <x v="3955"/>
    <x v="393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n v="0"/>
    <s v="theater"/>
    <s v="plays"/>
    <x v="3956"/>
    <x v="393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0"/>
    <n v="7"/>
    <s v="theater"/>
    <s v="plays"/>
    <x v="3957"/>
    <x v="393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32"/>
    <n v="40.0625"/>
    <s v="theater"/>
    <s v="plays"/>
    <x v="3958"/>
    <x v="393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24"/>
    <n v="24.333300000000001"/>
    <s v="theater"/>
    <s v="plays"/>
    <x v="3959"/>
    <x v="393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2"/>
    <n v="11.25"/>
    <s v="theater"/>
    <s v="plays"/>
    <x v="3960"/>
    <x v="394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0"/>
    <n v="10.5"/>
    <s v="theater"/>
    <s v="plays"/>
    <x v="3961"/>
    <x v="394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"/>
    <n v="15"/>
    <s v="theater"/>
    <s v="plays"/>
    <x v="3962"/>
    <x v="394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n v="0"/>
    <s v="theater"/>
    <s v="plays"/>
    <x v="3963"/>
    <x v="394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"/>
    <n v="42"/>
    <s v="theater"/>
    <s v="plays"/>
    <x v="3964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14"/>
    <n v="71.25"/>
    <s v="theater"/>
    <s v="plays"/>
    <x v="3965"/>
    <x v="394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1"/>
    <n v="22.5"/>
    <s v="theater"/>
    <s v="plays"/>
    <x v="3966"/>
    <x v="394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24"/>
    <n v="41"/>
    <s v="theater"/>
    <s v="plays"/>
    <x v="3967"/>
    <x v="394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11"/>
    <n v="47.909100000000002"/>
    <s v="theater"/>
    <s v="plays"/>
    <x v="3968"/>
    <x v="394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"/>
    <n v="35.166699999999999"/>
    <s v="theater"/>
    <s v="plays"/>
    <x v="3969"/>
    <x v="394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0"/>
    <n v="5.5"/>
    <s v="theater"/>
    <s v="plays"/>
    <x v="3970"/>
    <x v="395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1"/>
    <n v="22.666699999999999"/>
    <s v="theater"/>
    <s v="plays"/>
    <x v="3971"/>
    <x v="395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21"/>
    <n v="26.375"/>
    <s v="theater"/>
    <s v="plays"/>
    <x v="3972"/>
    <x v="395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78"/>
    <n v="105.54049999999999"/>
    <s v="theater"/>
    <s v="plays"/>
    <x v="3973"/>
    <x v="395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32"/>
    <n v="29.090900000000001"/>
    <s v="theater"/>
    <s v="plays"/>
    <x v="3974"/>
    <x v="395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n v="0"/>
    <s v="theater"/>
    <s v="plays"/>
    <x v="3975"/>
    <x v="395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48"/>
    <n v="62"/>
    <s v="theater"/>
    <s v="plays"/>
    <x v="3976"/>
    <x v="395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"/>
    <n v="217.5"/>
    <s v="theater"/>
    <s v="plays"/>
    <x v="3977"/>
    <x v="395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11"/>
    <n v="26.75"/>
    <s v="theater"/>
    <s v="plays"/>
    <x v="3978"/>
    <x v="395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2"/>
    <n v="18.333300000000001"/>
    <s v="theater"/>
    <s v="plays"/>
    <x v="3979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18"/>
    <n v="64.285700000000006"/>
    <s v="theater"/>
    <s v="plays"/>
    <x v="3980"/>
    <x v="396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"/>
    <n v="175"/>
    <s v="theater"/>
    <s v="plays"/>
    <x v="3981"/>
    <x v="396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20"/>
    <n v="34"/>
    <s v="theater"/>
    <s v="plays"/>
    <x v="3982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35"/>
    <n v="84.282600000000002"/>
    <s v="theater"/>
    <s v="plays"/>
    <x v="3983"/>
    <x v="396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"/>
    <n v="9.5"/>
    <s v="theater"/>
    <s v="plays"/>
    <x v="3984"/>
    <x v="396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32"/>
    <n v="33.736800000000002"/>
    <s v="theater"/>
    <s v="plays"/>
    <x v="3985"/>
    <x v="396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10"/>
    <n v="37.538499999999999"/>
    <s v="theater"/>
    <s v="plays"/>
    <x v="3986"/>
    <x v="396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38"/>
    <n v="11.615399999999999"/>
    <s v="theater"/>
    <s v="plays"/>
    <x v="3987"/>
    <x v="396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"/>
    <n v="8"/>
    <s v="theater"/>
    <s v="plays"/>
    <x v="3988"/>
    <x v="396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n v="0"/>
    <s v="theater"/>
    <s v="plays"/>
    <x v="3989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"/>
    <n v="23"/>
    <s v="theater"/>
    <s v="plays"/>
    <x v="3990"/>
    <x v="397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20"/>
    <n v="100"/>
    <s v="theater"/>
    <s v="plays"/>
    <x v="3991"/>
    <x v="397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"/>
    <n v="60.1111"/>
    <s v="theater"/>
    <s v="plays"/>
    <x v="3992"/>
    <x v="397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0"/>
    <n v="3"/>
    <s v="theater"/>
    <s v="plays"/>
    <x v="3993"/>
    <x v="397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0"/>
    <n v="5"/>
    <s v="theater"/>
    <s v="plays"/>
    <x v="3994"/>
    <x v="397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35"/>
    <n v="17.5"/>
    <s v="theater"/>
    <s v="plays"/>
    <x v="3995"/>
    <x v="397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17"/>
    <n v="29.235299999999999"/>
    <s v="theater"/>
    <s v="plays"/>
    <x v="3996"/>
    <x v="397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n v="0"/>
    <s v="theater"/>
    <s v="plays"/>
    <x v="3997"/>
    <x v="397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57"/>
    <n v="59.583300000000001"/>
    <s v="theater"/>
    <s v="plays"/>
    <x v="3998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17"/>
    <n v="82.571399999999997"/>
    <s v="theater"/>
    <s v="plays"/>
    <x v="3999"/>
    <x v="397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0"/>
    <n v="10"/>
    <s v="theater"/>
    <s v="plays"/>
    <x v="4000"/>
    <x v="398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38"/>
    <n v="32.357100000000003"/>
    <s v="theater"/>
    <s v="plays"/>
    <x v="4001"/>
    <x v="1748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2"/>
    <n v="5.75"/>
    <s v="theater"/>
    <s v="plays"/>
    <x v="4002"/>
    <x v="398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10"/>
    <n v="100.5"/>
    <s v="theater"/>
    <s v="plays"/>
    <x v="4003"/>
    <x v="3982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0"/>
    <n v="1"/>
    <s v="theater"/>
    <s v="plays"/>
    <x v="4004"/>
    <x v="3983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"/>
    <n v="20"/>
    <s v="theater"/>
    <s v="plays"/>
    <x v="4005"/>
    <x v="3984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0"/>
    <n v="2"/>
    <s v="theater"/>
    <s v="plays"/>
    <x v="4006"/>
    <x v="3985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0"/>
    <n v="5"/>
    <s v="theater"/>
    <s v="plays"/>
    <x v="4007"/>
    <x v="3986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6"/>
    <n v="15"/>
    <s v="theater"/>
    <s v="plays"/>
    <x v="4008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4"/>
    <n v="25"/>
    <s v="theater"/>
    <s v="plays"/>
    <x v="4009"/>
    <x v="3988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24"/>
    <n v="45.842100000000002"/>
    <s v="theater"/>
    <s v="plays"/>
    <x v="4010"/>
    <x v="398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8"/>
    <n v="4.75"/>
    <s v="theater"/>
    <s v="plays"/>
    <x v="4011"/>
    <x v="3990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n v="0"/>
    <s v="theater"/>
    <s v="plays"/>
    <x v="4012"/>
    <x v="399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"/>
    <n v="13"/>
    <s v="theater"/>
    <s v="plays"/>
    <x v="4013"/>
    <x v="3992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n v="0"/>
    <s v="theater"/>
    <s v="plays"/>
    <x v="4014"/>
    <x v="3993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0"/>
    <n v="1"/>
    <s v="theater"/>
    <s v="plays"/>
    <x v="4015"/>
    <x v="3994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14"/>
    <n v="10"/>
    <s v="theater"/>
    <s v="plays"/>
    <x v="4016"/>
    <x v="3995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"/>
    <n v="52.5"/>
    <s v="theater"/>
    <s v="plays"/>
    <x v="4017"/>
    <x v="3996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9"/>
    <n v="32.5"/>
    <s v="theater"/>
    <s v="plays"/>
    <x v="4018"/>
    <x v="3997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1"/>
    <n v="7.25"/>
    <s v="theater"/>
    <s v="plays"/>
    <x v="4019"/>
    <x v="3998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17"/>
    <n v="33.333300000000001"/>
    <s v="theater"/>
    <s v="plays"/>
    <x v="4020"/>
    <x v="399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1"/>
    <n v="62.5"/>
    <s v="theater"/>
    <s v="plays"/>
    <x v="4021"/>
    <x v="400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70"/>
    <n v="63.558399999999999"/>
    <s v="theater"/>
    <s v="plays"/>
    <x v="4022"/>
    <x v="4001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n v="0"/>
    <s v="theater"/>
    <s v="plays"/>
    <x v="4023"/>
    <x v="400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"/>
    <n v="10"/>
    <s v="theater"/>
    <s v="plays"/>
    <x v="4024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5"/>
    <n v="62.5"/>
    <s v="theater"/>
    <s v="plays"/>
    <x v="4025"/>
    <x v="4004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n v="0"/>
    <s v="theater"/>
    <s v="plays"/>
    <x v="4026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"/>
    <n v="30.714300000000001"/>
    <s v="theater"/>
    <s v="plays"/>
    <x v="4027"/>
    <x v="400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28"/>
    <n v="51"/>
    <s v="theater"/>
    <s v="plays"/>
    <x v="4028"/>
    <x v="4007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n v="0"/>
    <s v="theater"/>
    <s v="plays"/>
    <x v="4029"/>
    <x v="4008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16"/>
    <n v="66.666700000000006"/>
    <s v="theater"/>
    <s v="plays"/>
    <x v="4030"/>
    <x v="400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n v="0"/>
    <s v="theater"/>
    <s v="plays"/>
    <x v="4031"/>
    <x v="401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7"/>
    <n v="59"/>
    <s v="theater"/>
    <s v="plays"/>
    <x v="4032"/>
    <x v="401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26"/>
    <n v="65.340299999999999"/>
    <s v="theater"/>
    <s v="plays"/>
    <x v="4033"/>
    <x v="4012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"/>
    <n v="100"/>
    <s v="theater"/>
    <s v="plays"/>
    <x v="4034"/>
    <x v="4013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37"/>
    <n v="147.4"/>
    <s v="theater"/>
    <s v="plays"/>
    <x v="4035"/>
    <x v="4014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47"/>
    <n v="166.05879999999999"/>
    <s v="theater"/>
    <s v="plays"/>
    <x v="4036"/>
    <x v="4015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11"/>
    <n v="40"/>
    <s v="theater"/>
    <s v="plays"/>
    <x v="4037"/>
    <x v="4016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12"/>
    <n v="75.25"/>
    <s v="theater"/>
    <s v="plays"/>
    <x v="4038"/>
    <x v="4017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60"/>
    <n v="60"/>
    <s v="theater"/>
    <s v="plays"/>
    <x v="4039"/>
    <x v="40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31"/>
    <n v="1250"/>
    <s v="theater"/>
    <s v="plays"/>
    <x v="4040"/>
    <x v="4019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0"/>
    <n v="10.5"/>
    <s v="theater"/>
    <s v="plays"/>
    <x v="4041"/>
    <x v="4020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0"/>
    <n v="7"/>
    <s v="theater"/>
    <s v="plays"/>
    <x v="4042"/>
    <x v="4021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n v="0"/>
    <s v="theater"/>
    <s v="plays"/>
    <x v="4043"/>
    <x v="4022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38"/>
    <n v="56.25"/>
    <s v="theater"/>
    <s v="plays"/>
    <x v="4044"/>
    <x v="40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0"/>
    <n v="1"/>
    <s v="theater"/>
    <s v="plays"/>
    <x v="4045"/>
    <x v="4024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"/>
    <n v="38.333300000000001"/>
    <s v="theater"/>
    <s v="plays"/>
    <x v="4046"/>
    <x v="4025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"/>
    <n v="27.5"/>
    <s v="theater"/>
    <s v="plays"/>
    <x v="4047"/>
    <x v="4026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18"/>
    <n v="32.978000000000002"/>
    <s v="theater"/>
    <s v="plays"/>
    <x v="4048"/>
    <x v="402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0"/>
    <n v="16"/>
    <s v="theater"/>
    <s v="plays"/>
    <x v="4049"/>
    <x v="402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0"/>
    <n v="1"/>
    <s v="theater"/>
    <s v="plays"/>
    <x v="4050"/>
    <x v="4029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n v="0"/>
    <s v="theater"/>
    <s v="plays"/>
    <x v="4051"/>
    <x v="403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38"/>
    <n v="86.615399999999994"/>
    <s v="theater"/>
    <s v="plays"/>
    <x v="4052"/>
    <x v="403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22"/>
    <n v="55"/>
    <s v="theater"/>
    <s v="plays"/>
    <x v="4053"/>
    <x v="403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n v="0"/>
    <s v="theater"/>
    <s v="plays"/>
    <x v="4054"/>
    <x v="403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18"/>
    <n v="41.952399999999997"/>
    <s v="theater"/>
    <s v="plays"/>
    <x v="4055"/>
    <x v="4034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53"/>
    <n v="88.333299999999994"/>
    <s v="theater"/>
    <s v="plays"/>
    <x v="4056"/>
    <x v="4035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22"/>
    <n v="129.16669999999999"/>
    <s v="theater"/>
    <s v="plays"/>
    <x v="4057"/>
    <x v="403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3"/>
    <n v="23.75"/>
    <s v="theater"/>
    <s v="plays"/>
    <x v="4058"/>
    <x v="326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3"/>
    <n v="35.714300000000001"/>
    <s v="theater"/>
    <s v="plays"/>
    <x v="4059"/>
    <x v="4037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3"/>
    <n v="57"/>
    <s v="theater"/>
    <s v="plays"/>
    <x v="4060"/>
    <x v="4038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n v="0"/>
    <s v="theater"/>
    <s v="plays"/>
    <x v="4061"/>
    <x v="4039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"/>
    <n v="163.33330000000001"/>
    <s v="theater"/>
    <s v="plays"/>
    <x v="4062"/>
    <x v="404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"/>
    <n v="15"/>
    <s v="theater"/>
    <s v="plays"/>
    <x v="4063"/>
    <x v="404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19"/>
    <n v="64.166700000000006"/>
    <s v="theater"/>
    <s v="plays"/>
    <x v="4064"/>
    <x v="4042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1"/>
    <n v="6.75"/>
    <s v="theater"/>
    <s v="plays"/>
    <x v="4065"/>
    <x v="404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0"/>
    <n v="25"/>
    <s v="theater"/>
    <s v="plays"/>
    <x v="4066"/>
    <x v="404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61"/>
    <n v="179.11760000000001"/>
    <s v="theater"/>
    <s v="plays"/>
    <x v="4067"/>
    <x v="404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1"/>
    <n v="34.950000000000003"/>
    <s v="theater"/>
    <s v="plays"/>
    <x v="4068"/>
    <x v="4046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34"/>
    <n v="33.076900000000002"/>
    <s v="theater"/>
    <s v="plays"/>
    <x v="4069"/>
    <x v="4047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17"/>
    <n v="27.5"/>
    <s v="theater"/>
    <s v="plays"/>
    <x v="4070"/>
    <x v="4048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n v="0"/>
    <s v="theater"/>
    <s v="plays"/>
    <x v="4071"/>
    <x v="4049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0"/>
    <n v="2"/>
    <s v="theater"/>
    <s v="plays"/>
    <x v="4072"/>
    <x v="405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"/>
    <n v="18.5"/>
    <s v="theater"/>
    <s v="plays"/>
    <x v="4073"/>
    <x v="405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27"/>
    <n v="35"/>
    <s v="theater"/>
    <s v="plays"/>
    <x v="4074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29"/>
    <n v="44.307699999999997"/>
    <s v="theater"/>
    <s v="plays"/>
    <x v="4075"/>
    <x v="4053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n v="0"/>
    <s v="theater"/>
    <s v="plays"/>
    <x v="4076"/>
    <x v="4054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9"/>
    <n v="222.5"/>
    <s v="theater"/>
    <s v="plays"/>
    <x v="4077"/>
    <x v="4055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n v="0"/>
    <s v="theater"/>
    <s v="plays"/>
    <x v="4078"/>
    <x v="4056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0"/>
    <n v="5"/>
    <s v="theater"/>
    <s v="plays"/>
    <x v="4079"/>
    <x v="4057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n v="0"/>
    <s v="theater"/>
    <s v="plays"/>
    <x v="4080"/>
    <x v="4058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16"/>
    <n v="29.166699999999999"/>
    <s v="theater"/>
    <s v="plays"/>
    <x v="4081"/>
    <x v="405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2"/>
    <n v="1.5"/>
    <s v="theater"/>
    <s v="plays"/>
    <x v="4082"/>
    <x v="406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22"/>
    <n v="126.5"/>
    <s v="theater"/>
    <s v="plays"/>
    <x v="4083"/>
    <x v="406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0"/>
    <n v="10"/>
    <s v="theater"/>
    <s v="plays"/>
    <x v="4084"/>
    <x v="4062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0"/>
    <n v="10"/>
    <s v="theater"/>
    <s v="plays"/>
    <x v="4085"/>
    <x v="4063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5"/>
    <n v="9.4"/>
    <s v="theater"/>
    <s v="plays"/>
    <x v="4086"/>
    <x v="4064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n v="0"/>
    <s v="theater"/>
    <s v="plays"/>
    <x v="4087"/>
    <x v="4065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11"/>
    <n v="72"/>
    <s v="theater"/>
    <s v="plays"/>
    <x v="4088"/>
    <x v="4066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5"/>
    <n v="30"/>
    <s v="theater"/>
    <s v="plays"/>
    <x v="4089"/>
    <x v="4067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"/>
    <n v="10.666700000000001"/>
    <s v="theater"/>
    <s v="plays"/>
    <x v="4090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13"/>
    <n v="25.5"/>
    <s v="theater"/>
    <s v="plays"/>
    <x v="4091"/>
    <x v="4069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0"/>
    <n v="20"/>
    <s v="theater"/>
    <s v="plays"/>
    <x v="4092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"/>
    <n v="15"/>
    <s v="theater"/>
    <s v="plays"/>
    <x v="4093"/>
    <x v="4071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37"/>
    <n v="91.25"/>
    <s v="theater"/>
    <s v="plays"/>
    <x v="4094"/>
    <x v="4072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3"/>
    <n v="800"/>
    <s v="theater"/>
    <s v="plays"/>
    <x v="4095"/>
    <x v="4073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11"/>
    <n v="80"/>
    <s v="theater"/>
    <s v="plays"/>
    <x v="4096"/>
    <x v="4074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n v="0"/>
    <s v="theater"/>
    <s v="plays"/>
    <x v="4097"/>
    <x v="4075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n v="0"/>
    <s v="theater"/>
    <s v="plays"/>
    <x v="4098"/>
    <x v="407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"/>
    <n v="50"/>
    <s v="theater"/>
    <s v="plays"/>
    <x v="4099"/>
    <x v="4077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n v="0"/>
    <s v="theater"/>
    <s v="plays"/>
    <x v="4100"/>
    <x v="4078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n v="0"/>
    <s v="theater"/>
    <s v="plays"/>
    <x v="4101"/>
    <x v="4079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27"/>
    <n v="22.833300000000001"/>
    <s v="theater"/>
    <s v="plays"/>
    <x v="4102"/>
    <x v="4080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10"/>
    <n v="16.666699999999999"/>
    <s v="theater"/>
    <s v="plays"/>
    <x v="4103"/>
    <x v="408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21"/>
    <n v="45.785699999999999"/>
    <s v="theater"/>
    <s v="plays"/>
    <x v="4104"/>
    <x v="4082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7"/>
    <n v="383.33330000000001"/>
    <s v="theater"/>
    <s v="plays"/>
    <x v="4105"/>
    <x v="4083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71"/>
    <n v="106.9697"/>
    <s v="theater"/>
    <s v="plays"/>
    <x v="4106"/>
    <x v="4084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"/>
    <n v="10.25"/>
    <s v="theater"/>
    <s v="plays"/>
    <x v="4107"/>
    <x v="4085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2"/>
    <n v="59"/>
    <s v="theater"/>
    <s v="plays"/>
    <x v="4108"/>
    <x v="4086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n v="0"/>
    <s v="theater"/>
    <s v="plays"/>
    <x v="4109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29"/>
    <n v="14.333299999999999"/>
    <s v="theater"/>
    <s v="plays"/>
    <x v="4110"/>
    <x v="4088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"/>
    <n v="15.666700000000001"/>
    <s v="theater"/>
    <s v="plays"/>
    <x v="4111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0"/>
    <n v="1"/>
    <s v="theater"/>
    <s v="plays"/>
    <x v="4112"/>
    <x v="409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0"/>
    <n v="1"/>
    <s v="theater"/>
    <s v="plays"/>
    <x v="4113"/>
    <x v="4091"/>
    <x v="0"/>
  </r>
  <r>
    <m/>
    <m/>
    <m/>
    <m/>
    <m/>
    <x v="4"/>
    <m/>
    <m/>
    <m/>
    <m/>
    <m/>
    <m/>
    <m/>
    <x v="41"/>
    <e v="#DIV/0!"/>
    <n v="0"/>
    <m/>
    <m/>
    <x v="4114"/>
    <x v="4092"/>
    <x v="9"/>
  </r>
  <r>
    <m/>
    <m/>
    <m/>
    <m/>
    <m/>
    <x v="4"/>
    <m/>
    <m/>
    <m/>
    <m/>
    <m/>
    <m/>
    <m/>
    <x v="41"/>
    <m/>
    <n v="0"/>
    <m/>
    <m/>
    <x v="4114"/>
    <x v="4092"/>
    <x v="9"/>
  </r>
  <r>
    <m/>
    <m/>
    <m/>
    <m/>
    <m/>
    <x v="4"/>
    <m/>
    <m/>
    <m/>
    <m/>
    <m/>
    <m/>
    <m/>
    <x v="41"/>
    <m/>
    <m/>
    <m/>
    <m/>
    <x v="4115"/>
    <x v="4093"/>
    <x v="1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">
  <r>
    <x v="0"/>
    <n v="141"/>
    <n v="45"/>
    <n v="0"/>
    <n v="186"/>
    <x v="0"/>
    <x v="0"/>
    <x v="0"/>
  </r>
  <r>
    <x v="1"/>
    <n v="388"/>
    <n v="146"/>
    <n v="0"/>
    <n v="534"/>
    <x v="1"/>
    <x v="1"/>
    <x v="0"/>
  </r>
  <r>
    <x v="2"/>
    <n v="93"/>
    <n v="76"/>
    <n v="0"/>
    <n v="169"/>
    <x v="2"/>
    <x v="2"/>
    <x v="0"/>
  </r>
  <r>
    <x v="3"/>
    <n v="39"/>
    <n v="33"/>
    <n v="0"/>
    <n v="72"/>
    <x v="3"/>
    <x v="3"/>
    <x v="0"/>
  </r>
  <r>
    <x v="4"/>
    <n v="12"/>
    <n v="12"/>
    <n v="0"/>
    <n v="24"/>
    <x v="4"/>
    <x v="4"/>
    <x v="0"/>
  </r>
  <r>
    <x v="5"/>
    <n v="9"/>
    <n v="11"/>
    <n v="0"/>
    <n v="20"/>
    <x v="5"/>
    <x v="5"/>
    <x v="0"/>
  </r>
  <r>
    <x v="6"/>
    <n v="3"/>
    <n v="4"/>
    <n v="0"/>
    <n v="7"/>
    <x v="6"/>
    <x v="6"/>
    <x v="0"/>
  </r>
  <r>
    <x v="7"/>
    <n v="3"/>
    <n v="8"/>
    <n v="0"/>
    <n v="11"/>
    <x v="7"/>
    <x v="7"/>
    <x v="0"/>
  </r>
  <r>
    <x v="8"/>
    <n v="4"/>
    <n v="2"/>
    <n v="0"/>
    <n v="6"/>
    <x v="8"/>
    <x v="8"/>
    <x v="0"/>
  </r>
  <r>
    <x v="9"/>
    <n v="2"/>
    <n v="1"/>
    <n v="0"/>
    <n v="3"/>
    <x v="8"/>
    <x v="8"/>
    <x v="0"/>
  </r>
  <r>
    <x v="10"/>
    <n v="0"/>
    <n v="1"/>
    <n v="0"/>
    <n v="1"/>
    <x v="9"/>
    <x v="9"/>
    <x v="0"/>
  </r>
  <r>
    <x v="11"/>
    <n v="2"/>
    <n v="14"/>
    <n v="0"/>
    <n v="16"/>
    <x v="10"/>
    <x v="10"/>
    <x v="0"/>
  </r>
  <r>
    <x v="12"/>
    <m/>
    <m/>
    <m/>
    <m/>
    <x v="11"/>
    <x v="1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EC1B3A-3B53-3244-85F5-DFD8DD719F1C}" name="PivotTable4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showAll="0"/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748ED8-17D3-9C42-8C1D-01A11F5A9DE6}" name="PivotTable1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ED7E9E-4054-2544-89AA-0A1FDEB207D9}" name="PivotTable3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1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2">
    <field x="16"/>
    <field x="20"/>
  </rowFields>
  <rowItems count="6">
    <i>
      <x v="8"/>
    </i>
    <i r="1">
      <x v="1"/>
    </i>
    <i r="1">
      <x v="2"/>
    </i>
    <i r="1">
      <x v="3"/>
    </i>
    <i r="1">
      <x v="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21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7CD810-1C97-9942-9D12-AE7F6259A185}" name="PivotTable4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5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3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h="1" x="41"/>
        <item t="default"/>
      </items>
    </pivotField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2">
        <item x="9"/>
        <item x="8"/>
        <item x="7"/>
        <item x="6"/>
        <item x="5"/>
        <item x="4"/>
        <item x="3"/>
        <item x="0"/>
        <item x="2"/>
        <item x="1"/>
        <item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3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CFAF31-E514-9A4A-93CE-F811569FE5AF}" name="PivotTable9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D17" firstHeaderRow="0" firstDataRow="1" firstDataCol="1"/>
  <pivotFields count="8">
    <pivotField axis="axisRow" showAll="0">
      <items count="14">
        <item x="1"/>
        <item x="3"/>
        <item x="4"/>
        <item x="5"/>
        <item x="6"/>
        <item x="7"/>
        <item x="8"/>
        <item x="9"/>
        <item x="10"/>
        <item x="2"/>
        <item x="11"/>
        <item x="0"/>
        <item x="12"/>
        <item t="default"/>
      </items>
    </pivotField>
    <pivotField showAll="0"/>
    <pivotField showAll="0"/>
    <pivotField showAll="0"/>
    <pivotField showAll="0"/>
    <pivotField dataField="1" showAll="0">
      <items count="13">
        <item x="9"/>
        <item x="10"/>
        <item x="7"/>
        <item x="6"/>
        <item x="5"/>
        <item x="4"/>
        <item x="3"/>
        <item x="2"/>
        <item x="8"/>
        <item x="1"/>
        <item x="0"/>
        <item x="11"/>
        <item t="default"/>
      </items>
    </pivotField>
    <pivotField dataField="1" showAll="0">
      <items count="13">
        <item x="0"/>
        <item x="1"/>
        <item x="8"/>
        <item x="2"/>
        <item x="3"/>
        <item x="4"/>
        <item x="5"/>
        <item x="6"/>
        <item x="7"/>
        <item x="10"/>
        <item x="9"/>
        <item x="11"/>
        <item t="default"/>
      </items>
    </pivotField>
    <pivotField dataField="1" showAll="0">
      <items count="3">
        <item x="0"/>
        <item x="1"/>
        <item t="default"/>
      </items>
    </pivotField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 numFmtId="10"/>
    <dataField name="Sum of Percentage Failed" fld="6" baseField="0" baseItem="0" numFmtId="10"/>
    <dataField name="Sum of Percentage Canceled" fld="7" baseField="0" baseItem="0" numFmtId="10"/>
  </dataFields>
  <formats count="6">
    <format dxfId="5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4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2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0">
      <pivotArea dataOnly="0" labelOnly="1" outline="0" fieldPosition="0">
        <references count="1">
          <reference field="4294967294" count="1">
            <x v="2"/>
          </reference>
        </references>
      </pivotArea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210C6C-F002-1B48-9246-EBB187B2ADCD}">
  <dimension ref="A2:E7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5" width="10" bestFit="1" customWidth="1"/>
    <col min="6" max="6" width="6.33203125" bestFit="1" customWidth="1"/>
    <col min="7" max="7" width="10" bestFit="1" customWidth="1"/>
  </cols>
  <sheetData>
    <row r="2" spans="1:5" x14ac:dyDescent="0.2">
      <c r="A2" s="11" t="s">
        <v>8222</v>
      </c>
      <c r="B2" t="s">
        <v>8361</v>
      </c>
    </row>
    <row r="4" spans="1:5" x14ac:dyDescent="0.2">
      <c r="A4" s="11" t="s">
        <v>8360</v>
      </c>
      <c r="B4" s="11" t="s">
        <v>8357</v>
      </c>
    </row>
    <row r="5" spans="1:5" x14ac:dyDescent="0.2">
      <c r="A5" s="11" t="s">
        <v>8359</v>
      </c>
      <c r="B5" t="s">
        <v>8220</v>
      </c>
      <c r="C5" t="s">
        <v>8221</v>
      </c>
      <c r="D5" t="s">
        <v>8218</v>
      </c>
      <c r="E5" t="s">
        <v>8358</v>
      </c>
    </row>
    <row r="6" spans="1:5" x14ac:dyDescent="0.2">
      <c r="A6" s="12" t="s">
        <v>8315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2">
      <c r="A7" s="12" t="s">
        <v>8358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398471-00C0-EC4F-8F73-303CDB4F4D0C}">
  <dimension ref="A1:F6"/>
  <sheetViews>
    <sheetView tabSelected="1" workbookViewId="0">
      <selection activeCell="F3" sqref="F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8360</v>
      </c>
      <c r="B3" s="11" t="s">
        <v>8357</v>
      </c>
    </row>
    <row r="4" spans="1:6" x14ac:dyDescent="0.2">
      <c r="A4" s="11" t="s">
        <v>8359</v>
      </c>
      <c r="B4" t="s">
        <v>8219</v>
      </c>
      <c r="C4" t="s">
        <v>8220</v>
      </c>
      <c r="D4" t="s">
        <v>8221</v>
      </c>
      <c r="E4" t="s">
        <v>8218</v>
      </c>
      <c r="F4" t="s">
        <v>8358</v>
      </c>
    </row>
    <row r="5" spans="1:6" x14ac:dyDescent="0.2">
      <c r="A5" s="12" t="s">
        <v>8314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2" t="s">
        <v>8358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9BB0E-108A-A342-9101-82335F8A5539}">
  <dimension ref="A2:F11"/>
  <sheetViews>
    <sheetView workbookViewId="0">
      <selection activeCell="A5" sqref="A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2" spans="1:6" x14ac:dyDescent="0.2">
      <c r="A2" s="11" t="s">
        <v>8370</v>
      </c>
      <c r="B2" t="s">
        <v>8361</v>
      </c>
    </row>
    <row r="4" spans="1:6" x14ac:dyDescent="0.2">
      <c r="A4" s="11" t="s">
        <v>8360</v>
      </c>
      <c r="B4" s="11" t="s">
        <v>8357</v>
      </c>
    </row>
    <row r="5" spans="1:6" x14ac:dyDescent="0.2">
      <c r="A5" s="11" t="s">
        <v>8359</v>
      </c>
      <c r="B5" t="s">
        <v>8219</v>
      </c>
      <c r="C5" t="s">
        <v>8220</v>
      </c>
      <c r="D5" t="s">
        <v>8221</v>
      </c>
      <c r="E5" t="s">
        <v>8218</v>
      </c>
      <c r="F5" t="s">
        <v>8358</v>
      </c>
    </row>
    <row r="6" spans="1:6" x14ac:dyDescent="0.2">
      <c r="A6" s="12" t="s">
        <v>8314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  <row r="7" spans="1:6" x14ac:dyDescent="0.2">
      <c r="A7" s="15" t="s">
        <v>8366</v>
      </c>
      <c r="B7" s="13">
        <v>13</v>
      </c>
      <c r="C7" s="13">
        <v>105</v>
      </c>
      <c r="D7" s="13">
        <v>24</v>
      </c>
      <c r="E7" s="13">
        <v>183</v>
      </c>
      <c r="F7" s="13">
        <v>325</v>
      </c>
    </row>
    <row r="8" spans="1:6" x14ac:dyDescent="0.2">
      <c r="A8" s="15" t="s">
        <v>8367</v>
      </c>
      <c r="B8" s="13">
        <v>9</v>
      </c>
      <c r="C8" s="13">
        <v>141</v>
      </c>
      <c r="D8" s="13"/>
      <c r="E8" s="13">
        <v>282</v>
      </c>
      <c r="F8" s="13">
        <v>432</v>
      </c>
    </row>
    <row r="9" spans="1:6" x14ac:dyDescent="0.2">
      <c r="A9" s="15" t="s">
        <v>8368</v>
      </c>
      <c r="B9" s="13">
        <v>9</v>
      </c>
      <c r="C9" s="13">
        <v>131</v>
      </c>
      <c r="D9" s="13"/>
      <c r="E9" s="13">
        <v>218</v>
      </c>
      <c r="F9" s="13">
        <v>358</v>
      </c>
    </row>
    <row r="10" spans="1:6" x14ac:dyDescent="0.2">
      <c r="A10" s="15" t="s">
        <v>8369</v>
      </c>
      <c r="B10" s="13">
        <v>6</v>
      </c>
      <c r="C10" s="13">
        <v>116</v>
      </c>
      <c r="D10" s="13"/>
      <c r="E10" s="13">
        <v>156</v>
      </c>
      <c r="F10" s="13">
        <v>278</v>
      </c>
    </row>
    <row r="11" spans="1:6" x14ac:dyDescent="0.2">
      <c r="A11" s="12" t="s">
        <v>8358</v>
      </c>
      <c r="B11" s="13">
        <v>37</v>
      </c>
      <c r="C11" s="13">
        <v>493</v>
      </c>
      <c r="D11" s="13">
        <v>24</v>
      </c>
      <c r="E11" s="13">
        <v>839</v>
      </c>
      <c r="F11" s="13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8726EC-CF1D-B745-AA2A-AE230121B893}">
  <dimension ref="A1:E18"/>
  <sheetViews>
    <sheetView workbookViewId="0">
      <selection activeCell="D4" sqref="D4"/>
    </sheetView>
  </sheetViews>
  <sheetFormatPr baseColWidth="10" defaultRowHeight="15" x14ac:dyDescent="0.2"/>
  <cols>
    <col min="1" max="2" width="15.6640625" bestFit="1" customWidth="1"/>
    <col min="3" max="3" width="5.5" bestFit="1" customWidth="1"/>
    <col min="4" max="4" width="8.1640625" bestFit="1" customWidth="1"/>
    <col min="5" max="5" width="10" bestFit="1" customWidth="1"/>
    <col min="6" max="6" width="6.33203125" bestFit="1" customWidth="1"/>
    <col min="7" max="7" width="10" bestFit="1" customWidth="1"/>
  </cols>
  <sheetData>
    <row r="1" spans="1:5" x14ac:dyDescent="0.2">
      <c r="A1" s="11" t="s">
        <v>8388</v>
      </c>
      <c r="B1" t="s">
        <v>8402</v>
      </c>
    </row>
    <row r="2" spans="1:5" x14ac:dyDescent="0.2">
      <c r="A2" s="11" t="s">
        <v>8370</v>
      </c>
      <c r="B2" t="s">
        <v>8361</v>
      </c>
    </row>
    <row r="4" spans="1:5" x14ac:dyDescent="0.2">
      <c r="A4" s="11" t="s">
        <v>8360</v>
      </c>
      <c r="B4" s="11" t="s">
        <v>8357</v>
      </c>
    </row>
    <row r="5" spans="1:5" x14ac:dyDescent="0.2">
      <c r="A5" s="11" t="s">
        <v>8359</v>
      </c>
      <c r="B5" t="s">
        <v>8218</v>
      </c>
      <c r="C5" t="s">
        <v>8220</v>
      </c>
      <c r="D5" t="s">
        <v>8219</v>
      </c>
      <c r="E5" t="s">
        <v>8358</v>
      </c>
    </row>
    <row r="6" spans="1:5" x14ac:dyDescent="0.2">
      <c r="A6" s="12" t="s">
        <v>8390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12" t="s">
        <v>8396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12" t="s">
        <v>8397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12" t="s">
        <v>8398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12" t="s">
        <v>8399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12" t="s">
        <v>8400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12" t="s">
        <v>8401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12" t="s">
        <v>8391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12" t="s">
        <v>8392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12" t="s">
        <v>8393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12" t="s">
        <v>8394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2" t="s">
        <v>8395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12" t="s">
        <v>8358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7"/>
  <sheetViews>
    <sheetView topLeftCell="L1" zoomScale="95" zoomScaleNormal="95" workbookViewId="0">
      <selection activeCell="A522" sqref="A52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" customWidth="1"/>
    <col min="15" max="15" width="18.1640625" customWidth="1"/>
    <col min="16" max="16" width="19.5" customWidth="1"/>
    <col min="17" max="17" width="41.1640625" customWidth="1"/>
    <col min="18" max="18" width="18" customWidth="1"/>
    <col min="19" max="19" width="24" customWidth="1"/>
    <col min="20" max="20" width="20.8320312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8388</v>
      </c>
      <c r="O1" s="1" t="s">
        <v>8305</v>
      </c>
      <c r="P1" s="1" t="s">
        <v>8306</v>
      </c>
      <c r="Q1" s="9" t="s">
        <v>8362</v>
      </c>
      <c r="R1" s="1" t="s">
        <v>8363</v>
      </c>
      <c r="S1" s="1" t="s">
        <v>8364</v>
      </c>
      <c r="T1" s="1" t="s">
        <v>8365</v>
      </c>
      <c r="U1" s="1" t="s">
        <v>8370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IFERROR(ROUND(E2/L2,4),0)</f>
        <v>63.9176</v>
      </c>
      <c r="Q2" s="10" t="s">
        <v>8307</v>
      </c>
      <c r="R2" t="s">
        <v>8308</v>
      </c>
      <c r="S2" s="14">
        <f>(((J2/60)/60/24)+DATE(1970,1,1))</f>
        <v>42177.007071759261</v>
      </c>
      <c r="T2" s="14">
        <f>(((I2/60)/60)/24+DATE(1970,1,1))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IFERROR(ROUND(E3/L3,4),0)</f>
        <v>185.48099999999999</v>
      </c>
      <c r="Q3" s="10" t="s">
        <v>8307</v>
      </c>
      <c r="R3" t="s">
        <v>8308</v>
      </c>
      <c r="S3" s="14">
        <f t="shared" ref="S3:S66" si="2">(((J3/60)/60/24)+DATE(1970,1,1))</f>
        <v>42766.600497685184</v>
      </c>
      <c r="T3" s="14">
        <f t="shared" ref="T3:T66" si="3">(((I3/60)/60)/24+DATE(1970,1,1))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8307</v>
      </c>
      <c r="R4" t="s">
        <v>8308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69.2667</v>
      </c>
      <c r="Q5" s="10" t="s">
        <v>8307</v>
      </c>
      <c r="R5" t="s">
        <v>8308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190.55029999999999</v>
      </c>
      <c r="Q6" s="10" t="s">
        <v>8307</v>
      </c>
      <c r="R6" t="s">
        <v>8308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93.404300000000006</v>
      </c>
      <c r="Q7" s="10" t="s">
        <v>8307</v>
      </c>
      <c r="R7" t="s">
        <v>8308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146.8793</v>
      </c>
      <c r="Q8" s="10" t="s">
        <v>8307</v>
      </c>
      <c r="R8" t="s">
        <v>8308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159.8246</v>
      </c>
      <c r="Q9" s="10" t="s">
        <v>8307</v>
      </c>
      <c r="R9" t="s">
        <v>8308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291.79329999999999</v>
      </c>
      <c r="Q10" s="10" t="s">
        <v>8307</v>
      </c>
      <c r="R10" t="s">
        <v>8308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31.499500000000001</v>
      </c>
      <c r="Q11" s="10" t="s">
        <v>8307</v>
      </c>
      <c r="R11" t="s">
        <v>8308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158.6842</v>
      </c>
      <c r="Q12" s="10" t="s">
        <v>8307</v>
      </c>
      <c r="R12" t="s">
        <v>8308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80.333299999999994</v>
      </c>
      <c r="Q13" s="10" t="s">
        <v>8307</v>
      </c>
      <c r="R13" t="s">
        <v>8308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59.961300000000001</v>
      </c>
      <c r="Q14" s="10" t="s">
        <v>8307</v>
      </c>
      <c r="R14" t="s">
        <v>8308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109.7843</v>
      </c>
      <c r="Q15" s="10" t="s">
        <v>8307</v>
      </c>
      <c r="R15" t="s">
        <v>8308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147.7073</v>
      </c>
      <c r="Q16" s="10" t="s">
        <v>8307</v>
      </c>
      <c r="R16" t="s">
        <v>8308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21.755099999999999</v>
      </c>
      <c r="Q17" s="10" t="s">
        <v>8307</v>
      </c>
      <c r="R17" t="s">
        <v>8308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171.84289999999999</v>
      </c>
      <c r="Q18" s="10" t="s">
        <v>8307</v>
      </c>
      <c r="R18" t="s">
        <v>8308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41.944400000000002</v>
      </c>
      <c r="Q19" s="10" t="s">
        <v>8307</v>
      </c>
      <c r="R19" t="s">
        <v>8308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93.264099999999999</v>
      </c>
      <c r="Q20" s="10" t="s">
        <v>8307</v>
      </c>
      <c r="R20" t="s">
        <v>8308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56.136400000000002</v>
      </c>
      <c r="Q21" s="10" t="s">
        <v>8307</v>
      </c>
      <c r="R21" t="s">
        <v>8308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8307</v>
      </c>
      <c r="R22" t="s">
        <v>8308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199.90100000000001</v>
      </c>
      <c r="Q23" s="10" t="s">
        <v>8307</v>
      </c>
      <c r="R23" t="s">
        <v>8308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8307</v>
      </c>
      <c r="R24" t="s">
        <v>8308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103.04349999999999</v>
      </c>
      <c r="Q25" s="10" t="s">
        <v>8307</v>
      </c>
      <c r="R25" t="s">
        <v>8308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66.346100000000007</v>
      </c>
      <c r="Q26" s="10" t="s">
        <v>8307</v>
      </c>
      <c r="R26" t="s">
        <v>8308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57.142899999999997</v>
      </c>
      <c r="Q27" s="10" t="s">
        <v>8307</v>
      </c>
      <c r="R27" t="s">
        <v>8308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102.1053</v>
      </c>
      <c r="Q28" s="10" t="s">
        <v>8307</v>
      </c>
      <c r="R28" t="s">
        <v>8308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148.9667</v>
      </c>
      <c r="Q29" s="10" t="s">
        <v>8307</v>
      </c>
      <c r="R29" t="s">
        <v>8308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169.60560000000001</v>
      </c>
      <c r="Q30" s="10" t="s">
        <v>8307</v>
      </c>
      <c r="R30" t="s">
        <v>8308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31.623899999999999</v>
      </c>
      <c r="Q31" s="10" t="s">
        <v>8307</v>
      </c>
      <c r="R31" t="s">
        <v>8308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76.452600000000004</v>
      </c>
      <c r="Q32" s="10" t="s">
        <v>8307</v>
      </c>
      <c r="R32" t="s">
        <v>8308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8307</v>
      </c>
      <c r="R33" t="s">
        <v>8308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320.44940000000003</v>
      </c>
      <c r="Q34" s="10" t="s">
        <v>8307</v>
      </c>
      <c r="R34" t="s">
        <v>8308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8307</v>
      </c>
      <c r="R35" t="s">
        <v>8308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49.882399999999997</v>
      </c>
      <c r="Q36" s="10" t="s">
        <v>8307</v>
      </c>
      <c r="R36" t="s">
        <v>8308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59.464300000000001</v>
      </c>
      <c r="Q37" s="10" t="s">
        <v>8307</v>
      </c>
      <c r="R37" t="s">
        <v>8308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193.8409</v>
      </c>
      <c r="Q38" s="10" t="s">
        <v>8307</v>
      </c>
      <c r="R38" t="s">
        <v>8308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159.5138</v>
      </c>
      <c r="Q39" s="10" t="s">
        <v>8307</v>
      </c>
      <c r="R39" t="s">
        <v>8308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41.681800000000003</v>
      </c>
      <c r="Q40" s="10" t="s">
        <v>8307</v>
      </c>
      <c r="R40" t="s">
        <v>8308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150.89859999999999</v>
      </c>
      <c r="Q41" s="10" t="s">
        <v>8307</v>
      </c>
      <c r="R41" t="s">
        <v>8308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126.6875</v>
      </c>
      <c r="Q42" s="10" t="s">
        <v>8307</v>
      </c>
      <c r="R42" t="s">
        <v>8308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105.2632</v>
      </c>
      <c r="Q43" s="10" t="s">
        <v>8307</v>
      </c>
      <c r="R43" t="s">
        <v>8308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117.51479999999999</v>
      </c>
      <c r="Q44" s="10" t="s">
        <v>8307</v>
      </c>
      <c r="R44" t="s">
        <v>8308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117.3612</v>
      </c>
      <c r="Q45" s="10" t="s">
        <v>8307</v>
      </c>
      <c r="R45" t="s">
        <v>8308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133.33330000000001</v>
      </c>
      <c r="Q46" s="10" t="s">
        <v>8307</v>
      </c>
      <c r="R46" t="s">
        <v>8308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98.360699999999994</v>
      </c>
      <c r="Q47" s="10" t="s">
        <v>8307</v>
      </c>
      <c r="R47" t="s">
        <v>8308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194.4444</v>
      </c>
      <c r="Q48" s="10" t="s">
        <v>8307</v>
      </c>
      <c r="R48" t="s">
        <v>8308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76.864999999999995</v>
      </c>
      <c r="Q49" s="10" t="s">
        <v>8307</v>
      </c>
      <c r="R49" t="s">
        <v>8308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56.815800000000003</v>
      </c>
      <c r="Q50" s="10" t="s">
        <v>8307</v>
      </c>
      <c r="R50" t="s">
        <v>8308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137.93100000000001</v>
      </c>
      <c r="Q51" s="10" t="s">
        <v>8307</v>
      </c>
      <c r="R51" t="s">
        <v>8308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27.2727</v>
      </c>
      <c r="Q52" s="10" t="s">
        <v>8307</v>
      </c>
      <c r="R52" t="s">
        <v>8308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118.3361</v>
      </c>
      <c r="Q53" s="10" t="s">
        <v>8307</v>
      </c>
      <c r="R53" t="s">
        <v>8308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223.48079999999999</v>
      </c>
      <c r="Q54" s="10" t="s">
        <v>8307</v>
      </c>
      <c r="R54" t="s">
        <v>8308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28.1111</v>
      </c>
      <c r="Q55" s="10" t="s">
        <v>8307</v>
      </c>
      <c r="R55" t="s">
        <v>8308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194.23079999999999</v>
      </c>
      <c r="Q56" s="10" t="s">
        <v>8307</v>
      </c>
      <c r="R56" t="s">
        <v>8308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128.95349999999999</v>
      </c>
      <c r="Q57" s="10" t="s">
        <v>8307</v>
      </c>
      <c r="R57" t="s">
        <v>8308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49.316099999999999</v>
      </c>
      <c r="Q58" s="10" t="s">
        <v>8307</v>
      </c>
      <c r="R58" t="s">
        <v>8308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221.52170000000001</v>
      </c>
      <c r="Q59" s="10" t="s">
        <v>8307</v>
      </c>
      <c r="R59" t="s">
        <v>8308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137.2133</v>
      </c>
      <c r="Q60" s="10" t="s">
        <v>8307</v>
      </c>
      <c r="R60" t="s">
        <v>8308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606.82240000000002</v>
      </c>
      <c r="Q61" s="10" t="s">
        <v>8307</v>
      </c>
      <c r="R61" t="s">
        <v>8308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43.040100000000002</v>
      </c>
      <c r="Q62" s="10" t="s">
        <v>8307</v>
      </c>
      <c r="R62" t="s">
        <v>8309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322.3913</v>
      </c>
      <c r="Q63" s="10" t="s">
        <v>8307</v>
      </c>
      <c r="R63" t="s">
        <v>8309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96.708299999999994</v>
      </c>
      <c r="Q64" s="10" t="s">
        <v>8307</v>
      </c>
      <c r="R64" t="s">
        <v>8309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35.474499999999999</v>
      </c>
      <c r="Q65" s="10" t="s">
        <v>8307</v>
      </c>
      <c r="R65" t="s">
        <v>8309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86.666700000000006</v>
      </c>
      <c r="Q66" s="10" t="s">
        <v>8307</v>
      </c>
      <c r="R66" t="s">
        <v>8309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IFERROR(ROUND(E67/L67,4),0)</f>
        <v>132.05260000000001</v>
      </c>
      <c r="Q67" s="10" t="s">
        <v>8307</v>
      </c>
      <c r="R67" t="s">
        <v>8309</v>
      </c>
      <c r="S67" s="14">
        <f t="shared" ref="S67:S130" si="7">(((J67/60)/60/24)+DATE(1970,1,1))</f>
        <v>41835.821226851855</v>
      </c>
      <c r="T67" s="14">
        <f t="shared" ref="T67:T130" si="8">(((I67/60)/60)/24+DATE(1970,1,1))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91.230800000000002</v>
      </c>
      <c r="Q68" s="10" t="s">
        <v>8307</v>
      </c>
      <c r="R68" t="s">
        <v>8309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8307</v>
      </c>
      <c r="R69" t="s">
        <v>8309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21.194400000000002</v>
      </c>
      <c r="Q70" s="10" t="s">
        <v>8307</v>
      </c>
      <c r="R70" t="s">
        <v>8309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62.327100000000002</v>
      </c>
      <c r="Q71" s="10" t="s">
        <v>8307</v>
      </c>
      <c r="R71" t="s">
        <v>8309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37.411799999999999</v>
      </c>
      <c r="Q72" s="10" t="s">
        <v>8307</v>
      </c>
      <c r="R72" t="s">
        <v>8309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69.718800000000002</v>
      </c>
      <c r="Q73" s="10" t="s">
        <v>8307</v>
      </c>
      <c r="R73" t="s">
        <v>8309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58.170699999999997</v>
      </c>
      <c r="Q74" s="10" t="s">
        <v>8307</v>
      </c>
      <c r="R74" t="s">
        <v>8309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8307</v>
      </c>
      <c r="R75" t="s">
        <v>8309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19.471</v>
      </c>
      <c r="Q76" s="10" t="s">
        <v>8307</v>
      </c>
      <c r="R76" t="s">
        <v>8309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85.957400000000007</v>
      </c>
      <c r="Q77" s="10" t="s">
        <v>8307</v>
      </c>
      <c r="R77" t="s">
        <v>8309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30.666699999999999</v>
      </c>
      <c r="Q78" s="10" t="s">
        <v>8307</v>
      </c>
      <c r="R78" t="s">
        <v>8309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60.384599999999999</v>
      </c>
      <c r="Q79" s="10" t="s">
        <v>8307</v>
      </c>
      <c r="R79" t="s">
        <v>8309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8307</v>
      </c>
      <c r="R80" t="s">
        <v>8309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40.268300000000004</v>
      </c>
      <c r="Q81" s="10" t="s">
        <v>8307</v>
      </c>
      <c r="R81" t="s">
        <v>8309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273.82979999999998</v>
      </c>
      <c r="Q82" s="10" t="s">
        <v>8307</v>
      </c>
      <c r="R82" t="s">
        <v>8309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53.035699999999999</v>
      </c>
      <c r="Q83" s="10" t="s">
        <v>8307</v>
      </c>
      <c r="R83" t="s">
        <v>8309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40.005000000000003</v>
      </c>
      <c r="Q84" s="10" t="s">
        <v>8307</v>
      </c>
      <c r="R84" t="s">
        <v>8309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15.7692</v>
      </c>
      <c r="Q85" s="10" t="s">
        <v>8307</v>
      </c>
      <c r="R85" t="s">
        <v>8309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71.428600000000003</v>
      </c>
      <c r="Q86" s="10" t="s">
        <v>8307</v>
      </c>
      <c r="R86" t="s">
        <v>8309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71.714299999999994</v>
      </c>
      <c r="Q87" s="10" t="s">
        <v>8307</v>
      </c>
      <c r="R87" t="s">
        <v>8309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375.7647</v>
      </c>
      <c r="Q88" s="10" t="s">
        <v>8307</v>
      </c>
      <c r="R88" t="s">
        <v>8309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8307</v>
      </c>
      <c r="R89" t="s">
        <v>8309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8307</v>
      </c>
      <c r="R90" t="s">
        <v>8309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123.28570000000001</v>
      </c>
      <c r="Q91" s="10" t="s">
        <v>8307</v>
      </c>
      <c r="R91" t="s">
        <v>8309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31.375</v>
      </c>
      <c r="Q92" s="10" t="s">
        <v>8307</v>
      </c>
      <c r="R92" t="s">
        <v>8309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78.260900000000007</v>
      </c>
      <c r="Q93" s="10" t="s">
        <v>8307</v>
      </c>
      <c r="R93" t="s">
        <v>8309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122.32559999999999</v>
      </c>
      <c r="Q94" s="10" t="s">
        <v>8307</v>
      </c>
      <c r="R94" t="s">
        <v>8309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73.7333</v>
      </c>
      <c r="Q95" s="10" t="s">
        <v>8307</v>
      </c>
      <c r="R95" t="s">
        <v>8309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21.666699999999999</v>
      </c>
      <c r="Q96" s="10" t="s">
        <v>8307</v>
      </c>
      <c r="R96" t="s">
        <v>8309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21.904800000000002</v>
      </c>
      <c r="Q97" s="10" t="s">
        <v>8307</v>
      </c>
      <c r="R97" t="s">
        <v>8309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50.588200000000001</v>
      </c>
      <c r="Q98" s="10" t="s">
        <v>8307</v>
      </c>
      <c r="R98" t="s">
        <v>8309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53.125</v>
      </c>
      <c r="Q99" s="10" t="s">
        <v>8307</v>
      </c>
      <c r="R99" t="s">
        <v>8309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56.666699999999999</v>
      </c>
      <c r="Q100" s="10" t="s">
        <v>8307</v>
      </c>
      <c r="R100" t="s">
        <v>8309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40.776699999999998</v>
      </c>
      <c r="Q101" s="10" t="s">
        <v>8307</v>
      </c>
      <c r="R101" t="s">
        <v>8309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192.30770000000001</v>
      </c>
      <c r="Q102" s="10" t="s">
        <v>8307</v>
      </c>
      <c r="R102" t="s">
        <v>8309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8307</v>
      </c>
      <c r="R103" t="s">
        <v>8309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117.92310000000001</v>
      </c>
      <c r="Q104" s="10" t="s">
        <v>8307</v>
      </c>
      <c r="R104" t="s">
        <v>8309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27.898</v>
      </c>
      <c r="Q105" s="10" t="s">
        <v>8307</v>
      </c>
      <c r="R105" t="s">
        <v>8309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8307</v>
      </c>
      <c r="R106" t="s">
        <v>8309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39.383299999999998</v>
      </c>
      <c r="Q107" s="10" t="s">
        <v>8307</v>
      </c>
      <c r="R107" t="s">
        <v>8309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186.11109999999999</v>
      </c>
      <c r="Q108" s="10" t="s">
        <v>8307</v>
      </c>
      <c r="R108" t="s">
        <v>8309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111.3768</v>
      </c>
      <c r="Q109" s="10" t="s">
        <v>8307</v>
      </c>
      <c r="R109" t="s">
        <v>8309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78.723399999999998</v>
      </c>
      <c r="Q110" s="10" t="s">
        <v>8307</v>
      </c>
      <c r="R110" t="s">
        <v>8309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46.702100000000002</v>
      </c>
      <c r="Q111" s="10" t="s">
        <v>8307</v>
      </c>
      <c r="R111" t="s">
        <v>8309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65.384600000000006</v>
      </c>
      <c r="Q112" s="10" t="s">
        <v>8307</v>
      </c>
      <c r="R112" t="s">
        <v>8309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102.07550000000001</v>
      </c>
      <c r="Q113" s="10" t="s">
        <v>8307</v>
      </c>
      <c r="R113" t="s">
        <v>8309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64.197500000000005</v>
      </c>
      <c r="Q114" s="10" t="s">
        <v>8307</v>
      </c>
      <c r="R114" t="s">
        <v>8309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90.384600000000006</v>
      </c>
      <c r="Q115" s="10" t="s">
        <v>8307</v>
      </c>
      <c r="R115" t="s">
        <v>8309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88.571399999999997</v>
      </c>
      <c r="Q116" s="10" t="s">
        <v>8307</v>
      </c>
      <c r="R116" t="s">
        <v>8309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28.7273</v>
      </c>
      <c r="Q117" s="10" t="s">
        <v>8307</v>
      </c>
      <c r="R117" t="s">
        <v>8309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69.789500000000004</v>
      </c>
      <c r="Q118" s="10" t="s">
        <v>8307</v>
      </c>
      <c r="R118" t="s">
        <v>8309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167.4896</v>
      </c>
      <c r="Q119" s="10" t="s">
        <v>8307</v>
      </c>
      <c r="R119" t="s">
        <v>8309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144.91229999999999</v>
      </c>
      <c r="Q120" s="10" t="s">
        <v>8307</v>
      </c>
      <c r="R120" t="s">
        <v>8309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91.840500000000006</v>
      </c>
      <c r="Q121" s="10" t="s">
        <v>8307</v>
      </c>
      <c r="R121" t="s">
        <v>8309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8307</v>
      </c>
      <c r="R122" t="s">
        <v>8310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8307</v>
      </c>
      <c r="R123" t="s">
        <v>8310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8307</v>
      </c>
      <c r="R124" t="s">
        <v>8310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25.166699999999999</v>
      </c>
      <c r="Q125" s="10" t="s">
        <v>8307</v>
      </c>
      <c r="R125" t="s">
        <v>8310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8307</v>
      </c>
      <c r="R126" t="s">
        <v>8310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11.666700000000001</v>
      </c>
      <c r="Q127" s="10" t="s">
        <v>8307</v>
      </c>
      <c r="R127" t="s">
        <v>8310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106.6923</v>
      </c>
      <c r="Q128" s="10" t="s">
        <v>8307</v>
      </c>
      <c r="R128" t="s">
        <v>8310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8307</v>
      </c>
      <c r="R129" t="s">
        <v>8310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311.16669999999999</v>
      </c>
      <c r="Q130" s="10" t="s">
        <v>8307</v>
      </c>
      <c r="R130" t="s">
        <v>8310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IFERROR(ROUND(E131/L131,4),0)</f>
        <v>0</v>
      </c>
      <c r="Q131" s="10" t="s">
        <v>8307</v>
      </c>
      <c r="R131" t="s">
        <v>8310</v>
      </c>
      <c r="S131" s="14">
        <f t="shared" ref="S131:S194" si="12">(((J131/60)/60/24)+DATE(1970,1,1))</f>
        <v>41882.937303240738</v>
      </c>
      <c r="T131" s="14">
        <f t="shared" ref="T131:T194" si="13">(((I131/60)/60)/24+DATE(1970,1,1))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8307</v>
      </c>
      <c r="R132" t="s">
        <v>8310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8307</v>
      </c>
      <c r="R133" t="s">
        <v>8310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94.506200000000007</v>
      </c>
      <c r="Q134" s="10" t="s">
        <v>8307</v>
      </c>
      <c r="R134" t="s">
        <v>8310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8307</v>
      </c>
      <c r="R135" t="s">
        <v>8310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8307</v>
      </c>
      <c r="R136" t="s">
        <v>8310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8307</v>
      </c>
      <c r="R137" t="s">
        <v>8310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8307</v>
      </c>
      <c r="R138" t="s">
        <v>8310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8307</v>
      </c>
      <c r="R139" t="s">
        <v>8310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81.241399999999999</v>
      </c>
      <c r="Q140" s="10" t="s">
        <v>8307</v>
      </c>
      <c r="R140" t="s">
        <v>8310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8307</v>
      </c>
      <c r="R141" t="s">
        <v>8310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8307</v>
      </c>
      <c r="R142" t="s">
        <v>8310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46.178600000000003</v>
      </c>
      <c r="Q143" s="10" t="s">
        <v>8307</v>
      </c>
      <c r="R143" t="s">
        <v>8310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8307</v>
      </c>
      <c r="R144" t="s">
        <v>8310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8307</v>
      </c>
      <c r="R145" t="s">
        <v>8310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55.945900000000002</v>
      </c>
      <c r="Q146" s="10" t="s">
        <v>8307</v>
      </c>
      <c r="R146" t="s">
        <v>8310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37.555599999999998</v>
      </c>
      <c r="Q147" s="10" t="s">
        <v>8307</v>
      </c>
      <c r="R147" t="s">
        <v>8310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38.333300000000001</v>
      </c>
      <c r="Q148" s="10" t="s">
        <v>8307</v>
      </c>
      <c r="R148" t="s">
        <v>8310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8307</v>
      </c>
      <c r="R149" t="s">
        <v>8310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8307</v>
      </c>
      <c r="R150" t="s">
        <v>8310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15.333299999999999</v>
      </c>
      <c r="Q151" s="10" t="s">
        <v>8307</v>
      </c>
      <c r="R151" t="s">
        <v>8310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449.43279999999999</v>
      </c>
      <c r="Q152" s="10" t="s">
        <v>8307</v>
      </c>
      <c r="R152" t="s">
        <v>8310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8307</v>
      </c>
      <c r="R153" t="s">
        <v>8310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8307</v>
      </c>
      <c r="R154" t="s">
        <v>8310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8307</v>
      </c>
      <c r="R155" t="s">
        <v>8310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13.333299999999999</v>
      </c>
      <c r="Q156" s="10" t="s">
        <v>8307</v>
      </c>
      <c r="R156" t="s">
        <v>8310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8307</v>
      </c>
      <c r="R157" t="s">
        <v>8310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8307</v>
      </c>
      <c r="R158" t="s">
        <v>8310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8307</v>
      </c>
      <c r="R159" t="s">
        <v>8310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8307</v>
      </c>
      <c r="R160" t="s">
        <v>8310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8307</v>
      </c>
      <c r="R161" t="s">
        <v>8310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8307</v>
      </c>
      <c r="R162" t="s">
        <v>8311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8307</v>
      </c>
      <c r="R163" t="s">
        <v>8311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8307</v>
      </c>
      <c r="R164" t="s">
        <v>8311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8307</v>
      </c>
      <c r="R165" t="s">
        <v>8311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91.428600000000003</v>
      </c>
      <c r="Q166" s="10" t="s">
        <v>8307</v>
      </c>
      <c r="R166" t="s">
        <v>8311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8307</v>
      </c>
      <c r="R167" t="s">
        <v>8311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8307</v>
      </c>
      <c r="R168" t="s">
        <v>8311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8307</v>
      </c>
      <c r="R169" t="s">
        <v>8311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108.33329999999999</v>
      </c>
      <c r="Q170" s="10" t="s">
        <v>8307</v>
      </c>
      <c r="R170" t="s">
        <v>8311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8307</v>
      </c>
      <c r="R171" t="s">
        <v>8311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8307</v>
      </c>
      <c r="R172" t="s">
        <v>8311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8307</v>
      </c>
      <c r="R173" t="s">
        <v>8311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8307</v>
      </c>
      <c r="R174" t="s">
        <v>8311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8307</v>
      </c>
      <c r="R175" t="s">
        <v>8311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8307</v>
      </c>
      <c r="R176" t="s">
        <v>8311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49.884599999999999</v>
      </c>
      <c r="Q177" s="10" t="s">
        <v>8307</v>
      </c>
      <c r="R177" t="s">
        <v>8311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8307</v>
      </c>
      <c r="R178" t="s">
        <v>8311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25.714300000000001</v>
      </c>
      <c r="Q179" s="10" t="s">
        <v>8307</v>
      </c>
      <c r="R179" t="s">
        <v>8311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8307</v>
      </c>
      <c r="R180" t="s">
        <v>8311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8307</v>
      </c>
      <c r="R181" t="s">
        <v>8311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30.8462</v>
      </c>
      <c r="Q182" s="10" t="s">
        <v>8307</v>
      </c>
      <c r="R182" t="s">
        <v>8311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8307</v>
      </c>
      <c r="R183" t="s">
        <v>8311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8307</v>
      </c>
      <c r="R184" t="s">
        <v>8311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8307</v>
      </c>
      <c r="R185" t="s">
        <v>8311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8307</v>
      </c>
      <c r="R186" t="s">
        <v>8311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8307</v>
      </c>
      <c r="R187" t="s">
        <v>8311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8307</v>
      </c>
      <c r="R188" t="s">
        <v>8311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8307</v>
      </c>
      <c r="R189" t="s">
        <v>8311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8307</v>
      </c>
      <c r="R190" t="s">
        <v>8311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8307</v>
      </c>
      <c r="R191" t="s">
        <v>8311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8307</v>
      </c>
      <c r="R192" t="s">
        <v>8311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83.333299999999994</v>
      </c>
      <c r="Q193" s="10" t="s">
        <v>8307</v>
      </c>
      <c r="R193" t="s">
        <v>8311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5.6666999999999996</v>
      </c>
      <c r="Q194" s="10" t="s">
        <v>8307</v>
      </c>
      <c r="R194" t="s">
        <v>8311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IFERROR(ROUND(E195/L195,4),0)</f>
        <v>0</v>
      </c>
      <c r="Q195" s="10" t="s">
        <v>8307</v>
      </c>
      <c r="R195" t="s">
        <v>8311</v>
      </c>
      <c r="S195" s="14">
        <f t="shared" ref="S195:S258" si="17">(((J195/60)/60/24)+DATE(1970,1,1))</f>
        <v>41911.934791666667</v>
      </c>
      <c r="T195" s="14">
        <f t="shared" ref="T195:T258" si="18">(((I195/60)/60)/24+DATE(1970,1,1))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8307</v>
      </c>
      <c r="R196" t="s">
        <v>8311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8307</v>
      </c>
      <c r="R197" t="s">
        <v>8311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77.1053</v>
      </c>
      <c r="Q198" s="10" t="s">
        <v>8307</v>
      </c>
      <c r="R198" t="s">
        <v>8311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8307</v>
      </c>
      <c r="R199" t="s">
        <v>8311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8307</v>
      </c>
      <c r="R200" t="s">
        <v>8311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8307</v>
      </c>
      <c r="R201" t="s">
        <v>8311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87.308300000000003</v>
      </c>
      <c r="Q202" s="10" t="s">
        <v>8307</v>
      </c>
      <c r="R202" t="s">
        <v>8311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54.285699999999999</v>
      </c>
      <c r="Q203" s="10" t="s">
        <v>8307</v>
      </c>
      <c r="R203" t="s">
        <v>8311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8307</v>
      </c>
      <c r="R204" t="s">
        <v>8311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8307</v>
      </c>
      <c r="R205" t="s">
        <v>8311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117.6837</v>
      </c>
      <c r="Q206" s="10" t="s">
        <v>8307</v>
      </c>
      <c r="R206" t="s">
        <v>8311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76.470600000000005</v>
      </c>
      <c r="Q207" s="10" t="s">
        <v>8307</v>
      </c>
      <c r="R207" t="s">
        <v>8311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8307</v>
      </c>
      <c r="R208" t="s">
        <v>8311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163.84620000000001</v>
      </c>
      <c r="Q209" s="10" t="s">
        <v>8307</v>
      </c>
      <c r="R209" t="s">
        <v>8311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8307</v>
      </c>
      <c r="R210" t="s">
        <v>8311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8307</v>
      </c>
      <c r="R211" t="s">
        <v>8311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91.818200000000004</v>
      </c>
      <c r="Q212" s="10" t="s">
        <v>8307</v>
      </c>
      <c r="R212" t="s">
        <v>8311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185.83330000000001</v>
      </c>
      <c r="Q213" s="10" t="s">
        <v>8307</v>
      </c>
      <c r="R213" t="s">
        <v>8311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8307</v>
      </c>
      <c r="R214" t="s">
        <v>8311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8307</v>
      </c>
      <c r="R215" t="s">
        <v>8311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8307</v>
      </c>
      <c r="R216" t="s">
        <v>8311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8307</v>
      </c>
      <c r="R217" t="s">
        <v>8311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331.53829999999999</v>
      </c>
      <c r="Q218" s="10" t="s">
        <v>8307</v>
      </c>
      <c r="R218" t="s">
        <v>8311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314.28949999999998</v>
      </c>
      <c r="Q219" s="10" t="s">
        <v>8307</v>
      </c>
      <c r="R219" t="s">
        <v>8311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8307</v>
      </c>
      <c r="R220" t="s">
        <v>8311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115.9868</v>
      </c>
      <c r="Q221" s="10" t="s">
        <v>8307</v>
      </c>
      <c r="R221" t="s">
        <v>8311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8307</v>
      </c>
      <c r="R222" t="s">
        <v>8311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8307</v>
      </c>
      <c r="R223" t="s">
        <v>8311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8307</v>
      </c>
      <c r="R224" t="s">
        <v>8311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8307</v>
      </c>
      <c r="R225" t="s">
        <v>8311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8307</v>
      </c>
      <c r="R226" t="s">
        <v>8311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8307</v>
      </c>
      <c r="R227" t="s">
        <v>8311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8307</v>
      </c>
      <c r="R228" t="s">
        <v>8311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8307</v>
      </c>
      <c r="R229" t="s">
        <v>8311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8307</v>
      </c>
      <c r="R230" t="s">
        <v>8311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8307</v>
      </c>
      <c r="R231" t="s">
        <v>8311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8307</v>
      </c>
      <c r="R232" t="s">
        <v>8311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8307</v>
      </c>
      <c r="R233" t="s">
        <v>8311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15.7143</v>
      </c>
      <c r="Q234" s="10" t="s">
        <v>8307</v>
      </c>
      <c r="R234" t="s">
        <v>8311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8307</v>
      </c>
      <c r="R235" t="s">
        <v>8311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8307</v>
      </c>
      <c r="R236" t="s">
        <v>8311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8307</v>
      </c>
      <c r="R237" t="s">
        <v>8311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8307</v>
      </c>
      <c r="R238" t="s">
        <v>8311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8307</v>
      </c>
      <c r="R239" t="s">
        <v>8311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8307</v>
      </c>
      <c r="R240" t="s">
        <v>8311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8307</v>
      </c>
      <c r="R241" t="s">
        <v>8311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117.8476</v>
      </c>
      <c r="Q242" s="10" t="s">
        <v>8307</v>
      </c>
      <c r="R242" t="s">
        <v>8312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109.04259999999999</v>
      </c>
      <c r="Q243" s="10" t="s">
        <v>8307</v>
      </c>
      <c r="R243" t="s">
        <v>8312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73.019800000000004</v>
      </c>
      <c r="Q244" s="10" t="s">
        <v>8307</v>
      </c>
      <c r="R244" t="s">
        <v>8312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78.195099999999996</v>
      </c>
      <c r="Q245" s="10" t="s">
        <v>8307</v>
      </c>
      <c r="R245" t="s">
        <v>8312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47.398800000000001</v>
      </c>
      <c r="Q246" s="10" t="s">
        <v>8307</v>
      </c>
      <c r="R246" t="s">
        <v>8312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54.020800000000001</v>
      </c>
      <c r="Q247" s="10" t="s">
        <v>8307</v>
      </c>
      <c r="R247" t="s">
        <v>8312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68.488799999999998</v>
      </c>
      <c r="Q248" s="10" t="s">
        <v>8307</v>
      </c>
      <c r="R248" t="s">
        <v>8312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108.1452</v>
      </c>
      <c r="Q249" s="10" t="s">
        <v>8307</v>
      </c>
      <c r="R249" t="s">
        <v>8312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589.95209999999997</v>
      </c>
      <c r="Q250" s="10" t="s">
        <v>8307</v>
      </c>
      <c r="R250" t="s">
        <v>8312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48.051099999999998</v>
      </c>
      <c r="Q251" s="10" t="s">
        <v>8307</v>
      </c>
      <c r="R251" t="s">
        <v>8312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72.482799999999997</v>
      </c>
      <c r="Q252" s="10" t="s">
        <v>8307</v>
      </c>
      <c r="R252" t="s">
        <v>8312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57.0779</v>
      </c>
      <c r="Q253" s="10" t="s">
        <v>8307</v>
      </c>
      <c r="R253" t="s">
        <v>8312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85.444400000000002</v>
      </c>
      <c r="Q254" s="10" t="s">
        <v>8307</v>
      </c>
      <c r="R254" t="s">
        <v>8312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215.8571</v>
      </c>
      <c r="Q255" s="10" t="s">
        <v>8307</v>
      </c>
      <c r="R255" t="s">
        <v>8312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89.386399999999995</v>
      </c>
      <c r="Q256" s="10" t="s">
        <v>8307</v>
      </c>
      <c r="R256" t="s">
        <v>8312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45.418399999999998</v>
      </c>
      <c r="Q257" s="10" t="s">
        <v>8307</v>
      </c>
      <c r="R257" t="s">
        <v>8312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65.756399999999999</v>
      </c>
      <c r="Q258" s="10" t="s">
        <v>8307</v>
      </c>
      <c r="R258" t="s">
        <v>8312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IFERROR(ROUND(E259/L259,4),0)</f>
        <v>66.704099999999997</v>
      </c>
      <c r="Q259" s="10" t="s">
        <v>8307</v>
      </c>
      <c r="R259" t="s">
        <v>8312</v>
      </c>
      <c r="S259" s="14">
        <f t="shared" ref="S259:S322" si="22">(((J259/60)/60/24)+DATE(1970,1,1))</f>
        <v>42479.626875000002</v>
      </c>
      <c r="T259" s="14">
        <f t="shared" ref="T259:T322" si="23">(((I259/60)/60)/24+DATE(1970,1,1))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83.3459</v>
      </c>
      <c r="Q260" s="10" t="s">
        <v>8307</v>
      </c>
      <c r="R260" t="s">
        <v>8312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105.0461</v>
      </c>
      <c r="Q261" s="10" t="s">
        <v>8307</v>
      </c>
      <c r="R261" t="s">
        <v>8312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120.9091</v>
      </c>
      <c r="Q262" s="10" t="s">
        <v>8307</v>
      </c>
      <c r="R262" t="s">
        <v>8312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97.636399999999995</v>
      </c>
      <c r="Q263" s="10" t="s">
        <v>8307</v>
      </c>
      <c r="R263" t="s">
        <v>8312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41.379300000000001</v>
      </c>
      <c r="Q264" s="10" t="s">
        <v>8307</v>
      </c>
      <c r="R264" t="s">
        <v>8312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30.654499999999999</v>
      </c>
      <c r="Q265" s="10" t="s">
        <v>8307</v>
      </c>
      <c r="R265" t="s">
        <v>8312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64.945099999999996</v>
      </c>
      <c r="Q266" s="10" t="s">
        <v>8307</v>
      </c>
      <c r="R266" t="s">
        <v>8312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95.775899999999993</v>
      </c>
      <c r="Q267" s="10" t="s">
        <v>8307</v>
      </c>
      <c r="R267" t="s">
        <v>8312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40.416699999999999</v>
      </c>
      <c r="Q268" s="10" t="s">
        <v>8307</v>
      </c>
      <c r="R268" t="s">
        <v>8312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78.578400000000002</v>
      </c>
      <c r="Q269" s="10" t="s">
        <v>8307</v>
      </c>
      <c r="R269" t="s">
        <v>8312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50.180199999999999</v>
      </c>
      <c r="Q270" s="10" t="s">
        <v>8307</v>
      </c>
      <c r="R270" t="s">
        <v>8312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92.2517</v>
      </c>
      <c r="Q271" s="10" t="s">
        <v>8307</v>
      </c>
      <c r="R271" t="s">
        <v>8312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57.540999999999997</v>
      </c>
      <c r="Q272" s="10" t="s">
        <v>8307</v>
      </c>
      <c r="R272" t="s">
        <v>8312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109.4216</v>
      </c>
      <c r="Q273" s="10" t="s">
        <v>8307</v>
      </c>
      <c r="R273" t="s">
        <v>8312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81.892499999999998</v>
      </c>
      <c r="Q274" s="10" t="s">
        <v>8307</v>
      </c>
      <c r="R274" t="s">
        <v>8312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45.667700000000004</v>
      </c>
      <c r="Q275" s="10" t="s">
        <v>8307</v>
      </c>
      <c r="R275" t="s">
        <v>8312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55.221200000000003</v>
      </c>
      <c r="Q276" s="10" t="s">
        <v>8307</v>
      </c>
      <c r="R276" t="s">
        <v>8312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65.298199999999994</v>
      </c>
      <c r="Q277" s="10" t="s">
        <v>8307</v>
      </c>
      <c r="R277" t="s">
        <v>8312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95.225800000000007</v>
      </c>
      <c r="Q278" s="10" t="s">
        <v>8307</v>
      </c>
      <c r="R278" t="s">
        <v>8312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75.444800000000001</v>
      </c>
      <c r="Q279" s="10" t="s">
        <v>8307</v>
      </c>
      <c r="R279" t="s">
        <v>8312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97.816900000000004</v>
      </c>
      <c r="Q280" s="10" t="s">
        <v>8307</v>
      </c>
      <c r="R280" t="s">
        <v>8312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87.685599999999994</v>
      </c>
      <c r="Q281" s="10" t="s">
        <v>8307</v>
      </c>
      <c r="R281" t="s">
        <v>8312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54.748899999999999</v>
      </c>
      <c r="Q282" s="10" t="s">
        <v>8307</v>
      </c>
      <c r="R282" t="s">
        <v>8312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83.953400000000002</v>
      </c>
      <c r="Q283" s="10" t="s">
        <v>8307</v>
      </c>
      <c r="R283" t="s">
        <v>8312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254.38550000000001</v>
      </c>
      <c r="Q284" s="10" t="s">
        <v>8307</v>
      </c>
      <c r="R284" t="s">
        <v>8312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101.827</v>
      </c>
      <c r="Q285" s="10" t="s">
        <v>8307</v>
      </c>
      <c r="R285" t="s">
        <v>8312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55.066400000000002</v>
      </c>
      <c r="Q286" s="10" t="s">
        <v>8307</v>
      </c>
      <c r="R286" t="s">
        <v>8312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56.901400000000002</v>
      </c>
      <c r="Q287" s="10" t="s">
        <v>8307</v>
      </c>
      <c r="R287" t="s">
        <v>8312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121.28149999999999</v>
      </c>
      <c r="Q288" s="10" t="s">
        <v>8307</v>
      </c>
      <c r="R288" t="s">
        <v>8312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91.189700000000002</v>
      </c>
      <c r="Q289" s="10" t="s">
        <v>8307</v>
      </c>
      <c r="R289" t="s">
        <v>8312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115.4481</v>
      </c>
      <c r="Q290" s="10" t="s">
        <v>8307</v>
      </c>
      <c r="R290" t="s">
        <v>8312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67.771600000000007</v>
      </c>
      <c r="Q291" s="10" t="s">
        <v>8307</v>
      </c>
      <c r="R291" t="s">
        <v>8312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28.5762</v>
      </c>
      <c r="Q292" s="10" t="s">
        <v>8307</v>
      </c>
      <c r="R292" t="s">
        <v>8312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46.882800000000003</v>
      </c>
      <c r="Q293" s="10" t="s">
        <v>8307</v>
      </c>
      <c r="R293" t="s">
        <v>8312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154.42230000000001</v>
      </c>
      <c r="Q294" s="10" t="s">
        <v>8307</v>
      </c>
      <c r="R294" t="s">
        <v>8312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201.22139999999999</v>
      </c>
      <c r="Q295" s="10" t="s">
        <v>8307</v>
      </c>
      <c r="R295" t="s">
        <v>8312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8307</v>
      </c>
      <c r="R296" t="s">
        <v>8312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100.08199999999999</v>
      </c>
      <c r="Q297" s="10" t="s">
        <v>8307</v>
      </c>
      <c r="R297" t="s">
        <v>8312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230.08949999999999</v>
      </c>
      <c r="Q298" s="10" t="s">
        <v>8307</v>
      </c>
      <c r="R298" t="s">
        <v>8312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141.7465</v>
      </c>
      <c r="Q299" s="10" t="s">
        <v>8307</v>
      </c>
      <c r="R299" t="s">
        <v>8312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56.3444</v>
      </c>
      <c r="Q300" s="10" t="s">
        <v>8307</v>
      </c>
      <c r="R300" t="s">
        <v>8312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73.341200000000001</v>
      </c>
      <c r="Q301" s="10" t="s">
        <v>8307</v>
      </c>
      <c r="R301" t="s">
        <v>8312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85.337800000000001</v>
      </c>
      <c r="Q302" s="10" t="s">
        <v>8307</v>
      </c>
      <c r="R302" t="s">
        <v>8312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61.496200000000002</v>
      </c>
      <c r="Q303" s="10" t="s">
        <v>8307</v>
      </c>
      <c r="R303" t="s">
        <v>8312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93.018500000000003</v>
      </c>
      <c r="Q304" s="10" t="s">
        <v>8307</v>
      </c>
      <c r="R304" t="s">
        <v>8312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50.292700000000004</v>
      </c>
      <c r="Q305" s="10" t="s">
        <v>8307</v>
      </c>
      <c r="R305" t="s">
        <v>8312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106.4324</v>
      </c>
      <c r="Q306" s="10" t="s">
        <v>8307</v>
      </c>
      <c r="R306" t="s">
        <v>8312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51.7196</v>
      </c>
      <c r="Q307" s="10" t="s">
        <v>8307</v>
      </c>
      <c r="R307" t="s">
        <v>8312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36.612499999999997</v>
      </c>
      <c r="Q308" s="10" t="s">
        <v>8307</v>
      </c>
      <c r="R308" t="s">
        <v>8312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42.517400000000002</v>
      </c>
      <c r="Q309" s="10" t="s">
        <v>8307</v>
      </c>
      <c r="R309" t="s">
        <v>8312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62.712899999999998</v>
      </c>
      <c r="Q310" s="10" t="s">
        <v>8307</v>
      </c>
      <c r="R310" t="s">
        <v>8312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89.957999999999998</v>
      </c>
      <c r="Q311" s="10" t="s">
        <v>8307</v>
      </c>
      <c r="R311" t="s">
        <v>8312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28.924700000000001</v>
      </c>
      <c r="Q312" s="10" t="s">
        <v>8307</v>
      </c>
      <c r="R312" t="s">
        <v>8312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138.8022</v>
      </c>
      <c r="Q313" s="10" t="s">
        <v>8307</v>
      </c>
      <c r="R313" t="s">
        <v>8312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61.301400000000001</v>
      </c>
      <c r="Q314" s="10" t="s">
        <v>8307</v>
      </c>
      <c r="R314" t="s">
        <v>8312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80.202699999999993</v>
      </c>
      <c r="Q315" s="10" t="s">
        <v>8307</v>
      </c>
      <c r="R315" t="s">
        <v>8312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32.095799999999997</v>
      </c>
      <c r="Q316" s="10" t="s">
        <v>8307</v>
      </c>
      <c r="R316" t="s">
        <v>8312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200.88890000000001</v>
      </c>
      <c r="Q317" s="10" t="s">
        <v>8307</v>
      </c>
      <c r="R317" t="s">
        <v>8312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108.0127</v>
      </c>
      <c r="Q318" s="10" t="s">
        <v>8307</v>
      </c>
      <c r="R318" t="s">
        <v>8312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95.699399999999997</v>
      </c>
      <c r="Q319" s="10" t="s">
        <v>8307</v>
      </c>
      <c r="R319" t="s">
        <v>8312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49.880299999999998</v>
      </c>
      <c r="Q320" s="10" t="s">
        <v>8307</v>
      </c>
      <c r="R320" t="s">
        <v>8312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110.4706</v>
      </c>
      <c r="Q321" s="10" t="s">
        <v>8307</v>
      </c>
      <c r="R321" t="s">
        <v>8312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134.91139999999999</v>
      </c>
      <c r="Q322" s="10" t="s">
        <v>8307</v>
      </c>
      <c r="R322" t="s">
        <v>8312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IFERROR(ROUND(E323/L323,4),0)</f>
        <v>106.62309999999999</v>
      </c>
      <c r="Q323" s="10" t="s">
        <v>8307</v>
      </c>
      <c r="R323" t="s">
        <v>8312</v>
      </c>
      <c r="S323" s="14">
        <f t="shared" ref="S323:S386" si="27">(((J323/60)/60/24)+DATE(1970,1,1))</f>
        <v>42647.446597222224</v>
      </c>
      <c r="T323" s="14">
        <f t="shared" ref="T323:T386" si="28">(((I323/60)/60)/24+DATE(1970,1,1))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145.04300000000001</v>
      </c>
      <c r="Q324" s="10" t="s">
        <v>8307</v>
      </c>
      <c r="R324" t="s">
        <v>8312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114.58620000000001</v>
      </c>
      <c r="Q325" s="10" t="s">
        <v>8307</v>
      </c>
      <c r="R325" t="s">
        <v>8312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105.3171</v>
      </c>
      <c r="Q326" s="10" t="s">
        <v>8307</v>
      </c>
      <c r="R326" t="s">
        <v>8312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70.921199999999999</v>
      </c>
      <c r="Q327" s="10" t="s">
        <v>8307</v>
      </c>
      <c r="R327" t="s">
        <v>8312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147.17169999999999</v>
      </c>
      <c r="Q328" s="10" t="s">
        <v>8307</v>
      </c>
      <c r="R328" t="s">
        <v>8312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160.47059999999999</v>
      </c>
      <c r="Q329" s="10" t="s">
        <v>8307</v>
      </c>
      <c r="R329" t="s">
        <v>8312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156.04580000000001</v>
      </c>
      <c r="Q330" s="10" t="s">
        <v>8307</v>
      </c>
      <c r="R330" t="s">
        <v>8312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63.173699999999997</v>
      </c>
      <c r="Q331" s="10" t="s">
        <v>8307</v>
      </c>
      <c r="R331" t="s">
        <v>8312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104.8235</v>
      </c>
      <c r="Q332" s="10" t="s">
        <v>8307</v>
      </c>
      <c r="R332" t="s">
        <v>8312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97.356200000000001</v>
      </c>
      <c r="Q333" s="10" t="s">
        <v>8307</v>
      </c>
      <c r="R333" t="s">
        <v>8312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203.63059999999999</v>
      </c>
      <c r="Q334" s="10" t="s">
        <v>8307</v>
      </c>
      <c r="R334" t="s">
        <v>8312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188.31200000000001</v>
      </c>
      <c r="Q335" s="10" t="s">
        <v>8307</v>
      </c>
      <c r="R335" t="s">
        <v>8312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146.65219999999999</v>
      </c>
      <c r="Q336" s="10" t="s">
        <v>8307</v>
      </c>
      <c r="R336" t="s">
        <v>8312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109.1875</v>
      </c>
      <c r="Q337" s="10" t="s">
        <v>8307</v>
      </c>
      <c r="R337" t="s">
        <v>8312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59.249000000000002</v>
      </c>
      <c r="Q338" s="10" t="s">
        <v>8307</v>
      </c>
      <c r="R338" t="s">
        <v>8312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97.904799999999994</v>
      </c>
      <c r="Q339" s="10" t="s">
        <v>8307</v>
      </c>
      <c r="R339" t="s">
        <v>8312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70.000200000000007</v>
      </c>
      <c r="Q340" s="10" t="s">
        <v>8307</v>
      </c>
      <c r="R340" t="s">
        <v>8312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72.865200000000002</v>
      </c>
      <c r="Q341" s="10" t="s">
        <v>8307</v>
      </c>
      <c r="R341" t="s">
        <v>8312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146.34780000000001</v>
      </c>
      <c r="Q342" s="10" t="s">
        <v>8307</v>
      </c>
      <c r="R342" t="s">
        <v>8312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67.909099999999995</v>
      </c>
      <c r="Q343" s="10" t="s">
        <v>8307</v>
      </c>
      <c r="R343" t="s">
        <v>8312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169.85079999999999</v>
      </c>
      <c r="Q344" s="10" t="s">
        <v>8307</v>
      </c>
      <c r="R344" t="s">
        <v>8312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58.4133</v>
      </c>
      <c r="Q345" s="10" t="s">
        <v>8307</v>
      </c>
      <c r="R345" t="s">
        <v>8312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119.99299999999999</v>
      </c>
      <c r="Q346" s="10" t="s">
        <v>8307</v>
      </c>
      <c r="R346" t="s">
        <v>8312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99.860299999999995</v>
      </c>
      <c r="Q347" s="10" t="s">
        <v>8307</v>
      </c>
      <c r="R347" t="s">
        <v>8312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90.579099999999997</v>
      </c>
      <c r="Q348" s="10" t="s">
        <v>8307</v>
      </c>
      <c r="R348" t="s">
        <v>8312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117.7736</v>
      </c>
      <c r="Q349" s="10" t="s">
        <v>8307</v>
      </c>
      <c r="R349" t="s">
        <v>8312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86.554599999999994</v>
      </c>
      <c r="Q350" s="10" t="s">
        <v>8307</v>
      </c>
      <c r="R350" t="s">
        <v>8312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71.899299999999997</v>
      </c>
      <c r="Q351" s="10" t="s">
        <v>8307</v>
      </c>
      <c r="R351" t="s">
        <v>8312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129.81899999999999</v>
      </c>
      <c r="Q352" s="10" t="s">
        <v>8307</v>
      </c>
      <c r="R352" t="s">
        <v>8312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44.9129</v>
      </c>
      <c r="Q353" s="10" t="s">
        <v>8307</v>
      </c>
      <c r="R353" t="s">
        <v>8312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40.755200000000002</v>
      </c>
      <c r="Q354" s="10" t="s">
        <v>8307</v>
      </c>
      <c r="R354" t="s">
        <v>8312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103.5239</v>
      </c>
      <c r="Q355" s="10" t="s">
        <v>8307</v>
      </c>
      <c r="R355" t="s">
        <v>8312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125.4483</v>
      </c>
      <c r="Q356" s="10" t="s">
        <v>8307</v>
      </c>
      <c r="R356" t="s">
        <v>8312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246.6061</v>
      </c>
      <c r="Q357" s="10" t="s">
        <v>8307</v>
      </c>
      <c r="R357" t="s">
        <v>8312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79.401300000000006</v>
      </c>
      <c r="Q358" s="10" t="s">
        <v>8307</v>
      </c>
      <c r="R358" t="s">
        <v>8312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86.138599999999997</v>
      </c>
      <c r="Q359" s="10" t="s">
        <v>8307</v>
      </c>
      <c r="R359" t="s">
        <v>8312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193.0487</v>
      </c>
      <c r="Q360" s="10" t="s">
        <v>8307</v>
      </c>
      <c r="R360" t="s">
        <v>8312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84.023200000000003</v>
      </c>
      <c r="Q361" s="10" t="s">
        <v>8307</v>
      </c>
      <c r="R361" t="s">
        <v>8312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139.82759999999999</v>
      </c>
      <c r="Q362" s="10" t="s">
        <v>8307</v>
      </c>
      <c r="R362" t="s">
        <v>8312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109.8219</v>
      </c>
      <c r="Q363" s="10" t="s">
        <v>8307</v>
      </c>
      <c r="R363" t="s">
        <v>8312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139.53489999999999</v>
      </c>
      <c r="Q364" s="10" t="s">
        <v>8307</v>
      </c>
      <c r="R364" t="s">
        <v>8312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347.84620000000001</v>
      </c>
      <c r="Q365" s="10" t="s">
        <v>8307</v>
      </c>
      <c r="R365" t="s">
        <v>8312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68.241600000000005</v>
      </c>
      <c r="Q366" s="10" t="s">
        <v>8307</v>
      </c>
      <c r="R366" t="s">
        <v>8312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239.9385</v>
      </c>
      <c r="Q367" s="10" t="s">
        <v>8307</v>
      </c>
      <c r="R367" t="s">
        <v>8312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287.3134</v>
      </c>
      <c r="Q368" s="10" t="s">
        <v>8307</v>
      </c>
      <c r="R368" t="s">
        <v>8312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86.848799999999997</v>
      </c>
      <c r="Q369" s="10" t="s">
        <v>8307</v>
      </c>
      <c r="R369" t="s">
        <v>8312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81.849100000000007</v>
      </c>
      <c r="Q370" s="10" t="s">
        <v>8307</v>
      </c>
      <c r="R370" t="s">
        <v>8312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42.875</v>
      </c>
      <c r="Q371" s="10" t="s">
        <v>8307</v>
      </c>
      <c r="R371" t="s">
        <v>8312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709.41859999999997</v>
      </c>
      <c r="Q372" s="10" t="s">
        <v>8307</v>
      </c>
      <c r="R372" t="s">
        <v>8312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161.2552</v>
      </c>
      <c r="Q373" s="10" t="s">
        <v>8307</v>
      </c>
      <c r="R373" t="s">
        <v>8312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41.777799999999999</v>
      </c>
      <c r="Q374" s="10" t="s">
        <v>8307</v>
      </c>
      <c r="R374" t="s">
        <v>8312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89.887600000000006</v>
      </c>
      <c r="Q375" s="10" t="s">
        <v>8307</v>
      </c>
      <c r="R375" t="s">
        <v>8312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45.051699999999997</v>
      </c>
      <c r="Q376" s="10" t="s">
        <v>8307</v>
      </c>
      <c r="R376" t="s">
        <v>8312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42.857100000000003</v>
      </c>
      <c r="Q377" s="10" t="s">
        <v>8307</v>
      </c>
      <c r="R377" t="s">
        <v>8312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54.083300000000001</v>
      </c>
      <c r="Q378" s="10" t="s">
        <v>8307</v>
      </c>
      <c r="R378" t="s">
        <v>8312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103.218</v>
      </c>
      <c r="Q379" s="10" t="s">
        <v>8307</v>
      </c>
      <c r="R379" t="s">
        <v>8312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40.397599999999997</v>
      </c>
      <c r="Q380" s="10" t="s">
        <v>8307</v>
      </c>
      <c r="R380" t="s">
        <v>8312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116.8591</v>
      </c>
      <c r="Q381" s="10" t="s">
        <v>8307</v>
      </c>
      <c r="R381" t="s">
        <v>8312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115.5102</v>
      </c>
      <c r="Q382" s="10" t="s">
        <v>8307</v>
      </c>
      <c r="R382" t="s">
        <v>8312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104.31270000000001</v>
      </c>
      <c r="Q383" s="10" t="s">
        <v>8307</v>
      </c>
      <c r="R383" t="s">
        <v>8312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69.7727</v>
      </c>
      <c r="Q384" s="10" t="s">
        <v>8307</v>
      </c>
      <c r="R384" t="s">
        <v>8312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43.020800000000001</v>
      </c>
      <c r="Q385" s="10" t="s">
        <v>8307</v>
      </c>
      <c r="R385" t="s">
        <v>8312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58.540500000000002</v>
      </c>
      <c r="Q386" s="10" t="s">
        <v>8307</v>
      </c>
      <c r="R386" t="s">
        <v>8312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IFERROR(ROUND(E387/L387,4),0)</f>
        <v>111.7954</v>
      </c>
      <c r="Q387" s="10" t="s">
        <v>8307</v>
      </c>
      <c r="R387" t="s">
        <v>8312</v>
      </c>
      <c r="S387" s="14">
        <f t="shared" ref="S387:S450" si="32">(((J387/60)/60/24)+DATE(1970,1,1))</f>
        <v>41934.584502314814</v>
      </c>
      <c r="T387" s="14">
        <f t="shared" ref="T387:T450" si="33">(((I387/60)/60)/24+DATE(1970,1,1))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46.230800000000002</v>
      </c>
      <c r="Q388" s="10" t="s">
        <v>8307</v>
      </c>
      <c r="R388" t="s">
        <v>8312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144.69040000000001</v>
      </c>
      <c r="Q389" s="10" t="s">
        <v>8307</v>
      </c>
      <c r="R389" t="s">
        <v>8312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88.845100000000002</v>
      </c>
      <c r="Q390" s="10" t="s">
        <v>8307</v>
      </c>
      <c r="R390" t="s">
        <v>8312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81.751099999999994</v>
      </c>
      <c r="Q391" s="10" t="s">
        <v>8307</v>
      </c>
      <c r="R391" t="s">
        <v>8312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71.428600000000003</v>
      </c>
      <c r="Q392" s="10" t="s">
        <v>8307</v>
      </c>
      <c r="R392" t="s">
        <v>8312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104.2591</v>
      </c>
      <c r="Q393" s="10" t="s">
        <v>8307</v>
      </c>
      <c r="R393" t="s">
        <v>8312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90.616500000000002</v>
      </c>
      <c r="Q394" s="10" t="s">
        <v>8307</v>
      </c>
      <c r="R394" t="s">
        <v>8312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157.3305</v>
      </c>
      <c r="Q395" s="10" t="s">
        <v>8307</v>
      </c>
      <c r="R395" t="s">
        <v>8312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8307</v>
      </c>
      <c r="R396" t="s">
        <v>8312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58.719799999999999</v>
      </c>
      <c r="Q397" s="10" t="s">
        <v>8307</v>
      </c>
      <c r="R397" t="s">
        <v>8312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81.6327</v>
      </c>
      <c r="Q398" s="10" t="s">
        <v>8307</v>
      </c>
      <c r="R398" t="s">
        <v>8312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8307</v>
      </c>
      <c r="R399" t="s">
        <v>8312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140.1045</v>
      </c>
      <c r="Q400" s="10" t="s">
        <v>8307</v>
      </c>
      <c r="R400" t="s">
        <v>8312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224.8526</v>
      </c>
      <c r="Q401" s="10" t="s">
        <v>8307</v>
      </c>
      <c r="R401" t="s">
        <v>8312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181.13310000000001</v>
      </c>
      <c r="Q402" s="10" t="s">
        <v>8307</v>
      </c>
      <c r="R402" t="s">
        <v>8312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711.04110000000003</v>
      </c>
      <c r="Q403" s="10" t="s">
        <v>8307</v>
      </c>
      <c r="R403" t="s">
        <v>8312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65.883700000000005</v>
      </c>
      <c r="Q404" s="10" t="s">
        <v>8307</v>
      </c>
      <c r="R404" t="s">
        <v>8312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75.185699999999997</v>
      </c>
      <c r="Q405" s="10" t="s">
        <v>8307</v>
      </c>
      <c r="R405" t="s">
        <v>8312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133.1439</v>
      </c>
      <c r="Q406" s="10" t="s">
        <v>8307</v>
      </c>
      <c r="R406" t="s">
        <v>8312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8307</v>
      </c>
      <c r="R407" t="s">
        <v>8312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86.163700000000006</v>
      </c>
      <c r="Q408" s="10" t="s">
        <v>8307</v>
      </c>
      <c r="R408" t="s">
        <v>8312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92.318200000000004</v>
      </c>
      <c r="Q409" s="10" t="s">
        <v>8307</v>
      </c>
      <c r="R409" t="s">
        <v>8312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160.16470000000001</v>
      </c>
      <c r="Q410" s="10" t="s">
        <v>8307</v>
      </c>
      <c r="R410" t="s">
        <v>8312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8307</v>
      </c>
      <c r="R411" t="s">
        <v>8312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183.28569999999999</v>
      </c>
      <c r="Q412" s="10" t="s">
        <v>8307</v>
      </c>
      <c r="R412" t="s">
        <v>8312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125.7884</v>
      </c>
      <c r="Q413" s="10" t="s">
        <v>8307</v>
      </c>
      <c r="R413" t="s">
        <v>8312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57.654499999999999</v>
      </c>
      <c r="Q414" s="10" t="s">
        <v>8307</v>
      </c>
      <c r="R414" t="s">
        <v>8312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78.660799999999995</v>
      </c>
      <c r="Q415" s="10" t="s">
        <v>8307</v>
      </c>
      <c r="R415" t="s">
        <v>8312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91.480800000000002</v>
      </c>
      <c r="Q416" s="10" t="s">
        <v>8307</v>
      </c>
      <c r="R416" t="s">
        <v>8312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68.098100000000002</v>
      </c>
      <c r="Q417" s="10" t="s">
        <v>8307</v>
      </c>
      <c r="R417" t="s">
        <v>8312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48.086799999999997</v>
      </c>
      <c r="Q418" s="10" t="s">
        <v>8307</v>
      </c>
      <c r="R418" t="s">
        <v>8312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202.42310000000001</v>
      </c>
      <c r="Q419" s="10" t="s">
        <v>8307</v>
      </c>
      <c r="R419" t="s">
        <v>8312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8307</v>
      </c>
      <c r="R420" t="s">
        <v>8312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110.0685</v>
      </c>
      <c r="Q421" s="10" t="s">
        <v>8307</v>
      </c>
      <c r="R421" t="s">
        <v>8312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4.8333000000000004</v>
      </c>
      <c r="Q422" s="10" t="s">
        <v>8307</v>
      </c>
      <c r="R422" t="s">
        <v>8313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50.166699999999999</v>
      </c>
      <c r="Q423" s="10" t="s">
        <v>8307</v>
      </c>
      <c r="R423" t="s">
        <v>8313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35.833300000000001</v>
      </c>
      <c r="Q424" s="10" t="s">
        <v>8307</v>
      </c>
      <c r="R424" t="s">
        <v>8313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11.7692</v>
      </c>
      <c r="Q425" s="10" t="s">
        <v>8307</v>
      </c>
      <c r="R425" t="s">
        <v>8313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8307</v>
      </c>
      <c r="R426" t="s">
        <v>8313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8307</v>
      </c>
      <c r="R427" t="s">
        <v>8313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16.625</v>
      </c>
      <c r="Q428" s="10" t="s">
        <v>8307</v>
      </c>
      <c r="R428" t="s">
        <v>8313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8307</v>
      </c>
      <c r="R429" t="s">
        <v>8313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8307</v>
      </c>
      <c r="R430" t="s">
        <v>8313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8307</v>
      </c>
      <c r="R431" t="s">
        <v>8313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8307</v>
      </c>
      <c r="R432" t="s">
        <v>8313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51.875</v>
      </c>
      <c r="Q433" s="10" t="s">
        <v>8307</v>
      </c>
      <c r="R433" t="s">
        <v>8313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8307</v>
      </c>
      <c r="R434" t="s">
        <v>8313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8307</v>
      </c>
      <c r="R435" t="s">
        <v>8313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8307</v>
      </c>
      <c r="R436" t="s">
        <v>8313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8307</v>
      </c>
      <c r="R437" t="s">
        <v>8313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8307</v>
      </c>
      <c r="R438" t="s">
        <v>8313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8307</v>
      </c>
      <c r="R439" t="s">
        <v>8313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170.5455</v>
      </c>
      <c r="Q440" s="10" t="s">
        <v>8307</v>
      </c>
      <c r="R440" t="s">
        <v>8313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8307</v>
      </c>
      <c r="R441" t="s">
        <v>8313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8307</v>
      </c>
      <c r="R442" t="s">
        <v>8313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8307</v>
      </c>
      <c r="R443" t="s">
        <v>8313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393.58819999999997</v>
      </c>
      <c r="Q444" s="10" t="s">
        <v>8307</v>
      </c>
      <c r="R444" t="s">
        <v>8313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8307</v>
      </c>
      <c r="R445" t="s">
        <v>8313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8307</v>
      </c>
      <c r="R446" t="s">
        <v>8313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8307</v>
      </c>
      <c r="R447" t="s">
        <v>8313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47.875</v>
      </c>
      <c r="Q448" s="10" t="s">
        <v>8307</v>
      </c>
      <c r="R448" t="s">
        <v>8313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8307</v>
      </c>
      <c r="R449" t="s">
        <v>8313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20.502500000000001</v>
      </c>
      <c r="Q450" s="10" t="s">
        <v>8307</v>
      </c>
      <c r="R450" t="s">
        <v>8313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IFERROR(ROUND(E451/L451,4),0)</f>
        <v>9</v>
      </c>
      <c r="Q451" s="10" t="s">
        <v>8307</v>
      </c>
      <c r="R451" t="s">
        <v>8313</v>
      </c>
      <c r="S451" s="14">
        <f t="shared" ref="S451:S514" si="37">(((J451/60)/60/24)+DATE(1970,1,1))</f>
        <v>41534.568113425928</v>
      </c>
      <c r="T451" s="14">
        <f t="shared" ref="T451:T514" si="38">(((I451/60)/60)/24+DATE(1970,1,1))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56.571399999999997</v>
      </c>
      <c r="Q452" s="10" t="s">
        <v>8307</v>
      </c>
      <c r="R452" t="s">
        <v>8313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8307</v>
      </c>
      <c r="R453" t="s">
        <v>8313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8307</v>
      </c>
      <c r="R454" t="s">
        <v>8313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8307</v>
      </c>
      <c r="R455" t="s">
        <v>8313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8307</v>
      </c>
      <c r="R456" t="s">
        <v>8313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8307</v>
      </c>
      <c r="R457" t="s">
        <v>8313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20.333300000000001</v>
      </c>
      <c r="Q458" s="10" t="s">
        <v>8307</v>
      </c>
      <c r="R458" t="s">
        <v>8313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8307</v>
      </c>
      <c r="R459" t="s">
        <v>8313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16.755099999999999</v>
      </c>
      <c r="Q460" s="10" t="s">
        <v>8307</v>
      </c>
      <c r="R460" t="s">
        <v>8313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8307</v>
      </c>
      <c r="R461" t="s">
        <v>8313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8307</v>
      </c>
      <c r="R462" t="s">
        <v>8313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8307</v>
      </c>
      <c r="R463" t="s">
        <v>8313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8307</v>
      </c>
      <c r="R464" t="s">
        <v>8313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113.63639999999999</v>
      </c>
      <c r="Q465" s="10" t="s">
        <v>8307</v>
      </c>
      <c r="R465" t="s">
        <v>8313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8307</v>
      </c>
      <c r="R466" t="s">
        <v>8313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8307</v>
      </c>
      <c r="R467" t="s">
        <v>8313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8307</v>
      </c>
      <c r="R468" t="s">
        <v>8313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110.64100000000001</v>
      </c>
      <c r="Q469" s="10" t="s">
        <v>8307</v>
      </c>
      <c r="R469" t="s">
        <v>8313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8307</v>
      </c>
      <c r="R470" t="s">
        <v>8313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8307</v>
      </c>
      <c r="R471" t="s">
        <v>8313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8307</v>
      </c>
      <c r="R472" t="s">
        <v>8313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38.476500000000001</v>
      </c>
      <c r="Q473" s="10" t="s">
        <v>8307</v>
      </c>
      <c r="R473" t="s">
        <v>8313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8307</v>
      </c>
      <c r="R474" t="s">
        <v>8313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8307</v>
      </c>
      <c r="R475" t="s">
        <v>8313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8307</v>
      </c>
      <c r="R476" t="s">
        <v>8313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8307</v>
      </c>
      <c r="R477" t="s">
        <v>8313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39.569299999999998</v>
      </c>
      <c r="Q478" s="10" t="s">
        <v>8307</v>
      </c>
      <c r="R478" t="s">
        <v>8313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8307</v>
      </c>
      <c r="R479" t="s">
        <v>8313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8307</v>
      </c>
      <c r="R480" t="s">
        <v>8313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8307</v>
      </c>
      <c r="R481" t="s">
        <v>8313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55.457099999999997</v>
      </c>
      <c r="Q482" s="10" t="s">
        <v>8307</v>
      </c>
      <c r="R482" t="s">
        <v>8313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87.142899999999997</v>
      </c>
      <c r="Q483" s="10" t="s">
        <v>8307</v>
      </c>
      <c r="R483" t="s">
        <v>8313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8307</v>
      </c>
      <c r="R484" t="s">
        <v>8313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51.224499999999999</v>
      </c>
      <c r="Q485" s="10" t="s">
        <v>8307</v>
      </c>
      <c r="R485" t="s">
        <v>8313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13.545500000000001</v>
      </c>
      <c r="Q486" s="10" t="s">
        <v>8307</v>
      </c>
      <c r="R486" t="s">
        <v>8313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66.520099999999999</v>
      </c>
      <c r="Q487" s="10" t="s">
        <v>8307</v>
      </c>
      <c r="R487" t="s">
        <v>8313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8307</v>
      </c>
      <c r="R488" t="s">
        <v>8313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8307</v>
      </c>
      <c r="R489" t="s">
        <v>8313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8307</v>
      </c>
      <c r="R490" t="s">
        <v>8313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71.666700000000006</v>
      </c>
      <c r="Q491" s="10" t="s">
        <v>8307</v>
      </c>
      <c r="R491" t="s">
        <v>8313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8307</v>
      </c>
      <c r="R492" t="s">
        <v>8313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8307</v>
      </c>
      <c r="R493" t="s">
        <v>8313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8307</v>
      </c>
      <c r="R494" t="s">
        <v>8313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8307</v>
      </c>
      <c r="R495" t="s">
        <v>8313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10.333299999999999</v>
      </c>
      <c r="Q496" s="10" t="s">
        <v>8307</v>
      </c>
      <c r="R496" t="s">
        <v>8313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8307</v>
      </c>
      <c r="R497" t="s">
        <v>8313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8307</v>
      </c>
      <c r="R498" t="s">
        <v>8313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8307</v>
      </c>
      <c r="R499" t="s">
        <v>8313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136.0909</v>
      </c>
      <c r="Q500" s="10" t="s">
        <v>8307</v>
      </c>
      <c r="R500" t="s">
        <v>8313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73.461500000000001</v>
      </c>
      <c r="Q501" s="10" t="s">
        <v>8307</v>
      </c>
      <c r="R501" t="s">
        <v>8313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8307</v>
      </c>
      <c r="R502" t="s">
        <v>8313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8307</v>
      </c>
      <c r="R503" t="s">
        <v>8313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8307</v>
      </c>
      <c r="R504" t="s">
        <v>8313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12.666700000000001</v>
      </c>
      <c r="Q505" s="10" t="s">
        <v>8307</v>
      </c>
      <c r="R505" t="s">
        <v>8313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8307</v>
      </c>
      <c r="R506" t="s">
        <v>8313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3.7143000000000002</v>
      </c>
      <c r="Q507" s="10" t="s">
        <v>8307</v>
      </c>
      <c r="R507" t="s">
        <v>8313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8307</v>
      </c>
      <c r="R508" t="s">
        <v>8313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8307</v>
      </c>
      <c r="R509" t="s">
        <v>8313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133.33330000000001</v>
      </c>
      <c r="Q510" s="10" t="s">
        <v>8307</v>
      </c>
      <c r="R510" t="s">
        <v>8313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8307</v>
      </c>
      <c r="R511" t="s">
        <v>8313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8307</v>
      </c>
      <c r="R512" t="s">
        <v>8313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8307</v>
      </c>
      <c r="R513" t="s">
        <v>8313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0" t="s">
        <v>8307</v>
      </c>
      <c r="R514" t="s">
        <v>8313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IFERROR(ROUND(E515/L515,4),0)</f>
        <v>102.3824</v>
      </c>
      <c r="Q515" s="10" t="s">
        <v>8307</v>
      </c>
      <c r="R515" t="s">
        <v>8313</v>
      </c>
      <c r="S515" s="14">
        <f t="shared" ref="S515:S578" si="42">(((J515/60)/60/24)+DATE(1970,1,1))</f>
        <v>42552.653993055559</v>
      </c>
      <c r="T515" s="14">
        <f t="shared" ref="T515:T578" si="43">(((I515/60)/60)/24+DATE(1970,1,1))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16.666699999999999</v>
      </c>
      <c r="Q516" s="10" t="s">
        <v>8307</v>
      </c>
      <c r="R516" t="s">
        <v>8313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725.02940000000001</v>
      </c>
      <c r="Q517" s="10" t="s">
        <v>8307</v>
      </c>
      <c r="R517" t="s">
        <v>8313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8307</v>
      </c>
      <c r="R518" t="s">
        <v>8313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68.333299999999994</v>
      </c>
      <c r="Q519" s="10" t="s">
        <v>8307</v>
      </c>
      <c r="R519" t="s">
        <v>8313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8307</v>
      </c>
      <c r="R520" t="s">
        <v>8313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39.2286</v>
      </c>
      <c r="Q521" s="10" t="s">
        <v>8307</v>
      </c>
      <c r="R521" t="s">
        <v>8313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150.14709999999999</v>
      </c>
      <c r="Q522" s="10" t="s">
        <v>8314</v>
      </c>
      <c r="R522" t="s">
        <v>8315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93.428600000000003</v>
      </c>
      <c r="Q523" s="10" t="s">
        <v>8314</v>
      </c>
      <c r="R523" t="s">
        <v>8315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110.96769999999999</v>
      </c>
      <c r="Q524" s="10" t="s">
        <v>8314</v>
      </c>
      <c r="R524" t="s">
        <v>8315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71.785700000000006</v>
      </c>
      <c r="Q525" s="10" t="s">
        <v>8314</v>
      </c>
      <c r="R525" t="s">
        <v>8315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29.258099999999999</v>
      </c>
      <c r="Q526" s="10" t="s">
        <v>8314</v>
      </c>
      <c r="R526" t="s">
        <v>8315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8314</v>
      </c>
      <c r="R527" t="s">
        <v>8315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74.347800000000007</v>
      </c>
      <c r="Q528" s="10" t="s">
        <v>8314</v>
      </c>
      <c r="R528" t="s">
        <v>8315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63.829099999999997</v>
      </c>
      <c r="Q529" s="10" t="s">
        <v>8314</v>
      </c>
      <c r="R529" t="s">
        <v>8315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44.333300000000001</v>
      </c>
      <c r="Q530" s="10" t="s">
        <v>8314</v>
      </c>
      <c r="R530" t="s">
        <v>8315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86.944400000000002</v>
      </c>
      <c r="Q531" s="10" t="s">
        <v>8314</v>
      </c>
      <c r="R531" t="s">
        <v>8315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126.5517</v>
      </c>
      <c r="Q532" s="10" t="s">
        <v>8314</v>
      </c>
      <c r="R532" t="s">
        <v>8315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129.03229999999999</v>
      </c>
      <c r="Q533" s="10" t="s">
        <v>8314</v>
      </c>
      <c r="R533" t="s">
        <v>8315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71.242800000000003</v>
      </c>
      <c r="Q534" s="10" t="s">
        <v>8314</v>
      </c>
      <c r="R534" t="s">
        <v>8315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117.8824</v>
      </c>
      <c r="Q535" s="10" t="s">
        <v>8314</v>
      </c>
      <c r="R535" t="s">
        <v>8315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327.08330000000001</v>
      </c>
      <c r="Q536" s="10" t="s">
        <v>8314</v>
      </c>
      <c r="R536" t="s">
        <v>8315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34.745800000000003</v>
      </c>
      <c r="Q537" s="10" t="s">
        <v>8314</v>
      </c>
      <c r="R537" t="s">
        <v>8315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100.0641</v>
      </c>
      <c r="Q538" s="10" t="s">
        <v>8314</v>
      </c>
      <c r="R538" t="s">
        <v>8315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40.847499999999997</v>
      </c>
      <c r="Q539" s="10" t="s">
        <v>8314</v>
      </c>
      <c r="R539" t="s">
        <v>8315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252.01669999999999</v>
      </c>
      <c r="Q540" s="10" t="s">
        <v>8314</v>
      </c>
      <c r="R540" t="s">
        <v>8315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25.161000000000001</v>
      </c>
      <c r="Q541" s="10" t="s">
        <v>8314</v>
      </c>
      <c r="R541" t="s">
        <v>8315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8316</v>
      </c>
      <c r="R542" t="s">
        <v>8317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8316</v>
      </c>
      <c r="R543" t="s">
        <v>8317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8316</v>
      </c>
      <c r="R544" t="s">
        <v>8317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8316</v>
      </c>
      <c r="R545" t="s">
        <v>8317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8316</v>
      </c>
      <c r="R546" t="s">
        <v>8317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402.70589999999999</v>
      </c>
      <c r="Q547" s="10" t="s">
        <v>8316</v>
      </c>
      <c r="R547" t="s">
        <v>8317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8316</v>
      </c>
      <c r="R548" t="s">
        <v>8317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8316</v>
      </c>
      <c r="R549" t="s">
        <v>8317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8316</v>
      </c>
      <c r="R550" t="s">
        <v>8317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8316</v>
      </c>
      <c r="R551" t="s">
        <v>8317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8316</v>
      </c>
      <c r="R552" t="s">
        <v>8317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135.03569999999999</v>
      </c>
      <c r="Q553" s="10" t="s">
        <v>8316</v>
      </c>
      <c r="R553" t="s">
        <v>8317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8316</v>
      </c>
      <c r="R554" t="s">
        <v>8317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8316</v>
      </c>
      <c r="R555" t="s">
        <v>8317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64.363600000000005</v>
      </c>
      <c r="Q556" s="10" t="s">
        <v>8316</v>
      </c>
      <c r="R556" t="s">
        <v>8317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8316</v>
      </c>
      <c r="R557" t="s">
        <v>8317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8316</v>
      </c>
      <c r="R558" t="s">
        <v>8317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8316</v>
      </c>
      <c r="R559" t="s">
        <v>8317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8316</v>
      </c>
      <c r="R560" t="s">
        <v>8317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8316</v>
      </c>
      <c r="R561" t="s">
        <v>8317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8316</v>
      </c>
      <c r="R562" t="s">
        <v>8317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8316</v>
      </c>
      <c r="R563" t="s">
        <v>8317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8316</v>
      </c>
      <c r="R564" t="s">
        <v>8317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8316</v>
      </c>
      <c r="R565" t="s">
        <v>8317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8316</v>
      </c>
      <c r="R566" t="s">
        <v>8317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8316</v>
      </c>
      <c r="R567" t="s">
        <v>8317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8316</v>
      </c>
      <c r="R568" t="s">
        <v>8317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8316</v>
      </c>
      <c r="R569" t="s">
        <v>8317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8316</v>
      </c>
      <c r="R570" t="s">
        <v>8317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8316</v>
      </c>
      <c r="R571" t="s">
        <v>8317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8316</v>
      </c>
      <c r="R572" t="s">
        <v>8317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8316</v>
      </c>
      <c r="R573" t="s">
        <v>8317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8316</v>
      </c>
      <c r="R574" t="s">
        <v>8317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38.444400000000002</v>
      </c>
      <c r="Q575" s="10" t="s">
        <v>8316</v>
      </c>
      <c r="R575" t="s">
        <v>8317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8316</v>
      </c>
      <c r="R576" t="s">
        <v>8317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8316</v>
      </c>
      <c r="R577" t="s">
        <v>8317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0" t="s">
        <v>8316</v>
      </c>
      <c r="R578" t="s">
        <v>8317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IFERROR(ROUND(E579/L579,4),0)</f>
        <v>10</v>
      </c>
      <c r="Q579" s="10" t="s">
        <v>8316</v>
      </c>
      <c r="R579" t="s">
        <v>8317</v>
      </c>
      <c r="S579" s="14">
        <f t="shared" ref="S579:S642" si="47">(((J579/60)/60/24)+DATE(1970,1,1))</f>
        <v>42450.589143518519</v>
      </c>
      <c r="T579" s="14">
        <f t="shared" ref="T579:T642" si="48">(((I579/60)/60)/24+DATE(1970,1,1))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8316</v>
      </c>
      <c r="R580" t="s">
        <v>8317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8316</v>
      </c>
      <c r="R581" t="s">
        <v>8317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8316</v>
      </c>
      <c r="R582" t="s">
        <v>8317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8316</v>
      </c>
      <c r="R583" t="s">
        <v>8317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8316</v>
      </c>
      <c r="R584" t="s">
        <v>8317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8316</v>
      </c>
      <c r="R585" t="s">
        <v>8317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8316</v>
      </c>
      <c r="R586" t="s">
        <v>8317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8316</v>
      </c>
      <c r="R587" t="s">
        <v>8317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8316</v>
      </c>
      <c r="R588" t="s">
        <v>8317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389.28570000000002</v>
      </c>
      <c r="Q589" s="10" t="s">
        <v>8316</v>
      </c>
      <c r="R589" t="s">
        <v>8317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8316</v>
      </c>
      <c r="R590" t="s">
        <v>8317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8316</v>
      </c>
      <c r="R591" t="s">
        <v>8317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24.777799999999999</v>
      </c>
      <c r="Q592" s="10" t="s">
        <v>8316</v>
      </c>
      <c r="R592" t="s">
        <v>8317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8316</v>
      </c>
      <c r="R593" t="s">
        <v>8317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8316</v>
      </c>
      <c r="R594" t="s">
        <v>8317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16.428599999999999</v>
      </c>
      <c r="Q595" s="10" t="s">
        <v>8316</v>
      </c>
      <c r="R595" t="s">
        <v>8317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8316</v>
      </c>
      <c r="R596" t="s">
        <v>8317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8316</v>
      </c>
      <c r="R597" t="s">
        <v>8317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8316</v>
      </c>
      <c r="R598" t="s">
        <v>8317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8316</v>
      </c>
      <c r="R599" t="s">
        <v>8317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121.4286</v>
      </c>
      <c r="Q600" s="10" t="s">
        <v>8316</v>
      </c>
      <c r="R600" t="s">
        <v>8317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8316</v>
      </c>
      <c r="R601" t="s">
        <v>8317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8316</v>
      </c>
      <c r="R602" t="s">
        <v>8317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23.333300000000001</v>
      </c>
      <c r="Q603" s="10" t="s">
        <v>8316</v>
      </c>
      <c r="R603" t="s">
        <v>8317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8316</v>
      </c>
      <c r="R604" t="s">
        <v>8317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45.386200000000002</v>
      </c>
      <c r="Q605" s="10" t="s">
        <v>8316</v>
      </c>
      <c r="R605" t="s">
        <v>8317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8316</v>
      </c>
      <c r="R606" t="s">
        <v>8317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16.375</v>
      </c>
      <c r="Q607" s="10" t="s">
        <v>8316</v>
      </c>
      <c r="R607" t="s">
        <v>8317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8316</v>
      </c>
      <c r="R608" t="s">
        <v>8317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8316</v>
      </c>
      <c r="R609" t="s">
        <v>8317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8316</v>
      </c>
      <c r="R610" t="s">
        <v>8317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8316</v>
      </c>
      <c r="R611" t="s">
        <v>8317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8316</v>
      </c>
      <c r="R612" t="s">
        <v>8317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8316</v>
      </c>
      <c r="R613" t="s">
        <v>8317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8316</v>
      </c>
      <c r="R614" t="s">
        <v>8317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105.93389999999999</v>
      </c>
      <c r="Q615" s="10" t="s">
        <v>8316</v>
      </c>
      <c r="R615" t="s">
        <v>8317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8316</v>
      </c>
      <c r="R616" t="s">
        <v>8317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8316</v>
      </c>
      <c r="R617" t="s">
        <v>8317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8316</v>
      </c>
      <c r="R618" t="s">
        <v>8317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8316</v>
      </c>
      <c r="R619" t="s">
        <v>8317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8316</v>
      </c>
      <c r="R620" t="s">
        <v>8317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8316</v>
      </c>
      <c r="R621" t="s">
        <v>8317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8316</v>
      </c>
      <c r="R622" t="s">
        <v>8317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8316</v>
      </c>
      <c r="R623" t="s">
        <v>8317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37.8889</v>
      </c>
      <c r="Q624" s="10" t="s">
        <v>8316</v>
      </c>
      <c r="R624" t="s">
        <v>8317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8316</v>
      </c>
      <c r="R625" t="s">
        <v>8317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8316</v>
      </c>
      <c r="R626" t="s">
        <v>8317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8316</v>
      </c>
      <c r="R627" t="s">
        <v>8317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111.41030000000001</v>
      </c>
      <c r="Q628" s="10" t="s">
        <v>8316</v>
      </c>
      <c r="R628" t="s">
        <v>8317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8316</v>
      </c>
      <c r="R629" t="s">
        <v>8317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8316</v>
      </c>
      <c r="R630" t="s">
        <v>8317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116.66670000000001</v>
      </c>
      <c r="Q631" s="10" t="s">
        <v>8316</v>
      </c>
      <c r="R631" t="s">
        <v>8317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8316</v>
      </c>
      <c r="R632" t="s">
        <v>8317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76.666700000000006</v>
      </c>
      <c r="Q633" s="10" t="s">
        <v>8316</v>
      </c>
      <c r="R633" t="s">
        <v>8317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8316</v>
      </c>
      <c r="R634" t="s">
        <v>8317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8316</v>
      </c>
      <c r="R635" t="s">
        <v>8317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8316</v>
      </c>
      <c r="R636" t="s">
        <v>8317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8316</v>
      </c>
      <c r="R637" t="s">
        <v>8317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8316</v>
      </c>
      <c r="R638" t="s">
        <v>8317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8316</v>
      </c>
      <c r="R639" t="s">
        <v>8317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8316</v>
      </c>
      <c r="R640" t="s">
        <v>8317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8316</v>
      </c>
      <c r="R641" t="s">
        <v>8317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0" t="s">
        <v>8316</v>
      </c>
      <c r="R642" t="s">
        <v>8318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IFERROR(ROUND(E643/L643,4),0)</f>
        <v>151.3175</v>
      </c>
      <c r="Q643" s="10" t="s">
        <v>8316</v>
      </c>
      <c r="R643" t="s">
        <v>8318</v>
      </c>
      <c r="S643" s="14">
        <f t="shared" ref="S643:S706" si="52">(((J643/60)/60/24)+DATE(1970,1,1))</f>
        <v>42199.57</v>
      </c>
      <c r="T643" s="14">
        <f t="shared" ref="T643:T706" si="53">(((I643/60)/60)/24+DATE(1970,1,1))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134.35919999999999</v>
      </c>
      <c r="Q644" s="10" t="s">
        <v>8316</v>
      </c>
      <c r="R644" t="s">
        <v>8318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174.02629999999999</v>
      </c>
      <c r="Q645" s="10" t="s">
        <v>8316</v>
      </c>
      <c r="R645" t="s">
        <v>8318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73.4863</v>
      </c>
      <c r="Q646" s="10" t="s">
        <v>8316</v>
      </c>
      <c r="R646" t="s">
        <v>8318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23.518999999999998</v>
      </c>
      <c r="Q647" s="10" t="s">
        <v>8316</v>
      </c>
      <c r="R647" t="s">
        <v>8318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39.074399999999997</v>
      </c>
      <c r="Q648" s="10" t="s">
        <v>8316</v>
      </c>
      <c r="R648" t="s">
        <v>8318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125.94119999999999</v>
      </c>
      <c r="Q649" s="10" t="s">
        <v>8316</v>
      </c>
      <c r="R649" t="s">
        <v>8318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8316</v>
      </c>
      <c r="R650" t="s">
        <v>8318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42.670699999999997</v>
      </c>
      <c r="Q651" s="10" t="s">
        <v>8316</v>
      </c>
      <c r="R651" t="s">
        <v>8318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35.125</v>
      </c>
      <c r="Q652" s="10" t="s">
        <v>8316</v>
      </c>
      <c r="R652" t="s">
        <v>8318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239.35239999999999</v>
      </c>
      <c r="Q653" s="10" t="s">
        <v>8316</v>
      </c>
      <c r="R653" t="s">
        <v>8318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107.6429</v>
      </c>
      <c r="Q654" s="10" t="s">
        <v>8316</v>
      </c>
      <c r="R654" t="s">
        <v>8318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95.830600000000004</v>
      </c>
      <c r="Q655" s="10" t="s">
        <v>8316</v>
      </c>
      <c r="R655" t="s">
        <v>8318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31.663399999999999</v>
      </c>
      <c r="Q656" s="10" t="s">
        <v>8316</v>
      </c>
      <c r="R656" t="s">
        <v>8318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42.886899999999997</v>
      </c>
      <c r="Q657" s="10" t="s">
        <v>8316</v>
      </c>
      <c r="R657" t="s">
        <v>8318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122.73560000000001</v>
      </c>
      <c r="Q658" s="10" t="s">
        <v>8316</v>
      </c>
      <c r="R658" t="s">
        <v>8318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190.4545</v>
      </c>
      <c r="Q659" s="10" t="s">
        <v>8316</v>
      </c>
      <c r="R659" t="s">
        <v>8318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109.337</v>
      </c>
      <c r="Q660" s="10" t="s">
        <v>8316</v>
      </c>
      <c r="R660" t="s">
        <v>8318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143.66669999999999</v>
      </c>
      <c r="Q661" s="10" t="s">
        <v>8316</v>
      </c>
      <c r="R661" t="s">
        <v>8318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84.944400000000002</v>
      </c>
      <c r="Q662" s="10" t="s">
        <v>8316</v>
      </c>
      <c r="R662" t="s">
        <v>8318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10.5556</v>
      </c>
      <c r="Q663" s="10" t="s">
        <v>8316</v>
      </c>
      <c r="R663" t="s">
        <v>8318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8316</v>
      </c>
      <c r="R664" t="s">
        <v>8318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8316</v>
      </c>
      <c r="R665" t="s">
        <v>8318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31.1724</v>
      </c>
      <c r="Q666" s="10" t="s">
        <v>8316</v>
      </c>
      <c r="R666" t="s">
        <v>8318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155.33330000000001</v>
      </c>
      <c r="Q667" s="10" t="s">
        <v>8316</v>
      </c>
      <c r="R667" t="s">
        <v>8318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8316</v>
      </c>
      <c r="R668" t="s">
        <v>8318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178.92859999999999</v>
      </c>
      <c r="Q669" s="10" t="s">
        <v>8316</v>
      </c>
      <c r="R669" t="s">
        <v>8318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8316</v>
      </c>
      <c r="R670" t="s">
        <v>8318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8316</v>
      </c>
      <c r="R671" t="s">
        <v>8318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84.996799999999993</v>
      </c>
      <c r="Q672" s="10" t="s">
        <v>8316</v>
      </c>
      <c r="R672" t="s">
        <v>8318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788.53330000000005</v>
      </c>
      <c r="Q673" s="10" t="s">
        <v>8316</v>
      </c>
      <c r="R673" t="s">
        <v>8318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50.297699999999999</v>
      </c>
      <c r="Q674" s="10" t="s">
        <v>8316</v>
      </c>
      <c r="R674" t="s">
        <v>8318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68.333299999999994</v>
      </c>
      <c r="Q675" s="10" t="s">
        <v>8316</v>
      </c>
      <c r="R675" t="s">
        <v>8318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8316</v>
      </c>
      <c r="R676" t="s">
        <v>8318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34.269199999999998</v>
      </c>
      <c r="Q677" s="10" t="s">
        <v>8316</v>
      </c>
      <c r="R677" t="s">
        <v>8318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61.291699999999999</v>
      </c>
      <c r="Q678" s="10" t="s">
        <v>8316</v>
      </c>
      <c r="R678" t="s">
        <v>8318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8316</v>
      </c>
      <c r="R679" t="s">
        <v>8318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65.176500000000004</v>
      </c>
      <c r="Q680" s="10" t="s">
        <v>8316</v>
      </c>
      <c r="R680" t="s">
        <v>8318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93.904300000000006</v>
      </c>
      <c r="Q681" s="10" t="s">
        <v>8316</v>
      </c>
      <c r="R681" t="s">
        <v>8318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150.65119999999999</v>
      </c>
      <c r="Q682" s="10" t="s">
        <v>8316</v>
      </c>
      <c r="R682" t="s">
        <v>8318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8316</v>
      </c>
      <c r="R683" t="s">
        <v>8318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8316</v>
      </c>
      <c r="R684" t="s">
        <v>8318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99.333299999999994</v>
      </c>
      <c r="Q685" s="10" t="s">
        <v>8316</v>
      </c>
      <c r="R685" t="s">
        <v>8318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177.39259999999999</v>
      </c>
      <c r="Q686" s="10" t="s">
        <v>8316</v>
      </c>
      <c r="R686" t="s">
        <v>8318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8316</v>
      </c>
      <c r="R687" t="s">
        <v>8318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8316</v>
      </c>
      <c r="R688" t="s">
        <v>8318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591.66669999999999</v>
      </c>
      <c r="Q689" s="10" t="s">
        <v>8316</v>
      </c>
      <c r="R689" t="s">
        <v>8318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8316</v>
      </c>
      <c r="R690" t="s">
        <v>8318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343.14729999999997</v>
      </c>
      <c r="Q691" s="10" t="s">
        <v>8316</v>
      </c>
      <c r="R691" t="s">
        <v>8318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72.588200000000001</v>
      </c>
      <c r="Q692" s="10" t="s">
        <v>8316</v>
      </c>
      <c r="R692" t="s">
        <v>8318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8316</v>
      </c>
      <c r="R693" t="s">
        <v>8318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6.4974999999999996</v>
      </c>
      <c r="Q694" s="10" t="s">
        <v>8316</v>
      </c>
      <c r="R694" t="s">
        <v>8318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119.38509999999999</v>
      </c>
      <c r="Q695" s="10" t="s">
        <v>8316</v>
      </c>
      <c r="R695" t="s">
        <v>8318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84.285700000000006</v>
      </c>
      <c r="Q696" s="10" t="s">
        <v>8316</v>
      </c>
      <c r="R696" t="s">
        <v>8318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90.857100000000003</v>
      </c>
      <c r="Q697" s="10" t="s">
        <v>8316</v>
      </c>
      <c r="R697" t="s">
        <v>8318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8316</v>
      </c>
      <c r="R698" t="s">
        <v>8318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20.342099999999999</v>
      </c>
      <c r="Q699" s="10" t="s">
        <v>8316</v>
      </c>
      <c r="R699" t="s">
        <v>8318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530.68970000000002</v>
      </c>
      <c r="Q700" s="10" t="s">
        <v>8316</v>
      </c>
      <c r="R700" t="s">
        <v>8318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120.3918</v>
      </c>
      <c r="Q701" s="10" t="s">
        <v>8316</v>
      </c>
      <c r="R701" t="s">
        <v>8318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8316</v>
      </c>
      <c r="R702" t="s">
        <v>8318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291.33330000000001</v>
      </c>
      <c r="Q703" s="10" t="s">
        <v>8316</v>
      </c>
      <c r="R703" t="s">
        <v>8318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124.9192</v>
      </c>
      <c r="Q704" s="10" t="s">
        <v>8316</v>
      </c>
      <c r="R704" t="s">
        <v>8318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119.5714</v>
      </c>
      <c r="Q705" s="10" t="s">
        <v>8316</v>
      </c>
      <c r="R705" t="s">
        <v>8318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0" t="s">
        <v>8316</v>
      </c>
      <c r="R706" t="s">
        <v>8318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IFERROR(ROUND(E707/L707,4),0)</f>
        <v>195.4</v>
      </c>
      <c r="Q707" s="10" t="s">
        <v>8316</v>
      </c>
      <c r="R707" t="s">
        <v>8318</v>
      </c>
      <c r="S707" s="14">
        <f t="shared" ref="S707:S770" si="57">(((J707/60)/60/24)+DATE(1970,1,1))</f>
        <v>42726.491643518515</v>
      </c>
      <c r="T707" s="14">
        <f t="shared" ref="T707:T770" si="58">(((I707/60)/60)/24+DATE(1970,1,1))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8316</v>
      </c>
      <c r="R708" t="s">
        <v>8318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117.6987</v>
      </c>
      <c r="Q709" s="10" t="s">
        <v>8316</v>
      </c>
      <c r="R709" t="s">
        <v>8318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23.948499999999999</v>
      </c>
      <c r="Q710" s="10" t="s">
        <v>8316</v>
      </c>
      <c r="R710" t="s">
        <v>8318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8316</v>
      </c>
      <c r="R711" t="s">
        <v>8318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8316</v>
      </c>
      <c r="R712" t="s">
        <v>8318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99.973399999999998</v>
      </c>
      <c r="Q713" s="10" t="s">
        <v>8316</v>
      </c>
      <c r="R713" t="s">
        <v>8318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8316</v>
      </c>
      <c r="R714" t="s">
        <v>8318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8316</v>
      </c>
      <c r="R715" t="s">
        <v>8318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80.321399999999997</v>
      </c>
      <c r="Q716" s="10" t="s">
        <v>8316</v>
      </c>
      <c r="R716" t="s">
        <v>8318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8316</v>
      </c>
      <c r="R717" t="s">
        <v>8318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44.6875</v>
      </c>
      <c r="Q718" s="10" t="s">
        <v>8316</v>
      </c>
      <c r="R718" t="s">
        <v>8318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8316</v>
      </c>
      <c r="R719" t="s">
        <v>8318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8316</v>
      </c>
      <c r="R720" t="s">
        <v>8318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8316</v>
      </c>
      <c r="R721" t="s">
        <v>8318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66.707300000000004</v>
      </c>
      <c r="Q722" s="10" t="s">
        <v>8319</v>
      </c>
      <c r="R722" t="s">
        <v>8320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84.142899999999997</v>
      </c>
      <c r="Q723" s="10" t="s">
        <v>8319</v>
      </c>
      <c r="R723" t="s">
        <v>8320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215.72550000000001</v>
      </c>
      <c r="Q724" s="10" t="s">
        <v>8319</v>
      </c>
      <c r="R724" t="s">
        <v>8320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8319</v>
      </c>
      <c r="R725" t="s">
        <v>8320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51.629399999999997</v>
      </c>
      <c r="Q726" s="10" t="s">
        <v>8319</v>
      </c>
      <c r="R726" t="s">
        <v>8320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143.3571</v>
      </c>
      <c r="Q727" s="10" t="s">
        <v>8319</v>
      </c>
      <c r="R727" t="s">
        <v>8320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72.428600000000003</v>
      </c>
      <c r="Q728" s="10" t="s">
        <v>8319</v>
      </c>
      <c r="R728" t="s">
        <v>8320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36.530200000000001</v>
      </c>
      <c r="Q729" s="10" t="s">
        <v>8319</v>
      </c>
      <c r="R729" t="s">
        <v>8320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60.903500000000001</v>
      </c>
      <c r="Q730" s="10" t="s">
        <v>8319</v>
      </c>
      <c r="R730" t="s">
        <v>8320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8319</v>
      </c>
      <c r="R731" t="s">
        <v>8320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99.766000000000005</v>
      </c>
      <c r="Q732" s="10" t="s">
        <v>8319</v>
      </c>
      <c r="R732" t="s">
        <v>8320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88.732399999999998</v>
      </c>
      <c r="Q733" s="10" t="s">
        <v>8319</v>
      </c>
      <c r="R733" t="s">
        <v>8320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4.9230999999999998</v>
      </c>
      <c r="Q734" s="10" t="s">
        <v>8319</v>
      </c>
      <c r="R734" t="s">
        <v>8320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17.822500000000002</v>
      </c>
      <c r="Q735" s="10" t="s">
        <v>8319</v>
      </c>
      <c r="R735" t="s">
        <v>8320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187.19300000000001</v>
      </c>
      <c r="Q736" s="10" t="s">
        <v>8319</v>
      </c>
      <c r="R736" t="s">
        <v>8320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234.80789999999999</v>
      </c>
      <c r="Q737" s="10" t="s">
        <v>8319</v>
      </c>
      <c r="R737" t="s">
        <v>8320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105.0463</v>
      </c>
      <c r="Q738" s="10" t="s">
        <v>8319</v>
      </c>
      <c r="R738" t="s">
        <v>8320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56.666699999999999</v>
      </c>
      <c r="Q739" s="10" t="s">
        <v>8319</v>
      </c>
      <c r="R739" t="s">
        <v>8320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39.0488</v>
      </c>
      <c r="Q740" s="10" t="s">
        <v>8319</v>
      </c>
      <c r="R740" t="s">
        <v>8320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68.345299999999995</v>
      </c>
      <c r="Q741" s="10" t="s">
        <v>8319</v>
      </c>
      <c r="R741" t="s">
        <v>8320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169.5789</v>
      </c>
      <c r="Q742" s="10" t="s">
        <v>8319</v>
      </c>
      <c r="R742" t="s">
        <v>8320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141.42339999999999</v>
      </c>
      <c r="Q743" s="10" t="s">
        <v>8319</v>
      </c>
      <c r="R743" t="s">
        <v>8320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67.391300000000001</v>
      </c>
      <c r="Q744" s="10" t="s">
        <v>8319</v>
      </c>
      <c r="R744" t="s">
        <v>8320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54.2667</v>
      </c>
      <c r="Q745" s="10" t="s">
        <v>8319</v>
      </c>
      <c r="R745" t="s">
        <v>8320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82.516099999999994</v>
      </c>
      <c r="Q746" s="10" t="s">
        <v>8319</v>
      </c>
      <c r="R746" t="s">
        <v>8320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53.729700000000001</v>
      </c>
      <c r="Q747" s="10" t="s">
        <v>8319</v>
      </c>
      <c r="R747" t="s">
        <v>8320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34.206200000000003</v>
      </c>
      <c r="Q748" s="10" t="s">
        <v>8319</v>
      </c>
      <c r="R748" t="s">
        <v>8320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127.32729999999999</v>
      </c>
      <c r="Q749" s="10" t="s">
        <v>8319</v>
      </c>
      <c r="R749" t="s">
        <v>8320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45.568199999999997</v>
      </c>
      <c r="Q750" s="10" t="s">
        <v>8319</v>
      </c>
      <c r="R750" t="s">
        <v>8320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95.9636</v>
      </c>
      <c r="Q751" s="10" t="s">
        <v>8319</v>
      </c>
      <c r="R751" t="s">
        <v>8320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77.271199999999993</v>
      </c>
      <c r="Q752" s="10" t="s">
        <v>8319</v>
      </c>
      <c r="R752" t="s">
        <v>8320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57.338700000000003</v>
      </c>
      <c r="Q753" s="10" t="s">
        <v>8319</v>
      </c>
      <c r="R753" t="s">
        <v>8320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53.1905</v>
      </c>
      <c r="Q754" s="10" t="s">
        <v>8319</v>
      </c>
      <c r="R754" t="s">
        <v>8320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492.30770000000001</v>
      </c>
      <c r="Q755" s="10" t="s">
        <v>8319</v>
      </c>
      <c r="R755" t="s">
        <v>8320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42.346899999999998</v>
      </c>
      <c r="Q756" s="10" t="s">
        <v>8319</v>
      </c>
      <c r="R756" t="s">
        <v>8320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37.466000000000001</v>
      </c>
      <c r="Q757" s="10" t="s">
        <v>8319</v>
      </c>
      <c r="R757" t="s">
        <v>8320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37.454500000000003</v>
      </c>
      <c r="Q758" s="10" t="s">
        <v>8319</v>
      </c>
      <c r="R758" t="s">
        <v>8320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33.055599999999998</v>
      </c>
      <c r="Q759" s="10" t="s">
        <v>8319</v>
      </c>
      <c r="R759" t="s">
        <v>8320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134.2105</v>
      </c>
      <c r="Q760" s="10" t="s">
        <v>8319</v>
      </c>
      <c r="R760" t="s">
        <v>8320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51.474699999999999</v>
      </c>
      <c r="Q761" s="10" t="s">
        <v>8319</v>
      </c>
      <c r="R761" t="s">
        <v>8320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8319</v>
      </c>
      <c r="R762" t="s">
        <v>8321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39.166699999999999</v>
      </c>
      <c r="Q763" s="10" t="s">
        <v>8319</v>
      </c>
      <c r="R763" t="s">
        <v>8321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8319</v>
      </c>
      <c r="R764" t="s">
        <v>8321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8319</v>
      </c>
      <c r="R765" t="s">
        <v>8321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8319</v>
      </c>
      <c r="R766" t="s">
        <v>8321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57.295499999999997</v>
      </c>
      <c r="Q767" s="10" t="s">
        <v>8319</v>
      </c>
      <c r="R767" t="s">
        <v>8321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8319</v>
      </c>
      <c r="R768" t="s">
        <v>8321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8319</v>
      </c>
      <c r="R769" t="s">
        <v>8321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0" t="s">
        <v>8319</v>
      </c>
      <c r="R770" t="s">
        <v>8321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IFERROR(ROUND(E771/L771,4),0)</f>
        <v>31.8462</v>
      </c>
      <c r="Q771" s="10" t="s">
        <v>8319</v>
      </c>
      <c r="R771" t="s">
        <v>8321</v>
      </c>
      <c r="S771" s="14">
        <f t="shared" ref="S771:S834" si="62">(((J771/60)/60/24)+DATE(1970,1,1))</f>
        <v>41604.996458333335</v>
      </c>
      <c r="T771" s="14">
        <f t="shared" ref="T771:T834" si="63">(((I771/60)/60)/24+DATE(1970,1,1))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8319</v>
      </c>
      <c r="R772" t="s">
        <v>8321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8319</v>
      </c>
      <c r="R773" t="s">
        <v>8321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8319</v>
      </c>
      <c r="R774" t="s">
        <v>8321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8319</v>
      </c>
      <c r="R775" t="s">
        <v>8321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8319</v>
      </c>
      <c r="R776" t="s">
        <v>8321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8319</v>
      </c>
      <c r="R777" t="s">
        <v>8321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63.122799999999998</v>
      </c>
      <c r="Q778" s="10" t="s">
        <v>8319</v>
      </c>
      <c r="R778" t="s">
        <v>8321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8319</v>
      </c>
      <c r="R779" t="s">
        <v>8321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8319</v>
      </c>
      <c r="R780" t="s">
        <v>8321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66.666700000000006</v>
      </c>
      <c r="Q781" s="10" t="s">
        <v>8319</v>
      </c>
      <c r="R781" t="s">
        <v>8321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38.518500000000003</v>
      </c>
      <c r="Q782" s="10" t="s">
        <v>8322</v>
      </c>
      <c r="R782" t="s">
        <v>8323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42.609200000000001</v>
      </c>
      <c r="Q783" s="10" t="s">
        <v>8322</v>
      </c>
      <c r="R783" t="s">
        <v>8323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8322</v>
      </c>
      <c r="R784" t="s">
        <v>8323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63.485700000000001</v>
      </c>
      <c r="Q785" s="10" t="s">
        <v>8322</v>
      </c>
      <c r="R785" t="s">
        <v>8323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8322</v>
      </c>
      <c r="R786" t="s">
        <v>8323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31.142800000000001</v>
      </c>
      <c r="Q787" s="10" t="s">
        <v>8322</v>
      </c>
      <c r="R787" t="s">
        <v>8323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162.27269999999999</v>
      </c>
      <c r="Q788" s="10" t="s">
        <v>8322</v>
      </c>
      <c r="R788" t="s">
        <v>8323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80.588200000000001</v>
      </c>
      <c r="Q789" s="10" t="s">
        <v>8322</v>
      </c>
      <c r="R789" t="s">
        <v>8323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59.854399999999998</v>
      </c>
      <c r="Q790" s="10" t="s">
        <v>8322</v>
      </c>
      <c r="R790" t="s">
        <v>8323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132.8571</v>
      </c>
      <c r="Q791" s="10" t="s">
        <v>8322</v>
      </c>
      <c r="R791" t="s">
        <v>8323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92.547799999999995</v>
      </c>
      <c r="Q792" s="10" t="s">
        <v>8322</v>
      </c>
      <c r="R792" t="s">
        <v>8323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60.859400000000001</v>
      </c>
      <c r="Q793" s="10" t="s">
        <v>8322</v>
      </c>
      <c r="R793" t="s">
        <v>8323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41.851799999999997</v>
      </c>
      <c r="Q794" s="10" t="s">
        <v>8322</v>
      </c>
      <c r="R794" t="s">
        <v>8323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88.325900000000004</v>
      </c>
      <c r="Q795" s="10" t="s">
        <v>8322</v>
      </c>
      <c r="R795" t="s">
        <v>8323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158.9623</v>
      </c>
      <c r="Q796" s="10" t="s">
        <v>8322</v>
      </c>
      <c r="R796" t="s">
        <v>8323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85.054299999999998</v>
      </c>
      <c r="Q797" s="10" t="s">
        <v>8322</v>
      </c>
      <c r="R797" t="s">
        <v>8323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112.61109999999999</v>
      </c>
      <c r="Q798" s="10" t="s">
        <v>8322</v>
      </c>
      <c r="R798" t="s">
        <v>8323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45.436599999999999</v>
      </c>
      <c r="Q799" s="10" t="s">
        <v>8322</v>
      </c>
      <c r="R799" t="s">
        <v>8323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46.218400000000003</v>
      </c>
      <c r="Q800" s="10" t="s">
        <v>8322</v>
      </c>
      <c r="R800" t="s">
        <v>8323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178.6071</v>
      </c>
      <c r="Q801" s="10" t="s">
        <v>8322</v>
      </c>
      <c r="R801" t="s">
        <v>8323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8322</v>
      </c>
      <c r="R802" t="s">
        <v>8323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43.733899999999998</v>
      </c>
      <c r="Q803" s="10" t="s">
        <v>8322</v>
      </c>
      <c r="R803" t="s">
        <v>8323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81.066699999999997</v>
      </c>
      <c r="Q804" s="10" t="s">
        <v>8322</v>
      </c>
      <c r="R804" t="s">
        <v>8323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74.6053</v>
      </c>
      <c r="Q805" s="10" t="s">
        <v>8322</v>
      </c>
      <c r="R805" t="s">
        <v>8323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305.55560000000003</v>
      </c>
      <c r="Q806" s="10" t="s">
        <v>8322</v>
      </c>
      <c r="R806" t="s">
        <v>8323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58.333300000000001</v>
      </c>
      <c r="Q807" s="10" t="s">
        <v>8322</v>
      </c>
      <c r="R807" t="s">
        <v>8323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117.67610000000001</v>
      </c>
      <c r="Q808" s="10" t="s">
        <v>8322</v>
      </c>
      <c r="R808" t="s">
        <v>8323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73.771900000000002</v>
      </c>
      <c r="Q809" s="10" t="s">
        <v>8322</v>
      </c>
      <c r="R809" t="s">
        <v>8323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104.6512</v>
      </c>
      <c r="Q810" s="10" t="s">
        <v>8322</v>
      </c>
      <c r="R810" t="s">
        <v>8323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79.826899999999995</v>
      </c>
      <c r="Q811" s="10" t="s">
        <v>8322</v>
      </c>
      <c r="R811" t="s">
        <v>8323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58.333300000000001</v>
      </c>
      <c r="Q812" s="10" t="s">
        <v>8322</v>
      </c>
      <c r="R812" t="s">
        <v>8323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86.666700000000006</v>
      </c>
      <c r="Q813" s="10" t="s">
        <v>8322</v>
      </c>
      <c r="R813" t="s">
        <v>8323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27.606100000000001</v>
      </c>
      <c r="Q814" s="10" t="s">
        <v>8322</v>
      </c>
      <c r="R814" t="s">
        <v>8323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24.999400000000001</v>
      </c>
      <c r="Q815" s="10" t="s">
        <v>8322</v>
      </c>
      <c r="R815" t="s">
        <v>8323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45.464300000000001</v>
      </c>
      <c r="Q816" s="10" t="s">
        <v>8322</v>
      </c>
      <c r="R816" t="s">
        <v>8323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99.534899999999993</v>
      </c>
      <c r="Q817" s="10" t="s">
        <v>8322</v>
      </c>
      <c r="R817" t="s">
        <v>8323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8322</v>
      </c>
      <c r="R818" t="s">
        <v>8323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8322</v>
      </c>
      <c r="R819" t="s">
        <v>8323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28.684200000000001</v>
      </c>
      <c r="Q820" s="10" t="s">
        <v>8322</v>
      </c>
      <c r="R820" t="s">
        <v>8323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31.071400000000001</v>
      </c>
      <c r="Q821" s="10" t="s">
        <v>8322</v>
      </c>
      <c r="R821" t="s">
        <v>8323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70.552599999999998</v>
      </c>
      <c r="Q822" s="10" t="s">
        <v>8322</v>
      </c>
      <c r="R822" t="s">
        <v>8323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224.12819999999999</v>
      </c>
      <c r="Q823" s="10" t="s">
        <v>8322</v>
      </c>
      <c r="R823" t="s">
        <v>8323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51.811599999999999</v>
      </c>
      <c r="Q824" s="10" t="s">
        <v>8322</v>
      </c>
      <c r="R824" t="s">
        <v>8323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43.5152</v>
      </c>
      <c r="Q825" s="10" t="s">
        <v>8322</v>
      </c>
      <c r="R825" t="s">
        <v>8323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39.816699999999997</v>
      </c>
      <c r="Q826" s="10" t="s">
        <v>8322</v>
      </c>
      <c r="R826" t="s">
        <v>8323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126.8081</v>
      </c>
      <c r="Q827" s="10" t="s">
        <v>8322</v>
      </c>
      <c r="R827" t="s">
        <v>8323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113.8776</v>
      </c>
      <c r="Q828" s="10" t="s">
        <v>8322</v>
      </c>
      <c r="R828" t="s">
        <v>8323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28.181799999999999</v>
      </c>
      <c r="Q829" s="10" t="s">
        <v>8322</v>
      </c>
      <c r="R829" t="s">
        <v>8323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36.6053</v>
      </c>
      <c r="Q830" s="10" t="s">
        <v>8322</v>
      </c>
      <c r="R830" t="s">
        <v>8323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8322</v>
      </c>
      <c r="R831" t="s">
        <v>8323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60.656300000000002</v>
      </c>
      <c r="Q832" s="10" t="s">
        <v>8322</v>
      </c>
      <c r="R832" t="s">
        <v>8323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8322</v>
      </c>
      <c r="R833" t="s">
        <v>8323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97.993899999999996</v>
      </c>
      <c r="Q834" s="10" t="s">
        <v>8322</v>
      </c>
      <c r="R834" t="s">
        <v>8323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IFERROR(ROUND(E835/L835,4),0)</f>
        <v>148.78049999999999</v>
      </c>
      <c r="Q835" s="10" t="s">
        <v>8322</v>
      </c>
      <c r="R835" t="s">
        <v>8323</v>
      </c>
      <c r="S835" s="14">
        <f t="shared" ref="S835:S898" si="67">(((J835/60)/60/24)+DATE(1970,1,1))</f>
        <v>41718.878182870372</v>
      </c>
      <c r="T835" s="14">
        <f t="shared" ref="T835:T898" si="68">(((I835/60)/60)/24+DATE(1970,1,1))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8322</v>
      </c>
      <c r="R836" t="s">
        <v>8323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58.625</v>
      </c>
      <c r="Q837" s="10" t="s">
        <v>8322</v>
      </c>
      <c r="R837" t="s">
        <v>8323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109.70699999999999</v>
      </c>
      <c r="Q838" s="10" t="s">
        <v>8322</v>
      </c>
      <c r="R838" t="s">
        <v>8323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49.112900000000003</v>
      </c>
      <c r="Q839" s="10" t="s">
        <v>8322</v>
      </c>
      <c r="R839" t="s">
        <v>8323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47.6721</v>
      </c>
      <c r="Q840" s="10" t="s">
        <v>8322</v>
      </c>
      <c r="R840" t="s">
        <v>8323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60.7378</v>
      </c>
      <c r="Q841" s="10" t="s">
        <v>8322</v>
      </c>
      <c r="R841" t="s">
        <v>8323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63.377200000000002</v>
      </c>
      <c r="Q842" s="10" t="s">
        <v>8322</v>
      </c>
      <c r="R842" t="s">
        <v>8324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53.893599999999999</v>
      </c>
      <c r="Q843" s="10" t="s">
        <v>8322</v>
      </c>
      <c r="R843" t="s">
        <v>8324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66.871799999999993</v>
      </c>
      <c r="Q844" s="10" t="s">
        <v>8322</v>
      </c>
      <c r="R844" t="s">
        <v>8324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63.102400000000003</v>
      </c>
      <c r="Q845" s="10" t="s">
        <v>8322</v>
      </c>
      <c r="R845" t="s">
        <v>8324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36.628900000000002</v>
      </c>
      <c r="Q846" s="10" t="s">
        <v>8322</v>
      </c>
      <c r="R846" t="s">
        <v>8324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34.005699999999997</v>
      </c>
      <c r="Q847" s="10" t="s">
        <v>8322</v>
      </c>
      <c r="R847" t="s">
        <v>8324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28.5534</v>
      </c>
      <c r="Q848" s="10" t="s">
        <v>8322</v>
      </c>
      <c r="R848" t="s">
        <v>8324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8322</v>
      </c>
      <c r="R849" t="s">
        <v>8324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8322</v>
      </c>
      <c r="R850" t="s">
        <v>8324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41.704300000000003</v>
      </c>
      <c r="Q851" s="10" t="s">
        <v>8322</v>
      </c>
      <c r="R851" t="s">
        <v>8324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46.669199999999996</v>
      </c>
      <c r="Q852" s="10" t="s">
        <v>8322</v>
      </c>
      <c r="R852" t="s">
        <v>8324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37.2714</v>
      </c>
      <c r="Q853" s="10" t="s">
        <v>8322</v>
      </c>
      <c r="R853" t="s">
        <v>8324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59.258099999999999</v>
      </c>
      <c r="Q854" s="10" t="s">
        <v>8322</v>
      </c>
      <c r="R854" t="s">
        <v>8324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8322</v>
      </c>
      <c r="R855" t="s">
        <v>8324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65.862300000000005</v>
      </c>
      <c r="Q856" s="10" t="s">
        <v>8322</v>
      </c>
      <c r="R856" t="s">
        <v>8324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31.914899999999999</v>
      </c>
      <c r="Q857" s="10" t="s">
        <v>8322</v>
      </c>
      <c r="R857" t="s">
        <v>8324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19.464300000000001</v>
      </c>
      <c r="Q858" s="10" t="s">
        <v>8322</v>
      </c>
      <c r="R858" t="s">
        <v>8324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8322</v>
      </c>
      <c r="R859" t="s">
        <v>8324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22.7378</v>
      </c>
      <c r="Q860" s="10" t="s">
        <v>8322</v>
      </c>
      <c r="R860" t="s">
        <v>8324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42.724499999999999</v>
      </c>
      <c r="Q861" s="10" t="s">
        <v>8322</v>
      </c>
      <c r="R861" t="s">
        <v>8324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52.916699999999999</v>
      </c>
      <c r="Q862" s="10" t="s">
        <v>8322</v>
      </c>
      <c r="R862" t="s">
        <v>8325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8322</v>
      </c>
      <c r="R863" t="s">
        <v>8325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8322</v>
      </c>
      <c r="R864" t="s">
        <v>8325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8322</v>
      </c>
      <c r="R865" t="s">
        <v>8325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34.177199999999999</v>
      </c>
      <c r="Q866" s="10" t="s">
        <v>8322</v>
      </c>
      <c r="R866" t="s">
        <v>8325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8322</v>
      </c>
      <c r="R867" t="s">
        <v>8325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58.181800000000003</v>
      </c>
      <c r="Q868" s="10" t="s">
        <v>8322</v>
      </c>
      <c r="R868" t="s">
        <v>8325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109.1818</v>
      </c>
      <c r="Q869" s="10" t="s">
        <v>8322</v>
      </c>
      <c r="R869" t="s">
        <v>8325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8322</v>
      </c>
      <c r="R870" t="s">
        <v>8325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346.66669999999999</v>
      </c>
      <c r="Q871" s="10" t="s">
        <v>8322</v>
      </c>
      <c r="R871" t="s">
        <v>8325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8322</v>
      </c>
      <c r="R872" t="s">
        <v>8325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27.083300000000001</v>
      </c>
      <c r="Q873" s="10" t="s">
        <v>8322</v>
      </c>
      <c r="R873" t="s">
        <v>8325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8322</v>
      </c>
      <c r="R874" t="s">
        <v>8325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8322</v>
      </c>
      <c r="R875" t="s">
        <v>8325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34.761899999999997</v>
      </c>
      <c r="Q876" s="10" t="s">
        <v>8322</v>
      </c>
      <c r="R876" t="s">
        <v>8325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8322</v>
      </c>
      <c r="R877" t="s">
        <v>8325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28.5778</v>
      </c>
      <c r="Q878" s="10" t="s">
        <v>8322</v>
      </c>
      <c r="R878" t="s">
        <v>8325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46.586199999999998</v>
      </c>
      <c r="Q879" s="10" t="s">
        <v>8322</v>
      </c>
      <c r="R879" t="s">
        <v>8325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8322</v>
      </c>
      <c r="R880" t="s">
        <v>8325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21.466699999999999</v>
      </c>
      <c r="Q881" s="10" t="s">
        <v>8322</v>
      </c>
      <c r="R881" t="s">
        <v>8325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14.125</v>
      </c>
      <c r="Q882" s="10" t="s">
        <v>8322</v>
      </c>
      <c r="R882" t="s">
        <v>8326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8322</v>
      </c>
      <c r="R883" t="s">
        <v>8326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21.571400000000001</v>
      </c>
      <c r="Q884" s="10" t="s">
        <v>8322</v>
      </c>
      <c r="R884" t="s">
        <v>8326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83.375</v>
      </c>
      <c r="Q885" s="10" t="s">
        <v>8322</v>
      </c>
      <c r="R885" t="s">
        <v>8326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8322</v>
      </c>
      <c r="R886" t="s">
        <v>8326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35.714300000000001</v>
      </c>
      <c r="Q887" s="10" t="s">
        <v>8322</v>
      </c>
      <c r="R887" t="s">
        <v>8326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29.285699999999999</v>
      </c>
      <c r="Q888" s="10" t="s">
        <v>8322</v>
      </c>
      <c r="R888" t="s">
        <v>8326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8322</v>
      </c>
      <c r="R889" t="s">
        <v>8326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8322</v>
      </c>
      <c r="R890" t="s">
        <v>8326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8322</v>
      </c>
      <c r="R891" t="s">
        <v>8326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8322</v>
      </c>
      <c r="R892" t="s">
        <v>8326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28.8889</v>
      </c>
      <c r="Q893" s="10" t="s">
        <v>8322</v>
      </c>
      <c r="R893" t="s">
        <v>8326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143.8235</v>
      </c>
      <c r="Q894" s="10" t="s">
        <v>8322</v>
      </c>
      <c r="R894" t="s">
        <v>8326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8322</v>
      </c>
      <c r="R895" t="s">
        <v>8326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147.81129999999999</v>
      </c>
      <c r="Q896" s="10" t="s">
        <v>8322</v>
      </c>
      <c r="R896" t="s">
        <v>8326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27.857099999999999</v>
      </c>
      <c r="Q897" s="10" t="s">
        <v>8322</v>
      </c>
      <c r="R897" t="s">
        <v>8326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44.444400000000002</v>
      </c>
      <c r="Q898" s="10" t="s">
        <v>8322</v>
      </c>
      <c r="R898" t="s">
        <v>8326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IFERROR(ROUND(E899/L899,4),0)</f>
        <v>0</v>
      </c>
      <c r="Q899" s="10" t="s">
        <v>8322</v>
      </c>
      <c r="R899" t="s">
        <v>8326</v>
      </c>
      <c r="S899" s="14">
        <f t="shared" ref="S899:S962" si="72">(((J899/60)/60/24)+DATE(1970,1,1))</f>
        <v>41211.688750000001</v>
      </c>
      <c r="T899" s="14">
        <f t="shared" ref="T899:T962" si="73">(((I899/60)/60)/24+DATE(1970,1,1))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8322</v>
      </c>
      <c r="R900" t="s">
        <v>8326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8322</v>
      </c>
      <c r="R901" t="s">
        <v>8326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8322</v>
      </c>
      <c r="R902" t="s">
        <v>8325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8322</v>
      </c>
      <c r="R903" t="s">
        <v>8325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8322</v>
      </c>
      <c r="R904" t="s">
        <v>8325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8322</v>
      </c>
      <c r="R905" t="s">
        <v>8325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50.333300000000001</v>
      </c>
      <c r="Q906" s="10" t="s">
        <v>8322</v>
      </c>
      <c r="R906" t="s">
        <v>8325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32.666699999999999</v>
      </c>
      <c r="Q907" s="10" t="s">
        <v>8322</v>
      </c>
      <c r="R907" t="s">
        <v>8325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8322</v>
      </c>
      <c r="R908" t="s">
        <v>8325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8322</v>
      </c>
      <c r="R909" t="s">
        <v>8325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8322</v>
      </c>
      <c r="R910" t="s">
        <v>8325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8322</v>
      </c>
      <c r="R911" t="s">
        <v>8325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8322</v>
      </c>
      <c r="R912" t="s">
        <v>8325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8322</v>
      </c>
      <c r="R913" t="s">
        <v>8325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8322</v>
      </c>
      <c r="R914" t="s">
        <v>8325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82.583299999999994</v>
      </c>
      <c r="Q915" s="10" t="s">
        <v>8322</v>
      </c>
      <c r="R915" t="s">
        <v>8325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8322</v>
      </c>
      <c r="R916" t="s">
        <v>8325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41.666699999999999</v>
      </c>
      <c r="Q917" s="10" t="s">
        <v>8322</v>
      </c>
      <c r="R917" t="s">
        <v>8325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8322</v>
      </c>
      <c r="R918" t="s">
        <v>8325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8322</v>
      </c>
      <c r="R919" t="s">
        <v>8325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8322</v>
      </c>
      <c r="R920" t="s">
        <v>8325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8322</v>
      </c>
      <c r="R921" t="s">
        <v>8325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8322</v>
      </c>
      <c r="R922" t="s">
        <v>8325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8322</v>
      </c>
      <c r="R923" t="s">
        <v>8325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189.33330000000001</v>
      </c>
      <c r="Q924" s="10" t="s">
        <v>8322</v>
      </c>
      <c r="R924" t="s">
        <v>8325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8322</v>
      </c>
      <c r="R925" t="s">
        <v>8325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8322</v>
      </c>
      <c r="R926" t="s">
        <v>8325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8322</v>
      </c>
      <c r="R927" t="s">
        <v>8325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8322</v>
      </c>
      <c r="R928" t="s">
        <v>8325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8322</v>
      </c>
      <c r="R929" t="s">
        <v>8325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8322</v>
      </c>
      <c r="R930" t="s">
        <v>8325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8322</v>
      </c>
      <c r="R931" t="s">
        <v>8325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8322</v>
      </c>
      <c r="R932" t="s">
        <v>8325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18.714300000000001</v>
      </c>
      <c r="Q933" s="10" t="s">
        <v>8322</v>
      </c>
      <c r="R933" t="s">
        <v>8325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46.033299999999997</v>
      </c>
      <c r="Q934" s="10" t="s">
        <v>8322</v>
      </c>
      <c r="R934" t="s">
        <v>8325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8322</v>
      </c>
      <c r="R935" t="s">
        <v>8325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50.666699999999999</v>
      </c>
      <c r="Q936" s="10" t="s">
        <v>8322</v>
      </c>
      <c r="R936" t="s">
        <v>8325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8322</v>
      </c>
      <c r="R937" t="s">
        <v>8325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8322</v>
      </c>
      <c r="R938" t="s">
        <v>8325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8322</v>
      </c>
      <c r="R939" t="s">
        <v>8325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8322</v>
      </c>
      <c r="R940" t="s">
        <v>8325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8322</v>
      </c>
      <c r="R941" t="s">
        <v>8325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110.28570000000001</v>
      </c>
      <c r="Q942" s="10" t="s">
        <v>8316</v>
      </c>
      <c r="R942" t="s">
        <v>8318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37.451599999999999</v>
      </c>
      <c r="Q943" s="10" t="s">
        <v>8316</v>
      </c>
      <c r="R943" t="s">
        <v>8318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8316</v>
      </c>
      <c r="R944" t="s">
        <v>8318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24.083300000000001</v>
      </c>
      <c r="Q945" s="10" t="s">
        <v>8316</v>
      </c>
      <c r="R945" t="s">
        <v>8318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69.406300000000002</v>
      </c>
      <c r="Q946" s="10" t="s">
        <v>8316</v>
      </c>
      <c r="R946" t="s">
        <v>8318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8316</v>
      </c>
      <c r="R947" t="s">
        <v>8318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8316</v>
      </c>
      <c r="R948" t="s">
        <v>8318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8316</v>
      </c>
      <c r="R949" t="s">
        <v>8318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8316</v>
      </c>
      <c r="R950" t="s">
        <v>8318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8316</v>
      </c>
      <c r="R951" t="s">
        <v>8318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58.416699999999999</v>
      </c>
      <c r="Q952" s="10" t="s">
        <v>8316</v>
      </c>
      <c r="R952" t="s">
        <v>8318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158.63640000000001</v>
      </c>
      <c r="Q953" s="10" t="s">
        <v>8316</v>
      </c>
      <c r="R953" t="s">
        <v>8318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99.857100000000003</v>
      </c>
      <c r="Q954" s="10" t="s">
        <v>8316</v>
      </c>
      <c r="R954" t="s">
        <v>8318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8316</v>
      </c>
      <c r="R955" t="s">
        <v>8318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89.191800000000001</v>
      </c>
      <c r="Q956" s="10" t="s">
        <v>8316</v>
      </c>
      <c r="R956" t="s">
        <v>8318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182.62370000000001</v>
      </c>
      <c r="Q957" s="10" t="s">
        <v>8316</v>
      </c>
      <c r="R957" t="s">
        <v>8318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50.647100000000002</v>
      </c>
      <c r="Q958" s="10" t="s">
        <v>8316</v>
      </c>
      <c r="R958" t="s">
        <v>8318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33.285699999999999</v>
      </c>
      <c r="Q959" s="10" t="s">
        <v>8316</v>
      </c>
      <c r="R959" t="s">
        <v>8318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51.823500000000003</v>
      </c>
      <c r="Q960" s="10" t="s">
        <v>8316</v>
      </c>
      <c r="R960" t="s">
        <v>8318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113.62569999999999</v>
      </c>
      <c r="Q961" s="10" t="s">
        <v>8316</v>
      </c>
      <c r="R961" t="s">
        <v>8318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136.46279999999999</v>
      </c>
      <c r="Q962" s="10" t="s">
        <v>8316</v>
      </c>
      <c r="R962" t="s">
        <v>8318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IFERROR(ROUND(E963/L963,4),0)</f>
        <v>364.35449999999997</v>
      </c>
      <c r="Q963" s="10" t="s">
        <v>8316</v>
      </c>
      <c r="R963" t="s">
        <v>8318</v>
      </c>
      <c r="S963" s="14">
        <f t="shared" ref="S963:S1026" si="77">(((J963/60)/60/24)+DATE(1970,1,1))</f>
        <v>42740.693692129629</v>
      </c>
      <c r="T963" s="14">
        <f t="shared" ref="T963:T1026" si="78">(((I963/60)/60)/24+DATE(1970,1,1))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19.243200000000002</v>
      </c>
      <c r="Q964" s="10" t="s">
        <v>8316</v>
      </c>
      <c r="R964" t="s">
        <v>8318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41.8889</v>
      </c>
      <c r="Q965" s="10" t="s">
        <v>8316</v>
      </c>
      <c r="R965" t="s">
        <v>8318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30.310300000000002</v>
      </c>
      <c r="Q966" s="10" t="s">
        <v>8316</v>
      </c>
      <c r="R966" t="s">
        <v>8318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49.666699999999999</v>
      </c>
      <c r="Q967" s="10" t="s">
        <v>8316</v>
      </c>
      <c r="R967" t="s">
        <v>8318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8316</v>
      </c>
      <c r="R968" t="s">
        <v>8318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43.975299999999997</v>
      </c>
      <c r="Q969" s="10" t="s">
        <v>8316</v>
      </c>
      <c r="R969" t="s">
        <v>8318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8316</v>
      </c>
      <c r="R970" t="s">
        <v>8318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1272.7273</v>
      </c>
      <c r="Q971" s="10" t="s">
        <v>8316</v>
      </c>
      <c r="R971" t="s">
        <v>8318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8316</v>
      </c>
      <c r="R972" t="s">
        <v>8318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8316</v>
      </c>
      <c r="R973" t="s">
        <v>8318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153.88890000000001</v>
      </c>
      <c r="Q974" s="10" t="s">
        <v>8316</v>
      </c>
      <c r="R974" t="s">
        <v>8318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51.375</v>
      </c>
      <c r="Q975" s="10" t="s">
        <v>8316</v>
      </c>
      <c r="R975" t="s">
        <v>8318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93.333299999999994</v>
      </c>
      <c r="Q976" s="10" t="s">
        <v>8316</v>
      </c>
      <c r="R976" t="s">
        <v>8318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108.625</v>
      </c>
      <c r="Q977" s="10" t="s">
        <v>8316</v>
      </c>
      <c r="R977" t="s">
        <v>8318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8316</v>
      </c>
      <c r="R978" t="s">
        <v>8318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8316</v>
      </c>
      <c r="R979" t="s">
        <v>8318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790.8374</v>
      </c>
      <c r="Q980" s="10" t="s">
        <v>8316</v>
      </c>
      <c r="R980" t="s">
        <v>8318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301.93920000000003</v>
      </c>
      <c r="Q981" s="10" t="s">
        <v>8316</v>
      </c>
      <c r="R981" t="s">
        <v>8318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47.935499999999998</v>
      </c>
      <c r="Q982" s="10" t="s">
        <v>8316</v>
      </c>
      <c r="R982" t="s">
        <v>8318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8316</v>
      </c>
      <c r="R983" t="s">
        <v>8318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8316</v>
      </c>
      <c r="R984" t="s">
        <v>8318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171.79329999999999</v>
      </c>
      <c r="Q985" s="10" t="s">
        <v>8316</v>
      </c>
      <c r="R985" t="s">
        <v>8318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35.333300000000001</v>
      </c>
      <c r="Q986" s="10" t="s">
        <v>8316</v>
      </c>
      <c r="R986" t="s">
        <v>8318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82.087000000000003</v>
      </c>
      <c r="Q987" s="10" t="s">
        <v>8316</v>
      </c>
      <c r="R987" t="s">
        <v>8318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110.86960000000001</v>
      </c>
      <c r="Q988" s="10" t="s">
        <v>8316</v>
      </c>
      <c r="R988" t="s">
        <v>8318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161.21950000000001</v>
      </c>
      <c r="Q989" s="10" t="s">
        <v>8316</v>
      </c>
      <c r="R989" t="s">
        <v>8318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8316</v>
      </c>
      <c r="R990" t="s">
        <v>8318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52.406300000000002</v>
      </c>
      <c r="Q991" s="10" t="s">
        <v>8316</v>
      </c>
      <c r="R991" t="s">
        <v>8318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8316</v>
      </c>
      <c r="R992" t="s">
        <v>8318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30.285699999999999</v>
      </c>
      <c r="Q993" s="10" t="s">
        <v>8316</v>
      </c>
      <c r="R993" t="s">
        <v>8318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8316</v>
      </c>
      <c r="R994" t="s">
        <v>8318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89.596900000000005</v>
      </c>
      <c r="Q995" s="10" t="s">
        <v>8316</v>
      </c>
      <c r="R995" t="s">
        <v>8318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424.4545</v>
      </c>
      <c r="Q996" s="10" t="s">
        <v>8316</v>
      </c>
      <c r="R996" t="s">
        <v>8318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80.666700000000006</v>
      </c>
      <c r="Q997" s="10" t="s">
        <v>8316</v>
      </c>
      <c r="R997" t="s">
        <v>8318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8316</v>
      </c>
      <c r="R998" t="s">
        <v>8318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8.125</v>
      </c>
      <c r="Q999" s="10" t="s">
        <v>8316</v>
      </c>
      <c r="R999" t="s">
        <v>8318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153.42789999999999</v>
      </c>
      <c r="Q1000" s="10" t="s">
        <v>8316</v>
      </c>
      <c r="R1000" t="s">
        <v>8318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292.07499999999999</v>
      </c>
      <c r="Q1001" s="10" t="s">
        <v>8316</v>
      </c>
      <c r="R1001" t="s">
        <v>8318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8316</v>
      </c>
      <c r="R1002" t="s">
        <v>8318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8316</v>
      </c>
      <c r="R1003" t="s">
        <v>8318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134.5455</v>
      </c>
      <c r="Q1004" s="10" t="s">
        <v>8316</v>
      </c>
      <c r="R1004" t="s">
        <v>8318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214.0667</v>
      </c>
      <c r="Q1005" s="10" t="s">
        <v>8316</v>
      </c>
      <c r="R1005" t="s">
        <v>8318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216.33680000000001</v>
      </c>
      <c r="Q1006" s="10" t="s">
        <v>8316</v>
      </c>
      <c r="R1006" t="s">
        <v>8318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932.31060000000002</v>
      </c>
      <c r="Q1007" s="10" t="s">
        <v>8316</v>
      </c>
      <c r="R1007" t="s">
        <v>8318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8316</v>
      </c>
      <c r="R1008" t="s">
        <v>8318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174.94739999999999</v>
      </c>
      <c r="Q1009" s="10" t="s">
        <v>8316</v>
      </c>
      <c r="R1009" t="s">
        <v>8318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8316</v>
      </c>
      <c r="R1010" t="s">
        <v>8318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8316</v>
      </c>
      <c r="R1011" t="s">
        <v>8318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8316</v>
      </c>
      <c r="R1012" t="s">
        <v>8318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8316</v>
      </c>
      <c r="R1013" t="s">
        <v>8318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1389.3561999999999</v>
      </c>
      <c r="Q1014" s="10" t="s">
        <v>8316</v>
      </c>
      <c r="R1014" t="s">
        <v>8318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95.911100000000005</v>
      </c>
      <c r="Q1015" s="10" t="s">
        <v>8316</v>
      </c>
      <c r="R1015" t="s">
        <v>8318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8316</v>
      </c>
      <c r="R1016" t="s">
        <v>8318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8316</v>
      </c>
      <c r="R1017" t="s">
        <v>8318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74.789500000000004</v>
      </c>
      <c r="Q1018" s="10" t="s">
        <v>8316</v>
      </c>
      <c r="R1018" t="s">
        <v>8318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161.1183</v>
      </c>
      <c r="Q1019" s="10" t="s">
        <v>8316</v>
      </c>
      <c r="R1019" t="s">
        <v>8318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88.714299999999994</v>
      </c>
      <c r="Q1020" s="10" t="s">
        <v>8316</v>
      </c>
      <c r="R1020" t="s">
        <v>8318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8316</v>
      </c>
      <c r="R1021" t="s">
        <v>8318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8322</v>
      </c>
      <c r="R1022" t="s">
        <v>8327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22.079699999999999</v>
      </c>
      <c r="Q1023" s="10" t="s">
        <v>8322</v>
      </c>
      <c r="R1023" t="s">
        <v>8327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31.054099999999998</v>
      </c>
      <c r="Q1024" s="10" t="s">
        <v>8322</v>
      </c>
      <c r="R1024" t="s">
        <v>8327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36.206099999999999</v>
      </c>
      <c r="Q1025" s="10" t="s">
        <v>8322</v>
      </c>
      <c r="R1025" t="s">
        <v>8327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388.97620000000001</v>
      </c>
      <c r="Q1026" s="10" t="s">
        <v>8322</v>
      </c>
      <c r="R1026" t="s">
        <v>8327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IFERROR(ROUND(E1027/L1027,4),0)</f>
        <v>71.848600000000005</v>
      </c>
      <c r="Q1027" s="10" t="s">
        <v>8322</v>
      </c>
      <c r="R1027" t="s">
        <v>8327</v>
      </c>
      <c r="S1027" s="14">
        <f t="shared" ref="S1027:S1090" si="82">(((J1027/60)/60/24)+DATE(1970,1,1))</f>
        <v>42049.833761574075</v>
      </c>
      <c r="T1027" s="14">
        <f t="shared" ref="T1027:T1090" si="83">(((I1027/60)/60)/24+DATE(1970,1,1))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57.381799999999998</v>
      </c>
      <c r="Q1028" s="10" t="s">
        <v>8322</v>
      </c>
      <c r="R1028" t="s">
        <v>8327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69.666700000000006</v>
      </c>
      <c r="Q1029" s="10" t="s">
        <v>8322</v>
      </c>
      <c r="R1029" t="s">
        <v>8327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45.988199999999999</v>
      </c>
      <c r="Q1030" s="10" t="s">
        <v>8322</v>
      </c>
      <c r="R1030" t="s">
        <v>8327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79.2624</v>
      </c>
      <c r="Q1031" s="10" t="s">
        <v>8322</v>
      </c>
      <c r="R1031" t="s">
        <v>8327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43.031399999999998</v>
      </c>
      <c r="Q1032" s="10" t="s">
        <v>8322</v>
      </c>
      <c r="R1032" t="s">
        <v>8327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108.48480000000001</v>
      </c>
      <c r="Q1033" s="10" t="s">
        <v>8322</v>
      </c>
      <c r="R1033" t="s">
        <v>8327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61.029600000000002</v>
      </c>
      <c r="Q1034" s="10" t="s">
        <v>8322</v>
      </c>
      <c r="R1034" t="s">
        <v>8327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50.592599999999997</v>
      </c>
      <c r="Q1035" s="10" t="s">
        <v>8322</v>
      </c>
      <c r="R1035" t="s">
        <v>8327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39.157200000000003</v>
      </c>
      <c r="Q1036" s="10" t="s">
        <v>8322</v>
      </c>
      <c r="R1036" t="s">
        <v>8327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65.157899999999998</v>
      </c>
      <c r="Q1037" s="10" t="s">
        <v>8322</v>
      </c>
      <c r="R1037" t="s">
        <v>8327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23.963100000000001</v>
      </c>
      <c r="Q1038" s="10" t="s">
        <v>8322</v>
      </c>
      <c r="R1038" t="s">
        <v>8327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48.619</v>
      </c>
      <c r="Q1039" s="10" t="s">
        <v>8322</v>
      </c>
      <c r="R1039" t="s">
        <v>8327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35.737699999999997</v>
      </c>
      <c r="Q1040" s="10" t="s">
        <v>8322</v>
      </c>
      <c r="R1040" t="s">
        <v>8327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21.366700000000002</v>
      </c>
      <c r="Q1041" s="10" t="s">
        <v>8322</v>
      </c>
      <c r="R1041" t="s">
        <v>8327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8328</v>
      </c>
      <c r="R1042" t="s">
        <v>8329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8328</v>
      </c>
      <c r="R1043" t="s">
        <v>8329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8328</v>
      </c>
      <c r="R1044" t="s">
        <v>8329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29.2363</v>
      </c>
      <c r="Q1045" s="10" t="s">
        <v>8328</v>
      </c>
      <c r="R1045" t="s">
        <v>8329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8328</v>
      </c>
      <c r="R1046" t="s">
        <v>8329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8328</v>
      </c>
      <c r="R1047" t="s">
        <v>8329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8328</v>
      </c>
      <c r="R1048" t="s">
        <v>8329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8328</v>
      </c>
      <c r="R1049" t="s">
        <v>8329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8328</v>
      </c>
      <c r="R1050" t="s">
        <v>8329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8328</v>
      </c>
      <c r="R1051" t="s">
        <v>8329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8328</v>
      </c>
      <c r="R1052" t="s">
        <v>8329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8328</v>
      </c>
      <c r="R1053" t="s">
        <v>8329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8328</v>
      </c>
      <c r="R1054" t="s">
        <v>8329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8328</v>
      </c>
      <c r="R1055" t="s">
        <v>8329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8328</v>
      </c>
      <c r="R1056" t="s">
        <v>8329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8328</v>
      </c>
      <c r="R1057" t="s">
        <v>8329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8328</v>
      </c>
      <c r="R1058" t="s">
        <v>8329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8328</v>
      </c>
      <c r="R1059" t="s">
        <v>8329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8328</v>
      </c>
      <c r="R1060" t="s">
        <v>8329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8328</v>
      </c>
      <c r="R1061" t="s">
        <v>8329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8328</v>
      </c>
      <c r="R1062" t="s">
        <v>8329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8328</v>
      </c>
      <c r="R1063" t="s">
        <v>8329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8328</v>
      </c>
      <c r="R1064" t="s">
        <v>8329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8328</v>
      </c>
      <c r="R1065" t="s">
        <v>8329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65.666700000000006</v>
      </c>
      <c r="Q1066" s="10" t="s">
        <v>8330</v>
      </c>
      <c r="R1066" t="s">
        <v>8331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8330</v>
      </c>
      <c r="R1067" t="s">
        <v>8331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34.128399999999999</v>
      </c>
      <c r="Q1068" s="10" t="s">
        <v>8330</v>
      </c>
      <c r="R1068" t="s">
        <v>8331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8330</v>
      </c>
      <c r="R1069" t="s">
        <v>8331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8330</v>
      </c>
      <c r="R1070" t="s">
        <v>8331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40.476199999999999</v>
      </c>
      <c r="Q1071" s="10" t="s">
        <v>8330</v>
      </c>
      <c r="R1071" t="s">
        <v>8331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8330</v>
      </c>
      <c r="R1072" t="s">
        <v>8331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8330</v>
      </c>
      <c r="R1073" t="s">
        <v>8331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8330</v>
      </c>
      <c r="R1074" t="s">
        <v>8331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8330</v>
      </c>
      <c r="R1075" t="s">
        <v>8331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113.5667</v>
      </c>
      <c r="Q1076" s="10" t="s">
        <v>8330</v>
      </c>
      <c r="R1076" t="s">
        <v>8331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8330</v>
      </c>
      <c r="R1077" t="s">
        <v>8331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48.280999999999999</v>
      </c>
      <c r="Q1078" s="10" t="s">
        <v>8330</v>
      </c>
      <c r="R1078" t="s">
        <v>8331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43.975999999999999</v>
      </c>
      <c r="Q1079" s="10" t="s">
        <v>8330</v>
      </c>
      <c r="R1079" t="s">
        <v>8331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8330</v>
      </c>
      <c r="R1080" t="s">
        <v>8331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37.666699999999999</v>
      </c>
      <c r="Q1081" s="10" t="s">
        <v>8330</v>
      </c>
      <c r="R1081" t="s">
        <v>8331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18.581600000000002</v>
      </c>
      <c r="Q1082" s="10" t="s">
        <v>8330</v>
      </c>
      <c r="R1082" t="s">
        <v>8331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8330</v>
      </c>
      <c r="R1083" t="s">
        <v>8331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18.666699999999999</v>
      </c>
      <c r="Q1084" s="10" t="s">
        <v>8330</v>
      </c>
      <c r="R1084" t="s">
        <v>8331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8330</v>
      </c>
      <c r="R1085" t="s">
        <v>8331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8330</v>
      </c>
      <c r="R1086" t="s">
        <v>8331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8330</v>
      </c>
      <c r="R1087" t="s">
        <v>8331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8330</v>
      </c>
      <c r="R1088" t="s">
        <v>8331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8330</v>
      </c>
      <c r="R1089" t="s">
        <v>8331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43.417299999999997</v>
      </c>
      <c r="Q1090" s="10" t="s">
        <v>8330</v>
      </c>
      <c r="R1090" t="s">
        <v>8331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IFERROR(ROUND(E1091/L1091,4),0)</f>
        <v>23.959199999999999</v>
      </c>
      <c r="Q1091" s="10" t="s">
        <v>8330</v>
      </c>
      <c r="R1091" t="s">
        <v>8331</v>
      </c>
      <c r="S1091" s="14">
        <f t="shared" ref="S1091:S1154" si="87">(((J1091/60)/60/24)+DATE(1970,1,1))</f>
        <v>42151.189525462964</v>
      </c>
      <c r="T1091" s="14">
        <f t="shared" ref="T1091:T1154" si="88">(((I1091/60)/60)/24+DATE(1970,1,1))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8330</v>
      </c>
      <c r="R1092" t="s">
        <v>8331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8330</v>
      </c>
      <c r="R1093" t="s">
        <v>8331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8330</v>
      </c>
      <c r="R1094" t="s">
        <v>8331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10.5625</v>
      </c>
      <c r="Q1095" s="10" t="s">
        <v>8330</v>
      </c>
      <c r="R1095" t="s">
        <v>8331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122.0004</v>
      </c>
      <c r="Q1096" s="10" t="s">
        <v>8330</v>
      </c>
      <c r="R1096" t="s">
        <v>8331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267.80849999999998</v>
      </c>
      <c r="Q1097" s="10" t="s">
        <v>8330</v>
      </c>
      <c r="R1097" t="s">
        <v>8331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74.206900000000005</v>
      </c>
      <c r="Q1098" s="10" t="s">
        <v>8330</v>
      </c>
      <c r="R1098" t="s">
        <v>8331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6.7142999999999997</v>
      </c>
      <c r="Q1099" s="10" t="s">
        <v>8330</v>
      </c>
      <c r="R1099" t="s">
        <v>8331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81.954499999999996</v>
      </c>
      <c r="Q1100" s="10" t="s">
        <v>8330</v>
      </c>
      <c r="R1100" t="s">
        <v>8331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8330</v>
      </c>
      <c r="R1101" t="s">
        <v>8331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8330</v>
      </c>
      <c r="R1102" t="s">
        <v>8331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6.8333000000000004</v>
      </c>
      <c r="Q1103" s="10" t="s">
        <v>8330</v>
      </c>
      <c r="R1103" t="s">
        <v>8331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17.708300000000001</v>
      </c>
      <c r="Q1104" s="10" t="s">
        <v>8330</v>
      </c>
      <c r="R1104" t="s">
        <v>8331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8330</v>
      </c>
      <c r="R1105" t="s">
        <v>8331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80.297300000000007</v>
      </c>
      <c r="Q1106" s="10" t="s">
        <v>8330</v>
      </c>
      <c r="R1106" t="s">
        <v>8331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8330</v>
      </c>
      <c r="R1107" t="s">
        <v>8331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23.571400000000001</v>
      </c>
      <c r="Q1108" s="10" t="s">
        <v>8330</v>
      </c>
      <c r="R1108" t="s">
        <v>8331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8330</v>
      </c>
      <c r="R1109" t="s">
        <v>8331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34.881</v>
      </c>
      <c r="Q1110" s="10" t="s">
        <v>8330</v>
      </c>
      <c r="R1110" t="s">
        <v>8331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8330</v>
      </c>
      <c r="R1111" t="s">
        <v>8331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23.181799999999999</v>
      </c>
      <c r="Q1112" s="10" t="s">
        <v>8330</v>
      </c>
      <c r="R1112" t="s">
        <v>8331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8330</v>
      </c>
      <c r="R1113" t="s">
        <v>8331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100.2337</v>
      </c>
      <c r="Q1114" s="10" t="s">
        <v>8330</v>
      </c>
      <c r="R1114" t="s">
        <v>8331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8330</v>
      </c>
      <c r="R1115" t="s">
        <v>8331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3.3332999999999999</v>
      </c>
      <c r="Q1116" s="10" t="s">
        <v>8330</v>
      </c>
      <c r="R1116" t="s">
        <v>8331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8330</v>
      </c>
      <c r="R1117" t="s">
        <v>8331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17.852</v>
      </c>
      <c r="Q1118" s="10" t="s">
        <v>8330</v>
      </c>
      <c r="R1118" t="s">
        <v>8331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10.375</v>
      </c>
      <c r="Q1119" s="10" t="s">
        <v>8330</v>
      </c>
      <c r="R1119" t="s">
        <v>8331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36.333300000000001</v>
      </c>
      <c r="Q1120" s="10" t="s">
        <v>8330</v>
      </c>
      <c r="R1120" t="s">
        <v>8331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8330</v>
      </c>
      <c r="R1121" t="s">
        <v>8331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8330</v>
      </c>
      <c r="R1122" t="s">
        <v>8331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8330</v>
      </c>
      <c r="R1123" t="s">
        <v>8331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8330</v>
      </c>
      <c r="R1124" t="s">
        <v>8331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3.6667000000000001</v>
      </c>
      <c r="Q1125" s="10" t="s">
        <v>8330</v>
      </c>
      <c r="R1125" t="s">
        <v>8331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60.714300000000001</v>
      </c>
      <c r="Q1126" s="10" t="s">
        <v>8330</v>
      </c>
      <c r="R1126" t="s">
        <v>8332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8330</v>
      </c>
      <c r="R1127" t="s">
        <v>8332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8330</v>
      </c>
      <c r="R1128" t="s">
        <v>8332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25.434799999999999</v>
      </c>
      <c r="Q1129" s="10" t="s">
        <v>8330</v>
      </c>
      <c r="R1129" t="s">
        <v>8332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8330</v>
      </c>
      <c r="R1130" t="s">
        <v>8332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8330</v>
      </c>
      <c r="R1131" t="s">
        <v>8332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3.6667000000000001</v>
      </c>
      <c r="Q1132" s="10" t="s">
        <v>8330</v>
      </c>
      <c r="R1132" t="s">
        <v>8332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8330</v>
      </c>
      <c r="R1133" t="s">
        <v>8332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110.61539999999999</v>
      </c>
      <c r="Q1134" s="10" t="s">
        <v>8330</v>
      </c>
      <c r="R1134" t="s">
        <v>8332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8330</v>
      </c>
      <c r="R1135" t="s">
        <v>8332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8330</v>
      </c>
      <c r="R1136" t="s">
        <v>8332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8330</v>
      </c>
      <c r="R1137" t="s">
        <v>8332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8330</v>
      </c>
      <c r="R1138" t="s">
        <v>8332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253.20509999999999</v>
      </c>
      <c r="Q1139" s="10" t="s">
        <v>8330</v>
      </c>
      <c r="R1139" t="s">
        <v>8332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8330</v>
      </c>
      <c r="R1140" t="s">
        <v>8332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8330</v>
      </c>
      <c r="R1141" t="s">
        <v>8332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8330</v>
      </c>
      <c r="R1142" t="s">
        <v>8332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8330</v>
      </c>
      <c r="R1143" t="s">
        <v>8332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8330</v>
      </c>
      <c r="R1144" t="s">
        <v>8332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8330</v>
      </c>
      <c r="R1145" t="s">
        <v>8332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8333</v>
      </c>
      <c r="R1146" t="s">
        <v>8334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8333</v>
      </c>
      <c r="R1147" t="s">
        <v>8334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44.166699999999999</v>
      </c>
      <c r="Q1148" s="10" t="s">
        <v>8333</v>
      </c>
      <c r="R1148" t="s">
        <v>8334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8333</v>
      </c>
      <c r="R1149" t="s">
        <v>8334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24.333300000000001</v>
      </c>
      <c r="Q1150" s="10" t="s">
        <v>8333</v>
      </c>
      <c r="R1150" t="s">
        <v>8334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8333</v>
      </c>
      <c r="R1151" t="s">
        <v>8334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8333</v>
      </c>
      <c r="R1152" t="s">
        <v>8334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8333</v>
      </c>
      <c r="R1153" t="s">
        <v>8334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60.7333</v>
      </c>
      <c r="Q1154" s="10" t="s">
        <v>8333</v>
      </c>
      <c r="R1154" t="s">
        <v>8334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IFERROR(ROUND(E1155/L1155,4),0)</f>
        <v>50</v>
      </c>
      <c r="Q1155" s="10" t="s">
        <v>8333</v>
      </c>
      <c r="R1155" t="s">
        <v>8334</v>
      </c>
      <c r="S1155" s="14">
        <f t="shared" ref="S1155:S1218" si="92">(((J1155/60)/60/24)+DATE(1970,1,1))</f>
        <v>42143.714178240742</v>
      </c>
      <c r="T1155" s="14">
        <f t="shared" ref="T1155:T1218" si="93">(((I1155/60)/60)/24+DATE(1970,1,1))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108.33329999999999</v>
      </c>
      <c r="Q1156" s="10" t="s">
        <v>8333</v>
      </c>
      <c r="R1156" t="s">
        <v>8334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8333</v>
      </c>
      <c r="R1157" t="s">
        <v>8334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8333</v>
      </c>
      <c r="R1158" t="s">
        <v>8334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50.333300000000001</v>
      </c>
      <c r="Q1159" s="10" t="s">
        <v>8333</v>
      </c>
      <c r="R1159" t="s">
        <v>8334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11.666700000000001</v>
      </c>
      <c r="Q1160" s="10" t="s">
        <v>8333</v>
      </c>
      <c r="R1160" t="s">
        <v>8334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8333</v>
      </c>
      <c r="R1161" t="s">
        <v>8334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60.789499999999997</v>
      </c>
      <c r="Q1162" s="10" t="s">
        <v>8333</v>
      </c>
      <c r="R1162" t="s">
        <v>8334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8333</v>
      </c>
      <c r="R1163" t="s">
        <v>8334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8333</v>
      </c>
      <c r="R1164" t="s">
        <v>8334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8333</v>
      </c>
      <c r="R1165" t="s">
        <v>8334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8333</v>
      </c>
      <c r="R1166" t="s">
        <v>8334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8333</v>
      </c>
      <c r="R1167" t="s">
        <v>8334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358.875</v>
      </c>
      <c r="Q1168" s="10" t="s">
        <v>8333</v>
      </c>
      <c r="R1168" t="s">
        <v>8334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61.1875</v>
      </c>
      <c r="Q1169" s="10" t="s">
        <v>8333</v>
      </c>
      <c r="R1169" t="s">
        <v>8334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8333</v>
      </c>
      <c r="R1170" t="s">
        <v>8334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5.6666999999999996</v>
      </c>
      <c r="Q1171" s="10" t="s">
        <v>8333</v>
      </c>
      <c r="R1171" t="s">
        <v>8334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8333</v>
      </c>
      <c r="R1172" t="s">
        <v>8334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8333</v>
      </c>
      <c r="R1173" t="s">
        <v>8334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8333</v>
      </c>
      <c r="R1174" t="s">
        <v>8334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8333</v>
      </c>
      <c r="R1175" t="s">
        <v>8334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46.631599999999999</v>
      </c>
      <c r="Q1176" s="10" t="s">
        <v>8333</v>
      </c>
      <c r="R1176" t="s">
        <v>8334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8333</v>
      </c>
      <c r="R1177" t="s">
        <v>8334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8333</v>
      </c>
      <c r="R1178" t="s">
        <v>8334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8333</v>
      </c>
      <c r="R1179" t="s">
        <v>8334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8333</v>
      </c>
      <c r="R1180" t="s">
        <v>8334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8333</v>
      </c>
      <c r="R1181" t="s">
        <v>8334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69.117599999999996</v>
      </c>
      <c r="Q1182" s="10" t="s">
        <v>8333</v>
      </c>
      <c r="R1182" t="s">
        <v>8334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1.3332999999999999</v>
      </c>
      <c r="Q1183" s="10" t="s">
        <v>8333</v>
      </c>
      <c r="R1183" t="s">
        <v>8334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8333</v>
      </c>
      <c r="R1184" t="s">
        <v>8334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33.333300000000001</v>
      </c>
      <c r="Q1185" s="10" t="s">
        <v>8333</v>
      </c>
      <c r="R1185" t="s">
        <v>8334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61.5627</v>
      </c>
      <c r="Q1186" s="10" t="s">
        <v>8335</v>
      </c>
      <c r="R1186" t="s">
        <v>8336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118.73869999999999</v>
      </c>
      <c r="Q1187" s="10" t="s">
        <v>8335</v>
      </c>
      <c r="R1187" t="s">
        <v>8336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65.081299999999999</v>
      </c>
      <c r="Q1188" s="10" t="s">
        <v>8335</v>
      </c>
      <c r="R1188" t="s">
        <v>8336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130.15710000000001</v>
      </c>
      <c r="Q1189" s="10" t="s">
        <v>8335</v>
      </c>
      <c r="R1189" t="s">
        <v>8336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37.776499999999999</v>
      </c>
      <c r="Q1190" s="10" t="s">
        <v>8335</v>
      </c>
      <c r="R1190" t="s">
        <v>8336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112.7907</v>
      </c>
      <c r="Q1191" s="10" t="s">
        <v>8335</v>
      </c>
      <c r="R1191" t="s">
        <v>8336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51.923099999999998</v>
      </c>
      <c r="Q1192" s="10" t="s">
        <v>8335</v>
      </c>
      <c r="R1192" t="s">
        <v>8336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89.242400000000004</v>
      </c>
      <c r="Q1193" s="10" t="s">
        <v>8335</v>
      </c>
      <c r="R1193" t="s">
        <v>8336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19.333300000000001</v>
      </c>
      <c r="Q1194" s="10" t="s">
        <v>8335</v>
      </c>
      <c r="R1194" t="s">
        <v>8336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79.966999999999999</v>
      </c>
      <c r="Q1195" s="10" t="s">
        <v>8335</v>
      </c>
      <c r="R1195" t="s">
        <v>8336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56.4146</v>
      </c>
      <c r="Q1196" s="10" t="s">
        <v>8335</v>
      </c>
      <c r="R1196" t="s">
        <v>8336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79.411799999999999</v>
      </c>
      <c r="Q1197" s="10" t="s">
        <v>8335</v>
      </c>
      <c r="R1197" t="s">
        <v>8336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76.439499999999995</v>
      </c>
      <c r="Q1198" s="10" t="s">
        <v>8335</v>
      </c>
      <c r="R1198" t="s">
        <v>8336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8335</v>
      </c>
      <c r="R1199" t="s">
        <v>8336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54.616799999999998</v>
      </c>
      <c r="Q1200" s="10" t="s">
        <v>8335</v>
      </c>
      <c r="R1200" t="s">
        <v>8336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299.22219999999999</v>
      </c>
      <c r="Q1201" s="10" t="s">
        <v>8335</v>
      </c>
      <c r="R1201" t="s">
        <v>8336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58.533999999999999</v>
      </c>
      <c r="Q1202" s="10" t="s">
        <v>8335</v>
      </c>
      <c r="R1202" t="s">
        <v>8336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55.3718</v>
      </c>
      <c r="Q1203" s="10" t="s">
        <v>8335</v>
      </c>
      <c r="R1203" t="s">
        <v>8336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183.80439999999999</v>
      </c>
      <c r="Q1204" s="10" t="s">
        <v>8335</v>
      </c>
      <c r="R1204" t="s">
        <v>8336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165.34649999999999</v>
      </c>
      <c r="Q1205" s="10" t="s">
        <v>8335</v>
      </c>
      <c r="R1205" t="s">
        <v>8336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234.7895</v>
      </c>
      <c r="Q1206" s="10" t="s">
        <v>8335</v>
      </c>
      <c r="R1206" t="s">
        <v>8336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211.48390000000001</v>
      </c>
      <c r="Q1207" s="10" t="s">
        <v>8335</v>
      </c>
      <c r="R1207" t="s">
        <v>8336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32.343800000000002</v>
      </c>
      <c r="Q1208" s="10" t="s">
        <v>8335</v>
      </c>
      <c r="R1208" t="s">
        <v>8336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123.3759</v>
      </c>
      <c r="Q1209" s="10" t="s">
        <v>8335</v>
      </c>
      <c r="R1209" t="s">
        <v>8336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207.0667</v>
      </c>
      <c r="Q1210" s="10" t="s">
        <v>8335</v>
      </c>
      <c r="R1210" t="s">
        <v>8336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138.26089999999999</v>
      </c>
      <c r="Q1211" s="10" t="s">
        <v>8335</v>
      </c>
      <c r="R1211" t="s">
        <v>8336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493.81549999999999</v>
      </c>
      <c r="Q1212" s="10" t="s">
        <v>8335</v>
      </c>
      <c r="R1212" t="s">
        <v>8336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8335</v>
      </c>
      <c r="R1213" t="s">
        <v>8336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38.8675</v>
      </c>
      <c r="Q1214" s="10" t="s">
        <v>8335</v>
      </c>
      <c r="R1214" t="s">
        <v>8336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61.527799999999999</v>
      </c>
      <c r="Q1215" s="10" t="s">
        <v>8335</v>
      </c>
      <c r="R1215" t="s">
        <v>8336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8335</v>
      </c>
      <c r="R1216" t="s">
        <v>8336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71.591999999999999</v>
      </c>
      <c r="Q1217" s="10" t="s">
        <v>8335</v>
      </c>
      <c r="R1217" t="s">
        <v>8336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91.882900000000006</v>
      </c>
      <c r="Q1218" s="10" t="s">
        <v>8335</v>
      </c>
      <c r="R1218" t="s">
        <v>8336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IFERROR(ROUND(E1219/L1219,4),0)</f>
        <v>148.57380000000001</v>
      </c>
      <c r="Q1219" s="10" t="s">
        <v>8335</v>
      </c>
      <c r="R1219" t="s">
        <v>8336</v>
      </c>
      <c r="S1219" s="14">
        <f t="shared" ref="S1219:S1282" si="97">(((J1219/60)/60/24)+DATE(1970,1,1))</f>
        <v>42535.809490740736</v>
      </c>
      <c r="T1219" s="14">
        <f t="shared" ref="T1219:T1282" si="98">(((I1219/60)/60)/24+DATE(1970,1,1))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174.21350000000001</v>
      </c>
      <c r="Q1220" s="10" t="s">
        <v>8335</v>
      </c>
      <c r="R1220" t="s">
        <v>8336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102.8617</v>
      </c>
      <c r="Q1221" s="10" t="s">
        <v>8335</v>
      </c>
      <c r="R1221" t="s">
        <v>8336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111.1786</v>
      </c>
      <c r="Q1222" s="10" t="s">
        <v>8335</v>
      </c>
      <c r="R1222" t="s">
        <v>8336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23.796199999999999</v>
      </c>
      <c r="Q1223" s="10" t="s">
        <v>8335</v>
      </c>
      <c r="R1223" t="s">
        <v>8336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81.268100000000004</v>
      </c>
      <c r="Q1224" s="10" t="s">
        <v>8335</v>
      </c>
      <c r="R1224" t="s">
        <v>8336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116.21469999999999</v>
      </c>
      <c r="Q1225" s="10" t="s">
        <v>8335</v>
      </c>
      <c r="R1225" t="s">
        <v>8336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58.8889</v>
      </c>
      <c r="Q1226" s="10" t="s">
        <v>8322</v>
      </c>
      <c r="R1226" t="s">
        <v>8337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8322</v>
      </c>
      <c r="R1227" t="s">
        <v>8337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48.424999999999997</v>
      </c>
      <c r="Q1228" s="10" t="s">
        <v>8322</v>
      </c>
      <c r="R1228" t="s">
        <v>8337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8322</v>
      </c>
      <c r="R1229" t="s">
        <v>8337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61.041699999999999</v>
      </c>
      <c r="Q1230" s="10" t="s">
        <v>8322</v>
      </c>
      <c r="R1230" t="s">
        <v>8337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8322</v>
      </c>
      <c r="R1231" t="s">
        <v>8337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8322</v>
      </c>
      <c r="R1232" t="s">
        <v>8337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8322</v>
      </c>
      <c r="R1233" t="s">
        <v>8337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8322</v>
      </c>
      <c r="R1234" t="s">
        <v>8337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19.333300000000001</v>
      </c>
      <c r="Q1235" s="10" t="s">
        <v>8322</v>
      </c>
      <c r="R1235" t="s">
        <v>8337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8322</v>
      </c>
      <c r="R1236" t="s">
        <v>8337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8322</v>
      </c>
      <c r="R1237" t="s">
        <v>8337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8322</v>
      </c>
      <c r="R1238" t="s">
        <v>8337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8322</v>
      </c>
      <c r="R1239" t="s">
        <v>8337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59.333300000000001</v>
      </c>
      <c r="Q1240" s="10" t="s">
        <v>8322</v>
      </c>
      <c r="R1240" t="s">
        <v>8337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8322</v>
      </c>
      <c r="R1241" t="s">
        <v>8337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30.125</v>
      </c>
      <c r="Q1242" s="10" t="s">
        <v>8322</v>
      </c>
      <c r="R1242" t="s">
        <v>8337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74.617599999999996</v>
      </c>
      <c r="Q1243" s="10" t="s">
        <v>8322</v>
      </c>
      <c r="R1243" t="s">
        <v>8337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8322</v>
      </c>
      <c r="R1244" t="s">
        <v>8337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8322</v>
      </c>
      <c r="R1245" t="s">
        <v>8337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46.133299999999998</v>
      </c>
      <c r="Q1246" s="10" t="s">
        <v>8322</v>
      </c>
      <c r="R1246" t="s">
        <v>8323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141.47059999999999</v>
      </c>
      <c r="Q1247" s="10" t="s">
        <v>8322</v>
      </c>
      <c r="R1247" t="s">
        <v>8323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75.483900000000006</v>
      </c>
      <c r="Q1248" s="10" t="s">
        <v>8322</v>
      </c>
      <c r="R1248" t="s">
        <v>8323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8322</v>
      </c>
      <c r="R1249" t="s">
        <v>8323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64.254199999999997</v>
      </c>
      <c r="Q1250" s="10" t="s">
        <v>8322</v>
      </c>
      <c r="R1250" t="s">
        <v>8323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64.469099999999997</v>
      </c>
      <c r="Q1251" s="10" t="s">
        <v>8322</v>
      </c>
      <c r="R1251" t="s">
        <v>8323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118.2008</v>
      </c>
      <c r="Q1252" s="10" t="s">
        <v>8322</v>
      </c>
      <c r="R1252" t="s">
        <v>8323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82.540499999999994</v>
      </c>
      <c r="Q1253" s="10" t="s">
        <v>8322</v>
      </c>
      <c r="R1253" t="s">
        <v>8323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34.170200000000001</v>
      </c>
      <c r="Q1254" s="10" t="s">
        <v>8322</v>
      </c>
      <c r="R1254" t="s">
        <v>8323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42.733199999999997</v>
      </c>
      <c r="Q1255" s="10" t="s">
        <v>8322</v>
      </c>
      <c r="R1255" t="s">
        <v>8323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94.489400000000003</v>
      </c>
      <c r="Q1256" s="10" t="s">
        <v>8322</v>
      </c>
      <c r="R1256" t="s">
        <v>8323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55.697200000000002</v>
      </c>
      <c r="Q1257" s="10" t="s">
        <v>8322</v>
      </c>
      <c r="R1257" t="s">
        <v>8323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98.030799999999999</v>
      </c>
      <c r="Q1258" s="10" t="s">
        <v>8322</v>
      </c>
      <c r="R1258" t="s">
        <v>8323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92.1023</v>
      </c>
      <c r="Q1259" s="10" t="s">
        <v>8322</v>
      </c>
      <c r="R1259" t="s">
        <v>8323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38.1755</v>
      </c>
      <c r="Q1260" s="10" t="s">
        <v>8322</v>
      </c>
      <c r="R1260" t="s">
        <v>8323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27.145800000000001</v>
      </c>
      <c r="Q1261" s="10" t="s">
        <v>8322</v>
      </c>
      <c r="R1261" t="s">
        <v>8323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50.6892</v>
      </c>
      <c r="Q1262" s="10" t="s">
        <v>8322</v>
      </c>
      <c r="R1262" t="s">
        <v>8323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38.942300000000003</v>
      </c>
      <c r="Q1263" s="10" t="s">
        <v>8322</v>
      </c>
      <c r="R1263" t="s">
        <v>8323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77.638099999999994</v>
      </c>
      <c r="Q1264" s="10" t="s">
        <v>8322</v>
      </c>
      <c r="R1264" t="s">
        <v>8323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43.5366</v>
      </c>
      <c r="Q1265" s="10" t="s">
        <v>8322</v>
      </c>
      <c r="R1265" t="s">
        <v>8323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31.823499999999999</v>
      </c>
      <c r="Q1266" s="10" t="s">
        <v>8322</v>
      </c>
      <c r="R1266" t="s">
        <v>8323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63.184399999999997</v>
      </c>
      <c r="Q1267" s="10" t="s">
        <v>8322</v>
      </c>
      <c r="R1267" t="s">
        <v>8323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8322</v>
      </c>
      <c r="R1268" t="s">
        <v>8323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140.8553</v>
      </c>
      <c r="Q1269" s="10" t="s">
        <v>8322</v>
      </c>
      <c r="R1269" t="s">
        <v>8323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76.923100000000005</v>
      </c>
      <c r="Q1270" s="10" t="s">
        <v>8322</v>
      </c>
      <c r="R1270" t="s">
        <v>8323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99.155299999999997</v>
      </c>
      <c r="Q1271" s="10" t="s">
        <v>8322</v>
      </c>
      <c r="R1271" t="s">
        <v>8323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67.881699999999995</v>
      </c>
      <c r="Q1272" s="10" t="s">
        <v>8322</v>
      </c>
      <c r="R1272" t="s">
        <v>8323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246.2903</v>
      </c>
      <c r="Q1273" s="10" t="s">
        <v>8322</v>
      </c>
      <c r="R1273" t="s">
        <v>8323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189.28569999999999</v>
      </c>
      <c r="Q1274" s="10" t="s">
        <v>8322</v>
      </c>
      <c r="R1274" t="s">
        <v>8323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76.666700000000006</v>
      </c>
      <c r="Q1275" s="10" t="s">
        <v>8322</v>
      </c>
      <c r="R1275" t="s">
        <v>8323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82.963300000000004</v>
      </c>
      <c r="Q1276" s="10" t="s">
        <v>8322</v>
      </c>
      <c r="R1276" t="s">
        <v>8323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62.522100000000002</v>
      </c>
      <c r="Q1277" s="10" t="s">
        <v>8322</v>
      </c>
      <c r="R1277" t="s">
        <v>8323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46.068100000000001</v>
      </c>
      <c r="Q1278" s="10" t="s">
        <v>8322</v>
      </c>
      <c r="R1278" t="s">
        <v>8323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38.543900000000001</v>
      </c>
      <c r="Q1279" s="10" t="s">
        <v>8322</v>
      </c>
      <c r="R1279" t="s">
        <v>8323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53.005299999999998</v>
      </c>
      <c r="Q1280" s="10" t="s">
        <v>8322</v>
      </c>
      <c r="R1280" t="s">
        <v>8323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73.355400000000003</v>
      </c>
      <c r="Q1281" s="10" t="s">
        <v>8322</v>
      </c>
      <c r="R1281" t="s">
        <v>8323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127.9752</v>
      </c>
      <c r="Q1282" s="10" t="s">
        <v>8322</v>
      </c>
      <c r="R1282" t="s">
        <v>8323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IFERROR(ROUND(E1283/L1283,4),0)</f>
        <v>104.72969999999999</v>
      </c>
      <c r="Q1283" s="10" t="s">
        <v>8322</v>
      </c>
      <c r="R1283" t="s">
        <v>8323</v>
      </c>
      <c r="S1283" s="14">
        <f t="shared" ref="S1283:S1346" si="102">(((J1283/60)/60/24)+DATE(1970,1,1))</f>
        <v>41463.743472222224</v>
      </c>
      <c r="T1283" s="14">
        <f t="shared" ref="T1283:T1346" si="103">(((I1283/60)/60)/24+DATE(1970,1,1))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67.671499999999995</v>
      </c>
      <c r="Q1284" s="10" t="s">
        <v>8322</v>
      </c>
      <c r="R1284" t="s">
        <v>8323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95.931799999999996</v>
      </c>
      <c r="Q1285" s="10" t="s">
        <v>8322</v>
      </c>
      <c r="R1285" t="s">
        <v>8323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65.161299999999997</v>
      </c>
      <c r="Q1286" s="10" t="s">
        <v>8314</v>
      </c>
      <c r="R1286" t="s">
        <v>8315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32.269799999999996</v>
      </c>
      <c r="Q1287" s="10" t="s">
        <v>8314</v>
      </c>
      <c r="R1287" t="s">
        <v>8315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8314</v>
      </c>
      <c r="R1288" t="s">
        <v>8315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8314</v>
      </c>
      <c r="R1289" t="s">
        <v>8315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65.868899999999996</v>
      </c>
      <c r="Q1290" s="10" t="s">
        <v>8314</v>
      </c>
      <c r="R1290" t="s">
        <v>8315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36.076900000000002</v>
      </c>
      <c r="Q1291" s="10" t="s">
        <v>8314</v>
      </c>
      <c r="R1291" t="s">
        <v>8315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44.186</v>
      </c>
      <c r="Q1292" s="10" t="s">
        <v>8314</v>
      </c>
      <c r="R1292" t="s">
        <v>8315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104.0714</v>
      </c>
      <c r="Q1293" s="10" t="s">
        <v>8314</v>
      </c>
      <c r="R1293" t="s">
        <v>8315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35.961500000000001</v>
      </c>
      <c r="Q1294" s="10" t="s">
        <v>8314</v>
      </c>
      <c r="R1294" t="s">
        <v>8315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127.79170000000001</v>
      </c>
      <c r="Q1295" s="10" t="s">
        <v>8314</v>
      </c>
      <c r="R1295" t="s">
        <v>8315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27.7273</v>
      </c>
      <c r="Q1296" s="10" t="s">
        <v>8314</v>
      </c>
      <c r="R1296" t="s">
        <v>8315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39.828099999999999</v>
      </c>
      <c r="Q1297" s="10" t="s">
        <v>8314</v>
      </c>
      <c r="R1297" t="s">
        <v>8315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52.173900000000003</v>
      </c>
      <c r="Q1298" s="10" t="s">
        <v>8314</v>
      </c>
      <c r="R1298" t="s">
        <v>8315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92.037800000000004</v>
      </c>
      <c r="Q1299" s="10" t="s">
        <v>8314</v>
      </c>
      <c r="R1299" t="s">
        <v>8315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63.424199999999999</v>
      </c>
      <c r="Q1300" s="10" t="s">
        <v>8314</v>
      </c>
      <c r="R1300" t="s">
        <v>8315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135.625</v>
      </c>
      <c r="Q1301" s="10" t="s">
        <v>8314</v>
      </c>
      <c r="R1301" t="s">
        <v>8315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8314</v>
      </c>
      <c r="R1302" t="s">
        <v>8315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70.862099999999998</v>
      </c>
      <c r="Q1303" s="10" t="s">
        <v>8314</v>
      </c>
      <c r="R1303" t="s">
        <v>8315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8314</v>
      </c>
      <c r="R1304" t="s">
        <v>8315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42.214199999999998</v>
      </c>
      <c r="Q1305" s="10" t="s">
        <v>8314</v>
      </c>
      <c r="R1305" t="s">
        <v>8315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152.4135</v>
      </c>
      <c r="Q1306" s="10" t="s">
        <v>8316</v>
      </c>
      <c r="R1306" t="s">
        <v>8318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90.616299999999995</v>
      </c>
      <c r="Q1307" s="10" t="s">
        <v>8316</v>
      </c>
      <c r="R1307" t="s">
        <v>8318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201.60390000000001</v>
      </c>
      <c r="Q1308" s="10" t="s">
        <v>8316</v>
      </c>
      <c r="R1308" t="s">
        <v>8318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127.9333</v>
      </c>
      <c r="Q1309" s="10" t="s">
        <v>8316</v>
      </c>
      <c r="R1309" t="s">
        <v>8318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29.8947</v>
      </c>
      <c r="Q1310" s="10" t="s">
        <v>8316</v>
      </c>
      <c r="R1310" t="s">
        <v>8318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367.97140000000002</v>
      </c>
      <c r="Q1311" s="10" t="s">
        <v>8316</v>
      </c>
      <c r="R1311" t="s">
        <v>8318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129.16669999999999</v>
      </c>
      <c r="Q1312" s="10" t="s">
        <v>8316</v>
      </c>
      <c r="R1312" t="s">
        <v>8318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8316</v>
      </c>
      <c r="R1313" t="s">
        <v>8318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8316</v>
      </c>
      <c r="R1314" t="s">
        <v>8318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102.0164</v>
      </c>
      <c r="Q1315" s="10" t="s">
        <v>8316</v>
      </c>
      <c r="R1315" t="s">
        <v>8318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184.36359999999999</v>
      </c>
      <c r="Q1316" s="10" t="s">
        <v>8316</v>
      </c>
      <c r="R1316" t="s">
        <v>8318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162.9194</v>
      </c>
      <c r="Q1317" s="10" t="s">
        <v>8316</v>
      </c>
      <c r="R1317" t="s">
        <v>8318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8316</v>
      </c>
      <c r="R1318" t="s">
        <v>8318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603.52629999999999</v>
      </c>
      <c r="Q1319" s="10" t="s">
        <v>8316</v>
      </c>
      <c r="R1319" t="s">
        <v>8318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45.407400000000003</v>
      </c>
      <c r="Q1320" s="10" t="s">
        <v>8316</v>
      </c>
      <c r="R1320" t="s">
        <v>8318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97.333299999999994</v>
      </c>
      <c r="Q1321" s="10" t="s">
        <v>8316</v>
      </c>
      <c r="R1321" t="s">
        <v>8318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167.66669999999999</v>
      </c>
      <c r="Q1322" s="10" t="s">
        <v>8316</v>
      </c>
      <c r="R1322" t="s">
        <v>8318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859.85709999999995</v>
      </c>
      <c r="Q1323" s="10" t="s">
        <v>8316</v>
      </c>
      <c r="R1323" t="s">
        <v>8318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8316</v>
      </c>
      <c r="R1324" t="s">
        <v>8318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30.2727</v>
      </c>
      <c r="Q1325" s="10" t="s">
        <v>8316</v>
      </c>
      <c r="R1325" t="s">
        <v>8318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54.666699999999999</v>
      </c>
      <c r="Q1326" s="10" t="s">
        <v>8316</v>
      </c>
      <c r="R1326" t="s">
        <v>8318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8316</v>
      </c>
      <c r="R1327" t="s">
        <v>8318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102.7273</v>
      </c>
      <c r="Q1328" s="10" t="s">
        <v>8316</v>
      </c>
      <c r="R1328" t="s">
        <v>8318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41.5854</v>
      </c>
      <c r="Q1329" s="10" t="s">
        <v>8316</v>
      </c>
      <c r="R1329" t="s">
        <v>8318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116.5333</v>
      </c>
      <c r="Q1330" s="10" t="s">
        <v>8316</v>
      </c>
      <c r="R1330" t="s">
        <v>8318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45.333300000000001</v>
      </c>
      <c r="Q1331" s="10" t="s">
        <v>8316</v>
      </c>
      <c r="R1331" t="s">
        <v>8318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8316</v>
      </c>
      <c r="R1332" t="s">
        <v>8318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8316</v>
      </c>
      <c r="R1333" t="s">
        <v>8318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8316</v>
      </c>
      <c r="R1334" t="s">
        <v>8318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8316</v>
      </c>
      <c r="R1335" t="s">
        <v>8318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51.822499999999998</v>
      </c>
      <c r="Q1336" s="10" t="s">
        <v>8316</v>
      </c>
      <c r="R1336" t="s">
        <v>8318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8316</v>
      </c>
      <c r="R1337" t="s">
        <v>8318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379.22770000000003</v>
      </c>
      <c r="Q1338" s="10" t="s">
        <v>8316</v>
      </c>
      <c r="R1338" t="s">
        <v>8318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176.36429999999999</v>
      </c>
      <c r="Q1339" s="10" t="s">
        <v>8316</v>
      </c>
      <c r="R1339" t="s">
        <v>8318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66.066699999999997</v>
      </c>
      <c r="Q1340" s="10" t="s">
        <v>8316</v>
      </c>
      <c r="R1340" t="s">
        <v>8318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89.648600000000002</v>
      </c>
      <c r="Q1341" s="10" t="s">
        <v>8316</v>
      </c>
      <c r="R1341" t="s">
        <v>8318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8316</v>
      </c>
      <c r="R1342" t="s">
        <v>8318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382.3913</v>
      </c>
      <c r="Q1343" s="10" t="s">
        <v>8316</v>
      </c>
      <c r="R1343" t="s">
        <v>8318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8316</v>
      </c>
      <c r="R1344" t="s">
        <v>8318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158.35599999999999</v>
      </c>
      <c r="Q1345" s="10" t="s">
        <v>8316</v>
      </c>
      <c r="R1345" t="s">
        <v>8318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40.762599999999999</v>
      </c>
      <c r="Q1346" s="10" t="s">
        <v>8319</v>
      </c>
      <c r="R1346" t="s">
        <v>8320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IFERROR(ROUND(E1347/L1347,4),0)</f>
        <v>53.571399999999997</v>
      </c>
      <c r="Q1347" s="10" t="s">
        <v>8319</v>
      </c>
      <c r="R1347" t="s">
        <v>8320</v>
      </c>
      <c r="S1347" s="14">
        <f t="shared" ref="S1347:S1410" si="107">(((J1347/60)/60/24)+DATE(1970,1,1))</f>
        <v>41799.814340277779</v>
      </c>
      <c r="T1347" s="14">
        <f t="shared" ref="T1347:T1410" si="108">(((I1347/60)/60)/24+DATE(1970,1,1))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48.4497</v>
      </c>
      <c r="Q1348" s="10" t="s">
        <v>8319</v>
      </c>
      <c r="R1348" t="s">
        <v>8320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82.419399999999996</v>
      </c>
      <c r="Q1349" s="10" t="s">
        <v>8319</v>
      </c>
      <c r="R1349" t="s">
        <v>8320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230.19229999999999</v>
      </c>
      <c r="Q1350" s="10" t="s">
        <v>8319</v>
      </c>
      <c r="R1350" t="s">
        <v>8320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59.360500000000002</v>
      </c>
      <c r="Q1351" s="10" t="s">
        <v>8319</v>
      </c>
      <c r="R1351" t="s">
        <v>8320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66.698700000000002</v>
      </c>
      <c r="Q1352" s="10" t="s">
        <v>8319</v>
      </c>
      <c r="R1352" t="s">
        <v>8320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168.77500000000001</v>
      </c>
      <c r="Q1353" s="10" t="s">
        <v>8319</v>
      </c>
      <c r="R1353" t="s">
        <v>8320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59.973599999999998</v>
      </c>
      <c r="Q1354" s="10" t="s">
        <v>8319</v>
      </c>
      <c r="R1354" t="s">
        <v>8320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31.8095</v>
      </c>
      <c r="Q1355" s="10" t="s">
        <v>8319</v>
      </c>
      <c r="R1355" t="s">
        <v>8320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24.421900000000001</v>
      </c>
      <c r="Q1356" s="10" t="s">
        <v>8319</v>
      </c>
      <c r="R1356" t="s">
        <v>8320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25.347100000000001</v>
      </c>
      <c r="Q1357" s="10" t="s">
        <v>8319</v>
      </c>
      <c r="R1357" t="s">
        <v>8320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71.443200000000004</v>
      </c>
      <c r="Q1358" s="10" t="s">
        <v>8319</v>
      </c>
      <c r="R1358" t="s">
        <v>8320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38.553800000000003</v>
      </c>
      <c r="Q1359" s="10" t="s">
        <v>8319</v>
      </c>
      <c r="R1359" t="s">
        <v>8320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68.3673</v>
      </c>
      <c r="Q1360" s="10" t="s">
        <v>8319</v>
      </c>
      <c r="R1360" t="s">
        <v>8320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40.210500000000003</v>
      </c>
      <c r="Q1361" s="10" t="s">
        <v>8319</v>
      </c>
      <c r="R1361" t="s">
        <v>8320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32.074100000000001</v>
      </c>
      <c r="Q1362" s="10" t="s">
        <v>8319</v>
      </c>
      <c r="R1362" t="s">
        <v>8320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28.6326</v>
      </c>
      <c r="Q1363" s="10" t="s">
        <v>8319</v>
      </c>
      <c r="R1363" t="s">
        <v>8320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8319</v>
      </c>
      <c r="R1364" t="s">
        <v>8320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8319</v>
      </c>
      <c r="R1365" t="s">
        <v>8320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346.04169999999999</v>
      </c>
      <c r="Q1366" s="10" t="s">
        <v>8322</v>
      </c>
      <c r="R1366" t="s">
        <v>8323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81.739099999999993</v>
      </c>
      <c r="Q1367" s="10" t="s">
        <v>8322</v>
      </c>
      <c r="R1367" t="s">
        <v>8323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64.535300000000007</v>
      </c>
      <c r="Q1368" s="10" t="s">
        <v>8322</v>
      </c>
      <c r="R1368" t="s">
        <v>8323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63.477800000000002</v>
      </c>
      <c r="Q1369" s="10" t="s">
        <v>8322</v>
      </c>
      <c r="R1369" t="s">
        <v>8323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63.620699999999999</v>
      </c>
      <c r="Q1370" s="10" t="s">
        <v>8322</v>
      </c>
      <c r="R1370" t="s">
        <v>8323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83.967100000000002</v>
      </c>
      <c r="Q1371" s="10" t="s">
        <v>8322</v>
      </c>
      <c r="R1371" t="s">
        <v>8323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8322</v>
      </c>
      <c r="R1372" t="s">
        <v>8323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107.0714</v>
      </c>
      <c r="Q1373" s="10" t="s">
        <v>8322</v>
      </c>
      <c r="R1373" t="s">
        <v>8323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8322</v>
      </c>
      <c r="R1374" t="s">
        <v>8323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201.94229999999999</v>
      </c>
      <c r="Q1375" s="10" t="s">
        <v>8322</v>
      </c>
      <c r="R1375" t="s">
        <v>8323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43.060600000000001</v>
      </c>
      <c r="Q1376" s="10" t="s">
        <v>8322</v>
      </c>
      <c r="R1376" t="s">
        <v>8323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62.871600000000001</v>
      </c>
      <c r="Q1377" s="10" t="s">
        <v>8322</v>
      </c>
      <c r="R1377" t="s">
        <v>8323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55.607100000000003</v>
      </c>
      <c r="Q1378" s="10" t="s">
        <v>8322</v>
      </c>
      <c r="R1378" t="s">
        <v>8323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48.709699999999998</v>
      </c>
      <c r="Q1379" s="10" t="s">
        <v>8322</v>
      </c>
      <c r="R1379" t="s">
        <v>8323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30.578900000000001</v>
      </c>
      <c r="Q1380" s="10" t="s">
        <v>8322</v>
      </c>
      <c r="R1380" t="s">
        <v>8323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73.907300000000006</v>
      </c>
      <c r="Q1381" s="10" t="s">
        <v>8322</v>
      </c>
      <c r="R1381" t="s">
        <v>8323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8322</v>
      </c>
      <c r="R1382" t="s">
        <v>8323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73.356200000000001</v>
      </c>
      <c r="Q1383" s="10" t="s">
        <v>8322</v>
      </c>
      <c r="R1383" t="s">
        <v>8323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56.412199999999999</v>
      </c>
      <c r="Q1384" s="10" t="s">
        <v>8322</v>
      </c>
      <c r="R1384" t="s">
        <v>8323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50.247300000000003</v>
      </c>
      <c r="Q1385" s="10" t="s">
        <v>8322</v>
      </c>
      <c r="R1385" t="s">
        <v>8323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68.936499999999995</v>
      </c>
      <c r="Q1386" s="10" t="s">
        <v>8322</v>
      </c>
      <c r="R1386" t="s">
        <v>8323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65.914100000000005</v>
      </c>
      <c r="Q1387" s="10" t="s">
        <v>8322</v>
      </c>
      <c r="R1387" t="s">
        <v>8323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8322</v>
      </c>
      <c r="R1388" t="s">
        <v>8323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70.064099999999996</v>
      </c>
      <c r="Q1389" s="10" t="s">
        <v>8322</v>
      </c>
      <c r="R1389" t="s">
        <v>8323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60.181899999999999</v>
      </c>
      <c r="Q1390" s="10" t="s">
        <v>8322</v>
      </c>
      <c r="R1390" t="s">
        <v>8323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21.382400000000001</v>
      </c>
      <c r="Q1391" s="10" t="s">
        <v>8322</v>
      </c>
      <c r="R1391" t="s">
        <v>8323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160.7895</v>
      </c>
      <c r="Q1392" s="10" t="s">
        <v>8322</v>
      </c>
      <c r="R1392" t="s">
        <v>8323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42.384599999999999</v>
      </c>
      <c r="Q1393" s="10" t="s">
        <v>8322</v>
      </c>
      <c r="R1393" t="s">
        <v>8323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27.317299999999999</v>
      </c>
      <c r="Q1394" s="10" t="s">
        <v>8322</v>
      </c>
      <c r="R1394" t="s">
        <v>8323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196.82689999999999</v>
      </c>
      <c r="Q1395" s="10" t="s">
        <v>8322</v>
      </c>
      <c r="R1395" t="s">
        <v>8323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53.882399999999997</v>
      </c>
      <c r="Q1396" s="10" t="s">
        <v>8322</v>
      </c>
      <c r="R1396" t="s">
        <v>8323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47.756100000000004</v>
      </c>
      <c r="Q1397" s="10" t="s">
        <v>8322</v>
      </c>
      <c r="R1397" t="s">
        <v>8323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88.191800000000001</v>
      </c>
      <c r="Q1398" s="10" t="s">
        <v>8322</v>
      </c>
      <c r="R1398" t="s">
        <v>8323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72.057000000000002</v>
      </c>
      <c r="Q1399" s="10" t="s">
        <v>8322</v>
      </c>
      <c r="R1399" t="s">
        <v>8323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74.246200000000002</v>
      </c>
      <c r="Q1400" s="10" t="s">
        <v>8322</v>
      </c>
      <c r="R1400" t="s">
        <v>8323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61.701099999999997</v>
      </c>
      <c r="Q1401" s="10" t="s">
        <v>8322</v>
      </c>
      <c r="R1401" t="s">
        <v>8323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17.235299999999999</v>
      </c>
      <c r="Q1402" s="10" t="s">
        <v>8322</v>
      </c>
      <c r="R1402" t="s">
        <v>8323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51.720799999999997</v>
      </c>
      <c r="Q1403" s="10" t="s">
        <v>8322</v>
      </c>
      <c r="R1403" t="s">
        <v>8323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24.150400000000001</v>
      </c>
      <c r="Q1404" s="10" t="s">
        <v>8322</v>
      </c>
      <c r="R1404" t="s">
        <v>8323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62.166699999999999</v>
      </c>
      <c r="Q1405" s="10" t="s">
        <v>8322</v>
      </c>
      <c r="R1405" t="s">
        <v>8323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8319</v>
      </c>
      <c r="R1406" t="s">
        <v>8338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6.1764999999999999</v>
      </c>
      <c r="Q1407" s="10" t="s">
        <v>8319</v>
      </c>
      <c r="R1407" t="s">
        <v>8338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8319</v>
      </c>
      <c r="R1408" t="s">
        <v>8338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8319</v>
      </c>
      <c r="R1409" t="s">
        <v>8338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0" t="s">
        <v>8319</v>
      </c>
      <c r="R1410" t="s">
        <v>8338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IFERROR(ROUND(E1411/L1411,4),0)</f>
        <v>0</v>
      </c>
      <c r="Q1411" s="10" t="s">
        <v>8319</v>
      </c>
      <c r="R1411" t="s">
        <v>8338</v>
      </c>
      <c r="S1411" s="14">
        <f t="shared" ref="S1411:S1474" si="112">(((J1411/60)/60/24)+DATE(1970,1,1))</f>
        <v>41945.133506944447</v>
      </c>
      <c r="T1411" s="14">
        <f t="shared" ref="T1411:T1474" si="113">(((I1411/60)/60)/24+DATE(1970,1,1))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8319</v>
      </c>
      <c r="R1412" t="s">
        <v>8338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2.3332999999999999</v>
      </c>
      <c r="Q1413" s="10" t="s">
        <v>8319</v>
      </c>
      <c r="R1413" t="s">
        <v>8338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24.615400000000001</v>
      </c>
      <c r="Q1414" s="10" t="s">
        <v>8319</v>
      </c>
      <c r="R1414" t="s">
        <v>8338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8319</v>
      </c>
      <c r="R1415" t="s">
        <v>8338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8319</v>
      </c>
      <c r="R1416" t="s">
        <v>8338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88.888900000000007</v>
      </c>
      <c r="Q1417" s="10" t="s">
        <v>8319</v>
      </c>
      <c r="R1417" t="s">
        <v>8338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8319</v>
      </c>
      <c r="R1418" t="s">
        <v>8338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8319</v>
      </c>
      <c r="R1419" t="s">
        <v>8338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8319</v>
      </c>
      <c r="R1420" t="s">
        <v>8338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8319</v>
      </c>
      <c r="R1421" t="s">
        <v>8338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8319</v>
      </c>
      <c r="R1422" t="s">
        <v>8338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8319</v>
      </c>
      <c r="R1423" t="s">
        <v>8338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8319</v>
      </c>
      <c r="R1424" t="s">
        <v>8338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8319</v>
      </c>
      <c r="R1425" t="s">
        <v>8338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109.0714</v>
      </c>
      <c r="Q1426" s="10" t="s">
        <v>8319</v>
      </c>
      <c r="R1426" t="s">
        <v>8338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8319</v>
      </c>
      <c r="R1427" t="s">
        <v>8338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8319</v>
      </c>
      <c r="R1428" t="s">
        <v>8338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8319</v>
      </c>
      <c r="R1429" t="s">
        <v>8338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8319</v>
      </c>
      <c r="R1430" t="s">
        <v>8338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8319</v>
      </c>
      <c r="R1431" t="s">
        <v>8338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8319</v>
      </c>
      <c r="R1432" t="s">
        <v>8338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115.5532</v>
      </c>
      <c r="Q1433" s="10" t="s">
        <v>8319</v>
      </c>
      <c r="R1433" t="s">
        <v>8338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8319</v>
      </c>
      <c r="R1434" t="s">
        <v>8338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8319</v>
      </c>
      <c r="R1435" t="s">
        <v>8338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744.54549999999995</v>
      </c>
      <c r="Q1436" s="10" t="s">
        <v>8319</v>
      </c>
      <c r="R1436" t="s">
        <v>8338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8319</v>
      </c>
      <c r="R1437" t="s">
        <v>8338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8319</v>
      </c>
      <c r="R1438" t="s">
        <v>8338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36.681800000000003</v>
      </c>
      <c r="Q1439" s="10" t="s">
        <v>8319</v>
      </c>
      <c r="R1439" t="s">
        <v>8338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8319</v>
      </c>
      <c r="R1440" t="s">
        <v>8338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8319</v>
      </c>
      <c r="R1441" t="s">
        <v>8338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8319</v>
      </c>
      <c r="R1442" t="s">
        <v>8338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673.33330000000001</v>
      </c>
      <c r="Q1443" s="10" t="s">
        <v>8319</v>
      </c>
      <c r="R1443" t="s">
        <v>8338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8319</v>
      </c>
      <c r="R1444" t="s">
        <v>8338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8319</v>
      </c>
      <c r="R1445" t="s">
        <v>8338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8319</v>
      </c>
      <c r="R1446" t="s">
        <v>8338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8319</v>
      </c>
      <c r="R1447" t="s">
        <v>8338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8319</v>
      </c>
      <c r="R1448" t="s">
        <v>8338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8319</v>
      </c>
      <c r="R1449" t="s">
        <v>8338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8319</v>
      </c>
      <c r="R1450" t="s">
        <v>8338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8319</v>
      </c>
      <c r="R1451" t="s">
        <v>8338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8319</v>
      </c>
      <c r="R1452" t="s">
        <v>8338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8319</v>
      </c>
      <c r="R1453" t="s">
        <v>8338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8319</v>
      </c>
      <c r="R1454" t="s">
        <v>8338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8319</v>
      </c>
      <c r="R1455" t="s">
        <v>8338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8319</v>
      </c>
      <c r="R1456" t="s">
        <v>8338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8319</v>
      </c>
      <c r="R1457" t="s">
        <v>8338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48.333300000000001</v>
      </c>
      <c r="Q1458" s="10" t="s">
        <v>8319</v>
      </c>
      <c r="R1458" t="s">
        <v>8338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8319</v>
      </c>
      <c r="R1459" t="s">
        <v>8338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8319</v>
      </c>
      <c r="R1460" t="s">
        <v>8338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8319</v>
      </c>
      <c r="R1461" t="s">
        <v>8338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8319</v>
      </c>
      <c r="R1462" t="s">
        <v>8338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44.666699999999999</v>
      </c>
      <c r="Q1463" s="10" t="s">
        <v>8319</v>
      </c>
      <c r="R1463" t="s">
        <v>8339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28.937999999999999</v>
      </c>
      <c r="Q1464" s="10" t="s">
        <v>8319</v>
      </c>
      <c r="R1464" t="s">
        <v>8339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8319</v>
      </c>
      <c r="R1465" t="s">
        <v>8339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34.8718</v>
      </c>
      <c r="Q1466" s="10" t="s">
        <v>8319</v>
      </c>
      <c r="R1466" t="s">
        <v>8339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52.622700000000002</v>
      </c>
      <c r="Q1467" s="10" t="s">
        <v>8319</v>
      </c>
      <c r="R1467" t="s">
        <v>8339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69.598299999999995</v>
      </c>
      <c r="Q1468" s="10" t="s">
        <v>8319</v>
      </c>
      <c r="R1468" t="s">
        <v>8339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8319</v>
      </c>
      <c r="R1469" t="s">
        <v>8339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33.191099999999999</v>
      </c>
      <c r="Q1470" s="10" t="s">
        <v>8319</v>
      </c>
      <c r="R1470" t="s">
        <v>8339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149.46420000000001</v>
      </c>
      <c r="Q1471" s="10" t="s">
        <v>8319</v>
      </c>
      <c r="R1471" t="s">
        <v>8339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23.172799999999999</v>
      </c>
      <c r="Q1472" s="10" t="s">
        <v>8319</v>
      </c>
      <c r="R1472" t="s">
        <v>8339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96.877600000000001</v>
      </c>
      <c r="Q1473" s="10" t="s">
        <v>8319</v>
      </c>
      <c r="R1473" t="s">
        <v>8339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103.2024</v>
      </c>
      <c r="Q1474" s="10" t="s">
        <v>8319</v>
      </c>
      <c r="R1474" t="s">
        <v>8339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IFERROR(ROUND(E1475/L1475,4),0)</f>
        <v>38.462600000000002</v>
      </c>
      <c r="Q1475" s="10" t="s">
        <v>8319</v>
      </c>
      <c r="R1475" t="s">
        <v>8339</v>
      </c>
      <c r="S1475" s="14">
        <f t="shared" ref="S1475:S1538" si="117">(((J1475/60)/60/24)+DATE(1970,1,1))</f>
        <v>40939.979618055557</v>
      </c>
      <c r="T1475" s="14">
        <f t="shared" ref="T1475:T1538" si="118">(((I1475/60)/60)/24+DATE(1970,1,1))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44.315800000000003</v>
      </c>
      <c r="Q1476" s="10" t="s">
        <v>8319</v>
      </c>
      <c r="R1476" t="s">
        <v>8339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64.173400000000001</v>
      </c>
      <c r="Q1477" s="10" t="s">
        <v>8319</v>
      </c>
      <c r="R1477" t="s">
        <v>8339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43.333300000000001</v>
      </c>
      <c r="Q1478" s="10" t="s">
        <v>8319</v>
      </c>
      <c r="R1478" t="s">
        <v>8339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90.495900000000006</v>
      </c>
      <c r="Q1479" s="10" t="s">
        <v>8319</v>
      </c>
      <c r="R1479" t="s">
        <v>8339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29.187200000000001</v>
      </c>
      <c r="Q1480" s="10" t="s">
        <v>8319</v>
      </c>
      <c r="R1480" t="s">
        <v>8339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30.957699999999999</v>
      </c>
      <c r="Q1481" s="10" t="s">
        <v>8319</v>
      </c>
      <c r="R1481" t="s">
        <v>8339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92.157799999999995</v>
      </c>
      <c r="Q1482" s="10" t="s">
        <v>8319</v>
      </c>
      <c r="R1482" t="s">
        <v>8339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8319</v>
      </c>
      <c r="R1483" t="s">
        <v>8321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8319</v>
      </c>
      <c r="R1484" t="s">
        <v>8321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8319</v>
      </c>
      <c r="R1485" t="s">
        <v>8321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8319</v>
      </c>
      <c r="R1486" t="s">
        <v>8321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8319</v>
      </c>
      <c r="R1487" t="s">
        <v>8321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8319</v>
      </c>
      <c r="R1488" t="s">
        <v>8321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8319</v>
      </c>
      <c r="R1489" t="s">
        <v>8321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8319</v>
      </c>
      <c r="R1490" t="s">
        <v>8321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8319</v>
      </c>
      <c r="R1491" t="s">
        <v>8321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47.1053</v>
      </c>
      <c r="Q1492" s="10" t="s">
        <v>8319</v>
      </c>
      <c r="R1492" t="s">
        <v>8321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8319</v>
      </c>
      <c r="R1493" t="s">
        <v>8321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8319</v>
      </c>
      <c r="R1494" t="s">
        <v>8321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8319</v>
      </c>
      <c r="R1495" t="s">
        <v>8321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40.454500000000003</v>
      </c>
      <c r="Q1496" s="10" t="s">
        <v>8319</v>
      </c>
      <c r="R1496" t="s">
        <v>8321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8319</v>
      </c>
      <c r="R1497" t="s">
        <v>8321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8319</v>
      </c>
      <c r="R1498" t="s">
        <v>8321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8319</v>
      </c>
      <c r="R1499" t="s">
        <v>8321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8319</v>
      </c>
      <c r="R1500" t="s">
        <v>8321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8319</v>
      </c>
      <c r="R1501" t="s">
        <v>8321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46.7333</v>
      </c>
      <c r="Q1502" s="10" t="s">
        <v>8319</v>
      </c>
      <c r="R1502" t="s">
        <v>8321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97.731099999999998</v>
      </c>
      <c r="Q1503" s="10" t="s">
        <v>8335</v>
      </c>
      <c r="R1503" t="s">
        <v>8336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67.835899999999995</v>
      </c>
      <c r="Q1504" s="10" t="s">
        <v>8335</v>
      </c>
      <c r="R1504" t="s">
        <v>8336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56.984900000000003</v>
      </c>
      <c r="Q1505" s="10" t="s">
        <v>8335</v>
      </c>
      <c r="R1505" t="s">
        <v>8336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67.159899999999993</v>
      </c>
      <c r="Q1506" s="10" t="s">
        <v>8335</v>
      </c>
      <c r="R1506" t="s">
        <v>8336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48.037700000000001</v>
      </c>
      <c r="Q1507" s="10" t="s">
        <v>8335</v>
      </c>
      <c r="R1507" t="s">
        <v>8336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38.860500000000002</v>
      </c>
      <c r="Q1508" s="10" t="s">
        <v>8335</v>
      </c>
      <c r="R1508" t="s">
        <v>8336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78.181799999999996</v>
      </c>
      <c r="Q1509" s="10" t="s">
        <v>8335</v>
      </c>
      <c r="R1509" t="s">
        <v>8336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97.113699999999994</v>
      </c>
      <c r="Q1510" s="10" t="s">
        <v>8335</v>
      </c>
      <c r="R1510" t="s">
        <v>8336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110.39400000000001</v>
      </c>
      <c r="Q1511" s="10" t="s">
        <v>8335</v>
      </c>
      <c r="R1511" t="s">
        <v>8336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39.915100000000002</v>
      </c>
      <c r="Q1512" s="10" t="s">
        <v>8335</v>
      </c>
      <c r="R1512" t="s">
        <v>8336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75.975700000000003</v>
      </c>
      <c r="Q1513" s="10" t="s">
        <v>8335</v>
      </c>
      <c r="R1513" t="s">
        <v>8336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58.379100000000001</v>
      </c>
      <c r="Q1514" s="10" t="s">
        <v>8335</v>
      </c>
      <c r="R1514" t="s">
        <v>8336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55.820900000000002</v>
      </c>
      <c r="Q1515" s="10" t="s">
        <v>8335</v>
      </c>
      <c r="R1515" t="s">
        <v>8336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151.24430000000001</v>
      </c>
      <c r="Q1516" s="10" t="s">
        <v>8335</v>
      </c>
      <c r="R1516" t="s">
        <v>8336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849.6703</v>
      </c>
      <c r="Q1517" s="10" t="s">
        <v>8335</v>
      </c>
      <c r="R1517" t="s">
        <v>8336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159.2414</v>
      </c>
      <c r="Q1518" s="10" t="s">
        <v>8335</v>
      </c>
      <c r="R1518" t="s">
        <v>8336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39.507300000000001</v>
      </c>
      <c r="Q1519" s="10" t="s">
        <v>8335</v>
      </c>
      <c r="R1519" t="s">
        <v>8336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130.52969999999999</v>
      </c>
      <c r="Q1520" s="10" t="s">
        <v>8335</v>
      </c>
      <c r="R1520" t="s">
        <v>8336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64.156899999999993</v>
      </c>
      <c r="Q1521" s="10" t="s">
        <v>8335</v>
      </c>
      <c r="R1521" t="s">
        <v>8336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111.5269</v>
      </c>
      <c r="Q1522" s="10" t="s">
        <v>8335</v>
      </c>
      <c r="R1522" t="s">
        <v>8336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170.4468</v>
      </c>
      <c r="Q1523" s="10" t="s">
        <v>8335</v>
      </c>
      <c r="R1523" t="s">
        <v>8336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133.73920000000001</v>
      </c>
      <c r="Q1524" s="10" t="s">
        <v>8335</v>
      </c>
      <c r="R1524" t="s">
        <v>8336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95.834000000000003</v>
      </c>
      <c r="Q1525" s="10" t="s">
        <v>8335</v>
      </c>
      <c r="R1525" t="s">
        <v>8336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221.78569999999999</v>
      </c>
      <c r="Q1526" s="10" t="s">
        <v>8335</v>
      </c>
      <c r="R1526" t="s">
        <v>8336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32.315399999999997</v>
      </c>
      <c r="Q1527" s="10" t="s">
        <v>8335</v>
      </c>
      <c r="R1527" t="s">
        <v>8336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98.839299999999994</v>
      </c>
      <c r="Q1528" s="10" t="s">
        <v>8335</v>
      </c>
      <c r="R1528" t="s">
        <v>8336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55.222099999999998</v>
      </c>
      <c r="Q1529" s="10" t="s">
        <v>8335</v>
      </c>
      <c r="R1529" t="s">
        <v>8336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52.793799999999997</v>
      </c>
      <c r="Q1530" s="10" t="s">
        <v>8335</v>
      </c>
      <c r="R1530" t="s">
        <v>8336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135.66669999999999</v>
      </c>
      <c r="Q1531" s="10" t="s">
        <v>8335</v>
      </c>
      <c r="R1531" t="s">
        <v>8336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53.991999999999997</v>
      </c>
      <c r="Q1532" s="10" t="s">
        <v>8335</v>
      </c>
      <c r="R1532" t="s">
        <v>8336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56.643799999999999</v>
      </c>
      <c r="Q1533" s="10" t="s">
        <v>8335</v>
      </c>
      <c r="R1533" t="s">
        <v>8336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82.316299999999998</v>
      </c>
      <c r="Q1534" s="10" t="s">
        <v>8335</v>
      </c>
      <c r="R1534" t="s">
        <v>8336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88.260800000000003</v>
      </c>
      <c r="Q1535" s="10" t="s">
        <v>8335</v>
      </c>
      <c r="R1535" t="s">
        <v>8336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84.905100000000004</v>
      </c>
      <c r="Q1536" s="10" t="s">
        <v>8335</v>
      </c>
      <c r="R1536" t="s">
        <v>8336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48.154499999999999</v>
      </c>
      <c r="Q1537" s="10" t="s">
        <v>8335</v>
      </c>
      <c r="R1537" t="s">
        <v>8336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66.0154</v>
      </c>
      <c r="Q1538" s="10" t="s">
        <v>8335</v>
      </c>
      <c r="R1538" t="s">
        <v>8336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IFERROR(ROUND(E1539/L1539,4),0)</f>
        <v>96.375</v>
      </c>
      <c r="Q1539" s="10" t="s">
        <v>8335</v>
      </c>
      <c r="R1539" t="s">
        <v>8336</v>
      </c>
      <c r="S1539" s="14">
        <f t="shared" ref="S1539:S1602" si="122">(((J1539/60)/60/24)+DATE(1970,1,1))</f>
        <v>42552.315127314811</v>
      </c>
      <c r="T1539" s="14">
        <f t="shared" ref="T1539:T1602" si="123">(((I1539/60)/60)/24+DATE(1970,1,1))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156.1739</v>
      </c>
      <c r="Q1540" s="10" t="s">
        <v>8335</v>
      </c>
      <c r="R1540" t="s">
        <v>8336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95.764899999999997</v>
      </c>
      <c r="Q1541" s="10" t="s">
        <v>8335</v>
      </c>
      <c r="R1541" t="s">
        <v>8336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180.40819999999999</v>
      </c>
      <c r="Q1542" s="10" t="s">
        <v>8335</v>
      </c>
      <c r="R1542" t="s">
        <v>8336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8335</v>
      </c>
      <c r="R1543" t="s">
        <v>8340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8335</v>
      </c>
      <c r="R1544" t="s">
        <v>8340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8335</v>
      </c>
      <c r="R1545" t="s">
        <v>8340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8335</v>
      </c>
      <c r="R1546" t="s">
        <v>8340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8335</v>
      </c>
      <c r="R1547" t="s">
        <v>8340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26.2727</v>
      </c>
      <c r="Q1548" s="10" t="s">
        <v>8335</v>
      </c>
      <c r="R1548" t="s">
        <v>8340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8335</v>
      </c>
      <c r="R1549" t="s">
        <v>8340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8335</v>
      </c>
      <c r="R1550" t="s">
        <v>8340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28.333300000000001</v>
      </c>
      <c r="Q1551" s="10" t="s">
        <v>8335</v>
      </c>
      <c r="R1551" t="s">
        <v>8340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14.428599999999999</v>
      </c>
      <c r="Q1552" s="10" t="s">
        <v>8335</v>
      </c>
      <c r="R1552" t="s">
        <v>8340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8335</v>
      </c>
      <c r="R1553" t="s">
        <v>8340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132.1875</v>
      </c>
      <c r="Q1554" s="10" t="s">
        <v>8335</v>
      </c>
      <c r="R1554" t="s">
        <v>8340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8335</v>
      </c>
      <c r="R1555" t="s">
        <v>8340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8335</v>
      </c>
      <c r="R1556" t="s">
        <v>8340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8335</v>
      </c>
      <c r="R1557" t="s">
        <v>8340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56.416699999999999</v>
      </c>
      <c r="Q1558" s="10" t="s">
        <v>8335</v>
      </c>
      <c r="R1558" t="s">
        <v>8340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8335</v>
      </c>
      <c r="R1559" t="s">
        <v>8340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11.666700000000001</v>
      </c>
      <c r="Q1560" s="10" t="s">
        <v>8335</v>
      </c>
      <c r="R1560" t="s">
        <v>8340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8335</v>
      </c>
      <c r="R1561" t="s">
        <v>8340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8335</v>
      </c>
      <c r="R1562" t="s">
        <v>8340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8319</v>
      </c>
      <c r="R1563" t="s">
        <v>8341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8319</v>
      </c>
      <c r="R1564" t="s">
        <v>8341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8319</v>
      </c>
      <c r="R1565" t="s">
        <v>8341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8319</v>
      </c>
      <c r="R1566" t="s">
        <v>8341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8319</v>
      </c>
      <c r="R1567" t="s">
        <v>8341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108.0508</v>
      </c>
      <c r="Q1568" s="10" t="s">
        <v>8319</v>
      </c>
      <c r="R1568" t="s">
        <v>8341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26.923100000000002</v>
      </c>
      <c r="Q1569" s="10" t="s">
        <v>8319</v>
      </c>
      <c r="R1569" t="s">
        <v>8341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8319</v>
      </c>
      <c r="R1570" t="s">
        <v>8341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8319</v>
      </c>
      <c r="R1571" t="s">
        <v>8341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47.769199999999998</v>
      </c>
      <c r="Q1572" s="10" t="s">
        <v>8319</v>
      </c>
      <c r="R1572" t="s">
        <v>8341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8319</v>
      </c>
      <c r="R1573" t="s">
        <v>8341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41.666699999999999</v>
      </c>
      <c r="Q1574" s="10" t="s">
        <v>8319</v>
      </c>
      <c r="R1574" t="s">
        <v>8341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74.333299999999994</v>
      </c>
      <c r="Q1575" s="10" t="s">
        <v>8319</v>
      </c>
      <c r="R1575" t="s">
        <v>8341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84.333299999999994</v>
      </c>
      <c r="Q1576" s="10" t="s">
        <v>8319</v>
      </c>
      <c r="R1576" t="s">
        <v>8341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65.457099999999997</v>
      </c>
      <c r="Q1577" s="10" t="s">
        <v>8319</v>
      </c>
      <c r="R1577" t="s">
        <v>8341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8319</v>
      </c>
      <c r="R1578" t="s">
        <v>8341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8319</v>
      </c>
      <c r="R1579" t="s">
        <v>8341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8319</v>
      </c>
      <c r="R1580" t="s">
        <v>8341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8319</v>
      </c>
      <c r="R1581" t="s">
        <v>8341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8319</v>
      </c>
      <c r="R1582" t="s">
        <v>8341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8335</v>
      </c>
      <c r="R1583" t="s">
        <v>8342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8335</v>
      </c>
      <c r="R1584" t="s">
        <v>8342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8335</v>
      </c>
      <c r="R1585" t="s">
        <v>8342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8335</v>
      </c>
      <c r="R1586" t="s">
        <v>8342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131.66669999999999</v>
      </c>
      <c r="Q1587" s="10" t="s">
        <v>8335</v>
      </c>
      <c r="R1587" t="s">
        <v>8342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8335</v>
      </c>
      <c r="R1588" t="s">
        <v>8342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8335</v>
      </c>
      <c r="R1589" t="s">
        <v>8342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8335</v>
      </c>
      <c r="R1590" t="s">
        <v>8342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8335</v>
      </c>
      <c r="R1591" t="s">
        <v>8342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8335</v>
      </c>
      <c r="R1592" t="s">
        <v>8342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44.478299999999997</v>
      </c>
      <c r="Q1593" s="10" t="s">
        <v>8335</v>
      </c>
      <c r="R1593" t="s">
        <v>8342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8335</v>
      </c>
      <c r="R1594" t="s">
        <v>8342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8335</v>
      </c>
      <c r="R1595" t="s">
        <v>8342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8335</v>
      </c>
      <c r="R1596" t="s">
        <v>8342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8335</v>
      </c>
      <c r="R1597" t="s">
        <v>8342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8335</v>
      </c>
      <c r="R1598" t="s">
        <v>8342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8335</v>
      </c>
      <c r="R1599" t="s">
        <v>8342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8335</v>
      </c>
      <c r="R1600" t="s">
        <v>8342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8335</v>
      </c>
      <c r="R1601" t="s">
        <v>8342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40.777799999999999</v>
      </c>
      <c r="Q1602" s="10" t="s">
        <v>8335</v>
      </c>
      <c r="R1602" t="s">
        <v>8342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IFERROR(ROUND(E1603/L1603,4),0)</f>
        <v>48.325499999999998</v>
      </c>
      <c r="Q1603" s="10" t="s">
        <v>8322</v>
      </c>
      <c r="R1603" t="s">
        <v>8323</v>
      </c>
      <c r="S1603" s="14">
        <f t="shared" ref="S1603:S1666" si="127">(((J1603/60)/60/24)+DATE(1970,1,1))</f>
        <v>40638.092974537038</v>
      </c>
      <c r="T1603" s="14">
        <f t="shared" ref="T1603:T1666" si="128">(((I1603/60)/60)/24+DATE(1970,1,1))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46.953099999999999</v>
      </c>
      <c r="Q1604" s="10" t="s">
        <v>8322</v>
      </c>
      <c r="R1604" t="s">
        <v>8323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66.688699999999997</v>
      </c>
      <c r="Q1605" s="10" t="s">
        <v>8322</v>
      </c>
      <c r="R1605" t="s">
        <v>8323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48.8429</v>
      </c>
      <c r="Q1606" s="10" t="s">
        <v>8322</v>
      </c>
      <c r="R1606" t="s">
        <v>8323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137.3091</v>
      </c>
      <c r="Q1607" s="10" t="s">
        <v>8322</v>
      </c>
      <c r="R1607" t="s">
        <v>8323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87.829700000000003</v>
      </c>
      <c r="Q1608" s="10" t="s">
        <v>8322</v>
      </c>
      <c r="R1608" t="s">
        <v>8323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70.785399999999996</v>
      </c>
      <c r="Q1609" s="10" t="s">
        <v>8322</v>
      </c>
      <c r="R1609" t="s">
        <v>8323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52.826099999999997</v>
      </c>
      <c r="Q1610" s="10" t="s">
        <v>8322</v>
      </c>
      <c r="R1610" t="s">
        <v>8323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8322</v>
      </c>
      <c r="R1611" t="s">
        <v>8323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48.544600000000003</v>
      </c>
      <c r="Q1612" s="10" t="s">
        <v>8322</v>
      </c>
      <c r="R1612" t="s">
        <v>8323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37.074100000000001</v>
      </c>
      <c r="Q1613" s="10" t="s">
        <v>8322</v>
      </c>
      <c r="R1613" t="s">
        <v>8323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8322</v>
      </c>
      <c r="R1614" t="s">
        <v>8323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39.038499999999999</v>
      </c>
      <c r="Q1615" s="10" t="s">
        <v>8322</v>
      </c>
      <c r="R1615" t="s">
        <v>8323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66.688299999999998</v>
      </c>
      <c r="Q1616" s="10" t="s">
        <v>8322</v>
      </c>
      <c r="R1616" t="s">
        <v>8323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67.132400000000004</v>
      </c>
      <c r="Q1617" s="10" t="s">
        <v>8322</v>
      </c>
      <c r="R1617" t="s">
        <v>8323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66.369399999999999</v>
      </c>
      <c r="Q1618" s="10" t="s">
        <v>8322</v>
      </c>
      <c r="R1618" t="s">
        <v>8323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64.6203</v>
      </c>
      <c r="Q1619" s="10" t="s">
        <v>8322</v>
      </c>
      <c r="R1619" t="s">
        <v>8323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58.370399999999997</v>
      </c>
      <c r="Q1620" s="10" t="s">
        <v>8322</v>
      </c>
      <c r="R1620" t="s">
        <v>8323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86.956500000000005</v>
      </c>
      <c r="Q1621" s="10" t="s">
        <v>8322</v>
      </c>
      <c r="R1621" t="s">
        <v>8323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66.470600000000005</v>
      </c>
      <c r="Q1622" s="10" t="s">
        <v>8322</v>
      </c>
      <c r="R1622" t="s">
        <v>8323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163.78380000000001</v>
      </c>
      <c r="Q1623" s="10" t="s">
        <v>8322</v>
      </c>
      <c r="R1623" t="s">
        <v>8323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107.9846</v>
      </c>
      <c r="Q1624" s="10" t="s">
        <v>8322</v>
      </c>
      <c r="R1624" t="s">
        <v>8323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42.1111</v>
      </c>
      <c r="Q1625" s="10" t="s">
        <v>8322</v>
      </c>
      <c r="R1625" t="s">
        <v>8323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8322</v>
      </c>
      <c r="R1626" t="s">
        <v>8323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112.0192</v>
      </c>
      <c r="Q1627" s="10" t="s">
        <v>8322</v>
      </c>
      <c r="R1627" t="s">
        <v>8323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74.953699999999998</v>
      </c>
      <c r="Q1628" s="10" t="s">
        <v>8322</v>
      </c>
      <c r="R1628" t="s">
        <v>8323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61.578899999999997</v>
      </c>
      <c r="Q1629" s="10" t="s">
        <v>8322</v>
      </c>
      <c r="R1629" t="s">
        <v>8323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45.875</v>
      </c>
      <c r="Q1630" s="10" t="s">
        <v>8322</v>
      </c>
      <c r="R1630" t="s">
        <v>8323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75.853700000000003</v>
      </c>
      <c r="Q1631" s="10" t="s">
        <v>8322</v>
      </c>
      <c r="R1631" t="s">
        <v>8323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84.206299999999999</v>
      </c>
      <c r="Q1632" s="10" t="s">
        <v>8322</v>
      </c>
      <c r="R1632" t="s">
        <v>8323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117.2256</v>
      </c>
      <c r="Q1633" s="10" t="s">
        <v>8322</v>
      </c>
      <c r="R1633" t="s">
        <v>8323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86.489400000000003</v>
      </c>
      <c r="Q1634" s="10" t="s">
        <v>8322</v>
      </c>
      <c r="R1634" t="s">
        <v>8323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172.41380000000001</v>
      </c>
      <c r="Q1635" s="10" t="s">
        <v>8322</v>
      </c>
      <c r="R1635" t="s">
        <v>8323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62.8125</v>
      </c>
      <c r="Q1636" s="10" t="s">
        <v>8322</v>
      </c>
      <c r="R1636" t="s">
        <v>8323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67.729699999999994</v>
      </c>
      <c r="Q1637" s="10" t="s">
        <v>8322</v>
      </c>
      <c r="R1637" t="s">
        <v>8323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53.563200000000002</v>
      </c>
      <c r="Q1638" s="10" t="s">
        <v>8322</v>
      </c>
      <c r="R1638" t="s">
        <v>8323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8322</v>
      </c>
      <c r="R1639" t="s">
        <v>8323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38.8889</v>
      </c>
      <c r="Q1640" s="10" t="s">
        <v>8322</v>
      </c>
      <c r="R1640" t="s">
        <v>8323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94.736800000000002</v>
      </c>
      <c r="Q1641" s="10" t="s">
        <v>8322</v>
      </c>
      <c r="R1641" t="s">
        <v>8323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39.967100000000002</v>
      </c>
      <c r="Q1642" s="10" t="s">
        <v>8322</v>
      </c>
      <c r="R1642" t="s">
        <v>8323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8322</v>
      </c>
      <c r="R1643" t="s">
        <v>8343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42.857100000000003</v>
      </c>
      <c r="Q1644" s="10" t="s">
        <v>8322</v>
      </c>
      <c r="R1644" t="s">
        <v>8343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168.51349999999999</v>
      </c>
      <c r="Q1645" s="10" t="s">
        <v>8322</v>
      </c>
      <c r="R1645" t="s">
        <v>8343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85.546899999999994</v>
      </c>
      <c r="Q1646" s="10" t="s">
        <v>8322</v>
      </c>
      <c r="R1646" t="s">
        <v>8343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8322</v>
      </c>
      <c r="R1647" t="s">
        <v>8343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26.554200000000002</v>
      </c>
      <c r="Q1648" s="10" t="s">
        <v>8322</v>
      </c>
      <c r="R1648" t="s">
        <v>8343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113.8261</v>
      </c>
      <c r="Q1649" s="10" t="s">
        <v>8322</v>
      </c>
      <c r="R1649" t="s">
        <v>8343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32.011099999999999</v>
      </c>
      <c r="Q1650" s="10" t="s">
        <v>8322</v>
      </c>
      <c r="R1650" t="s">
        <v>8343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47.189300000000003</v>
      </c>
      <c r="Q1651" s="10" t="s">
        <v>8322</v>
      </c>
      <c r="R1651" t="s">
        <v>8343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88.468800000000002</v>
      </c>
      <c r="Q1652" s="10" t="s">
        <v>8322</v>
      </c>
      <c r="R1652" t="s">
        <v>8343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8322</v>
      </c>
      <c r="R1653" t="s">
        <v>8343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64.714299999999994</v>
      </c>
      <c r="Q1654" s="10" t="s">
        <v>8322</v>
      </c>
      <c r="R1654" t="s">
        <v>8343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51.854300000000002</v>
      </c>
      <c r="Q1655" s="10" t="s">
        <v>8322</v>
      </c>
      <c r="R1655" t="s">
        <v>8343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38.7941</v>
      </c>
      <c r="Q1656" s="10" t="s">
        <v>8322</v>
      </c>
      <c r="R1656" t="s">
        <v>8343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44.645800000000001</v>
      </c>
      <c r="Q1657" s="10" t="s">
        <v>8322</v>
      </c>
      <c r="R1657" t="s">
        <v>8343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156.77330000000001</v>
      </c>
      <c r="Q1658" s="10" t="s">
        <v>8322</v>
      </c>
      <c r="R1658" t="s">
        <v>8343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118.7034</v>
      </c>
      <c r="Q1659" s="10" t="s">
        <v>8322</v>
      </c>
      <c r="R1659" t="s">
        <v>8343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74.149500000000003</v>
      </c>
      <c r="Q1660" s="10" t="s">
        <v>8322</v>
      </c>
      <c r="R1660" t="s">
        <v>8343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12.533300000000001</v>
      </c>
      <c r="Q1661" s="10" t="s">
        <v>8322</v>
      </c>
      <c r="R1661" t="s">
        <v>8343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27.8611</v>
      </c>
      <c r="Q1662" s="10" t="s">
        <v>8322</v>
      </c>
      <c r="R1662" t="s">
        <v>8343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80.178200000000004</v>
      </c>
      <c r="Q1663" s="10" t="s">
        <v>8322</v>
      </c>
      <c r="R1663" t="s">
        <v>8343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132.43549999999999</v>
      </c>
      <c r="Q1664" s="10" t="s">
        <v>8322</v>
      </c>
      <c r="R1664" t="s">
        <v>8343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8322</v>
      </c>
      <c r="R1665" t="s">
        <v>8343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34.384500000000003</v>
      </c>
      <c r="Q1666" s="10" t="s">
        <v>8322</v>
      </c>
      <c r="R1666" t="s">
        <v>8343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IFERROR(ROUND(E1667/L1667,4),0)</f>
        <v>44.957000000000001</v>
      </c>
      <c r="Q1667" s="10" t="s">
        <v>8322</v>
      </c>
      <c r="R1667" t="s">
        <v>8343</v>
      </c>
      <c r="S1667" s="14">
        <f t="shared" ref="S1667:S1730" si="132">(((J1667/60)/60/24)+DATE(1970,1,1))</f>
        <v>40564.649456018517</v>
      </c>
      <c r="T1667" s="14">
        <f t="shared" ref="T1667:T1730" si="133">(((I1667/60)/60)/24+DATE(1970,1,1))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41.040799999999997</v>
      </c>
      <c r="Q1668" s="10" t="s">
        <v>8322</v>
      </c>
      <c r="R1668" t="s">
        <v>8343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52.5976</v>
      </c>
      <c r="Q1669" s="10" t="s">
        <v>8322</v>
      </c>
      <c r="R1669" t="s">
        <v>8343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70.784499999999994</v>
      </c>
      <c r="Q1670" s="10" t="s">
        <v>8322</v>
      </c>
      <c r="R1670" t="s">
        <v>8343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8322</v>
      </c>
      <c r="R1671" t="s">
        <v>8343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44.608699999999999</v>
      </c>
      <c r="Q1672" s="10" t="s">
        <v>8322</v>
      </c>
      <c r="R1672" t="s">
        <v>8343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26.149000000000001</v>
      </c>
      <c r="Q1673" s="10" t="s">
        <v>8322</v>
      </c>
      <c r="R1673" t="s">
        <v>8343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39.183700000000002</v>
      </c>
      <c r="Q1674" s="10" t="s">
        <v>8322</v>
      </c>
      <c r="R1674" t="s">
        <v>8343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45.593200000000003</v>
      </c>
      <c r="Q1675" s="10" t="s">
        <v>8322</v>
      </c>
      <c r="R1675" t="s">
        <v>8343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89.247799999999998</v>
      </c>
      <c r="Q1676" s="10" t="s">
        <v>8322</v>
      </c>
      <c r="R1676" t="s">
        <v>8343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40.416499999999999</v>
      </c>
      <c r="Q1677" s="10" t="s">
        <v>8322</v>
      </c>
      <c r="R1677" t="s">
        <v>8343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82.381</v>
      </c>
      <c r="Q1678" s="10" t="s">
        <v>8322</v>
      </c>
      <c r="R1678" t="s">
        <v>8343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159.52379999999999</v>
      </c>
      <c r="Q1679" s="10" t="s">
        <v>8322</v>
      </c>
      <c r="R1679" t="s">
        <v>8343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36.244900000000001</v>
      </c>
      <c r="Q1680" s="10" t="s">
        <v>8322</v>
      </c>
      <c r="R1680" t="s">
        <v>8343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8322</v>
      </c>
      <c r="R1681" t="s">
        <v>8343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8322</v>
      </c>
      <c r="R1682" t="s">
        <v>8343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74.575100000000006</v>
      </c>
      <c r="Q1683" s="10" t="s">
        <v>8322</v>
      </c>
      <c r="R1683" t="s">
        <v>8344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8322</v>
      </c>
      <c r="R1684" t="s">
        <v>8344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8322</v>
      </c>
      <c r="R1685" t="s">
        <v>8344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86.435599999999994</v>
      </c>
      <c r="Q1686" s="10" t="s">
        <v>8322</v>
      </c>
      <c r="R1686" t="s">
        <v>8344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8322</v>
      </c>
      <c r="R1687" t="s">
        <v>8344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8322</v>
      </c>
      <c r="R1688" t="s">
        <v>8344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80.128200000000007</v>
      </c>
      <c r="Q1689" s="10" t="s">
        <v>8322</v>
      </c>
      <c r="R1689" t="s">
        <v>8344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253.1429</v>
      </c>
      <c r="Q1690" s="10" t="s">
        <v>8322</v>
      </c>
      <c r="R1690" t="s">
        <v>8344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171.42859999999999</v>
      </c>
      <c r="Q1691" s="10" t="s">
        <v>8322</v>
      </c>
      <c r="R1691" t="s">
        <v>8344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57.7273</v>
      </c>
      <c r="Q1692" s="10" t="s">
        <v>8322</v>
      </c>
      <c r="R1692" t="s">
        <v>8344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264.26319999999998</v>
      </c>
      <c r="Q1693" s="10" t="s">
        <v>8322</v>
      </c>
      <c r="R1693" t="s">
        <v>8344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159.33330000000001</v>
      </c>
      <c r="Q1694" s="10" t="s">
        <v>8322</v>
      </c>
      <c r="R1694" t="s">
        <v>8344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8322</v>
      </c>
      <c r="R1695" t="s">
        <v>8344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8322</v>
      </c>
      <c r="R1696" t="s">
        <v>8344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61.087000000000003</v>
      </c>
      <c r="Q1697" s="10" t="s">
        <v>8322</v>
      </c>
      <c r="R1697" t="s">
        <v>8344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8322</v>
      </c>
      <c r="R1698" t="s">
        <v>8344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114.8182</v>
      </c>
      <c r="Q1699" s="10" t="s">
        <v>8322</v>
      </c>
      <c r="R1699" t="s">
        <v>8344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8322</v>
      </c>
      <c r="R1700" t="s">
        <v>8344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8322</v>
      </c>
      <c r="R1701" t="s">
        <v>8344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65.974699999999999</v>
      </c>
      <c r="Q1702" s="10" t="s">
        <v>8322</v>
      </c>
      <c r="R1702" t="s">
        <v>8344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8322</v>
      </c>
      <c r="R1703" t="s">
        <v>8344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8322</v>
      </c>
      <c r="R1704" t="s">
        <v>8344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8322</v>
      </c>
      <c r="R1705" t="s">
        <v>8344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118.36360000000001</v>
      </c>
      <c r="Q1706" s="10" t="s">
        <v>8322</v>
      </c>
      <c r="R1706" t="s">
        <v>8344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8322</v>
      </c>
      <c r="R1707" t="s">
        <v>8344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8322</v>
      </c>
      <c r="R1708" t="s">
        <v>8344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54.1111</v>
      </c>
      <c r="Q1709" s="10" t="s">
        <v>8322</v>
      </c>
      <c r="R1709" t="s">
        <v>8344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8322</v>
      </c>
      <c r="R1710" t="s">
        <v>8344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8322</v>
      </c>
      <c r="R1711" t="s">
        <v>8344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8322</v>
      </c>
      <c r="R1712" t="s">
        <v>8344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8322</v>
      </c>
      <c r="R1713" t="s">
        <v>8344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8322</v>
      </c>
      <c r="R1714" t="s">
        <v>8344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8322</v>
      </c>
      <c r="R1715" t="s">
        <v>8344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115.7059</v>
      </c>
      <c r="Q1716" s="10" t="s">
        <v>8322</v>
      </c>
      <c r="R1716" t="s">
        <v>8344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8322</v>
      </c>
      <c r="R1717" t="s">
        <v>8344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8322</v>
      </c>
      <c r="R1718" t="s">
        <v>8344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34.0244</v>
      </c>
      <c r="Q1719" s="10" t="s">
        <v>8322</v>
      </c>
      <c r="R1719" t="s">
        <v>8344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8322</v>
      </c>
      <c r="R1720" t="s">
        <v>8344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11.666700000000001</v>
      </c>
      <c r="Q1721" s="10" t="s">
        <v>8322</v>
      </c>
      <c r="R1721" t="s">
        <v>8344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28.125</v>
      </c>
      <c r="Q1722" s="10" t="s">
        <v>8322</v>
      </c>
      <c r="R1722" t="s">
        <v>8344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8322</v>
      </c>
      <c r="R1723" t="s">
        <v>8344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8322</v>
      </c>
      <c r="R1724" t="s">
        <v>8344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216.66669999999999</v>
      </c>
      <c r="Q1725" s="10" t="s">
        <v>8322</v>
      </c>
      <c r="R1725" t="s">
        <v>8344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8322</v>
      </c>
      <c r="R1726" t="s">
        <v>8344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62.222200000000001</v>
      </c>
      <c r="Q1727" s="10" t="s">
        <v>8322</v>
      </c>
      <c r="R1727" t="s">
        <v>8344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8322</v>
      </c>
      <c r="R1728" t="s">
        <v>8344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8322</v>
      </c>
      <c r="R1729" t="s">
        <v>8344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122.1429</v>
      </c>
      <c r="Q1730" s="10" t="s">
        <v>8322</v>
      </c>
      <c r="R1730" t="s">
        <v>8344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IFERROR(ROUND(E1731/L1731,4),0)</f>
        <v>0</v>
      </c>
      <c r="Q1731" s="10" t="s">
        <v>8322</v>
      </c>
      <c r="R1731" t="s">
        <v>8344</v>
      </c>
      <c r="S1731" s="14">
        <f t="shared" ref="S1731:S1794" si="137">(((J1731/60)/60/24)+DATE(1970,1,1))</f>
        <v>42471.052152777775</v>
      </c>
      <c r="T1731" s="14">
        <f t="shared" ref="T1731:T1794" si="138">(((I1731/60)/60)/24+DATE(1970,1,1))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8322</v>
      </c>
      <c r="R1732" t="s">
        <v>8344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8322</v>
      </c>
      <c r="R1733" t="s">
        <v>8344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8322</v>
      </c>
      <c r="R1734" t="s">
        <v>8344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8322</v>
      </c>
      <c r="R1735" t="s">
        <v>8344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8322</v>
      </c>
      <c r="R1736" t="s">
        <v>8344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8322</v>
      </c>
      <c r="R1737" t="s">
        <v>8344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8322</v>
      </c>
      <c r="R1738" t="s">
        <v>8344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56.666699999999999</v>
      </c>
      <c r="Q1739" s="10" t="s">
        <v>8322</v>
      </c>
      <c r="R1739" t="s">
        <v>8344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8322</v>
      </c>
      <c r="R1740" t="s">
        <v>8344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8322</v>
      </c>
      <c r="R1741" t="s">
        <v>8344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8322</v>
      </c>
      <c r="R1742" t="s">
        <v>8344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25.576899999999998</v>
      </c>
      <c r="Q1743" s="10" t="s">
        <v>8335</v>
      </c>
      <c r="R1743" t="s">
        <v>8336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63.970599999999997</v>
      </c>
      <c r="Q1744" s="10" t="s">
        <v>8335</v>
      </c>
      <c r="R1744" t="s">
        <v>8336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89.925399999999996</v>
      </c>
      <c r="Q1745" s="10" t="s">
        <v>8335</v>
      </c>
      <c r="R1745" t="s">
        <v>8336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93.071399999999997</v>
      </c>
      <c r="Q1746" s="10" t="s">
        <v>8335</v>
      </c>
      <c r="R1746" t="s">
        <v>8336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89.674199999999999</v>
      </c>
      <c r="Q1747" s="10" t="s">
        <v>8335</v>
      </c>
      <c r="R1747" t="s">
        <v>8336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207.61680000000001</v>
      </c>
      <c r="Q1748" s="10" t="s">
        <v>8335</v>
      </c>
      <c r="R1748" t="s">
        <v>8336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59.408799999999999</v>
      </c>
      <c r="Q1749" s="10" t="s">
        <v>8335</v>
      </c>
      <c r="R1749" t="s">
        <v>8336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358.97239999999999</v>
      </c>
      <c r="Q1750" s="10" t="s">
        <v>8335</v>
      </c>
      <c r="R1750" t="s">
        <v>8336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94.736599999999996</v>
      </c>
      <c r="Q1751" s="10" t="s">
        <v>8335</v>
      </c>
      <c r="R1751" t="s">
        <v>8336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80.647999999999996</v>
      </c>
      <c r="Q1752" s="10" t="s">
        <v>8335</v>
      </c>
      <c r="R1752" t="s">
        <v>8336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168.6885</v>
      </c>
      <c r="Q1753" s="10" t="s">
        <v>8335</v>
      </c>
      <c r="R1753" t="s">
        <v>8336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34.688899999999997</v>
      </c>
      <c r="Q1754" s="10" t="s">
        <v>8335</v>
      </c>
      <c r="R1754" t="s">
        <v>8336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462.8571</v>
      </c>
      <c r="Q1755" s="10" t="s">
        <v>8335</v>
      </c>
      <c r="R1755" t="s">
        <v>8336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104.38890000000001</v>
      </c>
      <c r="Q1756" s="10" t="s">
        <v>8335</v>
      </c>
      <c r="R1756" t="s">
        <v>8336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8335</v>
      </c>
      <c r="R1757" t="s">
        <v>8336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8335</v>
      </c>
      <c r="R1758" t="s">
        <v>8336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414.28570000000002</v>
      </c>
      <c r="Q1759" s="10" t="s">
        <v>8335</v>
      </c>
      <c r="R1759" t="s">
        <v>8336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42.481499999999997</v>
      </c>
      <c r="Q1760" s="10" t="s">
        <v>8335</v>
      </c>
      <c r="R1760" t="s">
        <v>8336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108.77549999999999</v>
      </c>
      <c r="Q1761" s="10" t="s">
        <v>8335</v>
      </c>
      <c r="R1761" t="s">
        <v>8336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81.097999999999999</v>
      </c>
      <c r="Q1762" s="10" t="s">
        <v>8335</v>
      </c>
      <c r="R1762" t="s">
        <v>8336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51.666699999999999</v>
      </c>
      <c r="Q1763" s="10" t="s">
        <v>8335</v>
      </c>
      <c r="R1763" t="s">
        <v>8336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8335</v>
      </c>
      <c r="R1764" t="s">
        <v>8336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103.6356</v>
      </c>
      <c r="Q1765" s="10" t="s">
        <v>8335</v>
      </c>
      <c r="R1765" t="s">
        <v>8336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55.2821</v>
      </c>
      <c r="Q1766" s="10" t="s">
        <v>8335</v>
      </c>
      <c r="R1766" t="s">
        <v>8336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72.169700000000006</v>
      </c>
      <c r="Q1767" s="10" t="s">
        <v>8335</v>
      </c>
      <c r="R1767" t="s">
        <v>8336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8335</v>
      </c>
      <c r="R1768" t="s">
        <v>8336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58.615400000000001</v>
      </c>
      <c r="Q1769" s="10" t="s">
        <v>8335</v>
      </c>
      <c r="R1769" t="s">
        <v>8336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12.466699999999999</v>
      </c>
      <c r="Q1770" s="10" t="s">
        <v>8335</v>
      </c>
      <c r="R1770" t="s">
        <v>8336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49.136400000000002</v>
      </c>
      <c r="Q1771" s="10" t="s">
        <v>8335</v>
      </c>
      <c r="R1771" t="s">
        <v>8336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8335</v>
      </c>
      <c r="R1772" t="s">
        <v>8336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8335</v>
      </c>
      <c r="R1773" t="s">
        <v>8336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45.157899999999998</v>
      </c>
      <c r="Q1774" s="10" t="s">
        <v>8335</v>
      </c>
      <c r="R1774" t="s">
        <v>8336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98.789500000000004</v>
      </c>
      <c r="Q1775" s="10" t="s">
        <v>8335</v>
      </c>
      <c r="R1775" t="s">
        <v>8336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88.307699999999997</v>
      </c>
      <c r="Q1776" s="10" t="s">
        <v>8335</v>
      </c>
      <c r="R1776" t="s">
        <v>8336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170.62899999999999</v>
      </c>
      <c r="Q1777" s="10" t="s">
        <v>8335</v>
      </c>
      <c r="R1777" t="s">
        <v>8336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8335</v>
      </c>
      <c r="R1778" t="s">
        <v>8336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8335</v>
      </c>
      <c r="R1779" t="s">
        <v>8336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66.333299999999994</v>
      </c>
      <c r="Q1780" s="10" t="s">
        <v>8335</v>
      </c>
      <c r="R1780" t="s">
        <v>8336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104.8947</v>
      </c>
      <c r="Q1781" s="10" t="s">
        <v>8335</v>
      </c>
      <c r="R1781" t="s">
        <v>8336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78.440799999999996</v>
      </c>
      <c r="Q1782" s="10" t="s">
        <v>8335</v>
      </c>
      <c r="R1782" t="s">
        <v>8336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59.041699999999999</v>
      </c>
      <c r="Q1783" s="10" t="s">
        <v>8335</v>
      </c>
      <c r="R1783" t="s">
        <v>8336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71.342100000000002</v>
      </c>
      <c r="Q1784" s="10" t="s">
        <v>8335</v>
      </c>
      <c r="R1784" t="s">
        <v>8336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51.226999999999997</v>
      </c>
      <c r="Q1785" s="10" t="s">
        <v>8335</v>
      </c>
      <c r="R1785" t="s">
        <v>8336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60.242400000000004</v>
      </c>
      <c r="Q1786" s="10" t="s">
        <v>8335</v>
      </c>
      <c r="R1786" t="s">
        <v>8336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44.935200000000002</v>
      </c>
      <c r="Q1787" s="10" t="s">
        <v>8335</v>
      </c>
      <c r="R1787" t="s">
        <v>8336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31.206900000000001</v>
      </c>
      <c r="Q1788" s="10" t="s">
        <v>8335</v>
      </c>
      <c r="R1788" t="s">
        <v>8336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63.875</v>
      </c>
      <c r="Q1789" s="10" t="s">
        <v>8335</v>
      </c>
      <c r="R1789" t="s">
        <v>8336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8335</v>
      </c>
      <c r="R1790" t="s">
        <v>8336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8335</v>
      </c>
      <c r="R1791" t="s">
        <v>8336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109.0667</v>
      </c>
      <c r="Q1792" s="10" t="s">
        <v>8335</v>
      </c>
      <c r="R1792" t="s">
        <v>8336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8335</v>
      </c>
      <c r="R1793" t="s">
        <v>8336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109.9353</v>
      </c>
      <c r="Q1794" s="10" t="s">
        <v>8335</v>
      </c>
      <c r="R1794" t="s">
        <v>8336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IFERROR(ROUND(E1795/L1795,4),0)</f>
        <v>20</v>
      </c>
      <c r="Q1795" s="10" t="s">
        <v>8335</v>
      </c>
      <c r="R1795" t="s">
        <v>8336</v>
      </c>
      <c r="S1795" s="14">
        <f t="shared" ref="S1795:S1858" si="142">(((J1795/60)/60/24)+DATE(1970,1,1))</f>
        <v>41940.89166666667</v>
      </c>
      <c r="T1795" s="14">
        <f t="shared" ref="T1795:T1858" si="143">(((I1795/60)/60)/24+DATE(1970,1,1))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55.3889</v>
      </c>
      <c r="Q1796" s="10" t="s">
        <v>8335</v>
      </c>
      <c r="R1796" t="s">
        <v>8336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133.90119999999999</v>
      </c>
      <c r="Q1797" s="10" t="s">
        <v>8335</v>
      </c>
      <c r="R1797" t="s">
        <v>8336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48.7209</v>
      </c>
      <c r="Q1798" s="10" t="s">
        <v>8335</v>
      </c>
      <c r="R1798" t="s">
        <v>8336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8335</v>
      </c>
      <c r="R1799" t="s">
        <v>8336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58.972999999999999</v>
      </c>
      <c r="Q1800" s="10" t="s">
        <v>8335</v>
      </c>
      <c r="R1800" t="s">
        <v>8336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11.638299999999999</v>
      </c>
      <c r="Q1801" s="10" t="s">
        <v>8335</v>
      </c>
      <c r="R1801" t="s">
        <v>8336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83.716800000000006</v>
      </c>
      <c r="Q1802" s="10" t="s">
        <v>8335</v>
      </c>
      <c r="R1802" t="s">
        <v>8336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63.648600000000002</v>
      </c>
      <c r="Q1803" s="10" t="s">
        <v>8335</v>
      </c>
      <c r="R1803" t="s">
        <v>8336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94.277799999999999</v>
      </c>
      <c r="Q1804" s="10" t="s">
        <v>8335</v>
      </c>
      <c r="R1804" t="s">
        <v>8336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71.866699999999994</v>
      </c>
      <c r="Q1805" s="10" t="s">
        <v>8335</v>
      </c>
      <c r="R1805" t="s">
        <v>8336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104.8462</v>
      </c>
      <c r="Q1806" s="10" t="s">
        <v>8335</v>
      </c>
      <c r="R1806" t="s">
        <v>8336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67.139300000000006</v>
      </c>
      <c r="Q1807" s="10" t="s">
        <v>8335</v>
      </c>
      <c r="R1807" t="s">
        <v>8336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73.875</v>
      </c>
      <c r="Q1808" s="10" t="s">
        <v>8335</v>
      </c>
      <c r="R1808" t="s">
        <v>8336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69.125</v>
      </c>
      <c r="Q1809" s="10" t="s">
        <v>8335</v>
      </c>
      <c r="R1809" t="s">
        <v>8336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120.77079999999999</v>
      </c>
      <c r="Q1810" s="10" t="s">
        <v>8335</v>
      </c>
      <c r="R1810" t="s">
        <v>8336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42.222200000000001</v>
      </c>
      <c r="Q1811" s="10" t="s">
        <v>8335</v>
      </c>
      <c r="R1811" t="s">
        <v>8336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8335</v>
      </c>
      <c r="R1812" t="s">
        <v>8336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1.5385</v>
      </c>
      <c r="Q1813" s="10" t="s">
        <v>8335</v>
      </c>
      <c r="R1813" t="s">
        <v>8336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37.608699999999999</v>
      </c>
      <c r="Q1814" s="10" t="s">
        <v>8335</v>
      </c>
      <c r="R1814" t="s">
        <v>8336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8335</v>
      </c>
      <c r="R1815" t="s">
        <v>8336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42.1571</v>
      </c>
      <c r="Q1816" s="10" t="s">
        <v>8335</v>
      </c>
      <c r="R1816" t="s">
        <v>8336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8335</v>
      </c>
      <c r="R1817" t="s">
        <v>8336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84.833299999999994</v>
      </c>
      <c r="Q1818" s="10" t="s">
        <v>8335</v>
      </c>
      <c r="R1818" t="s">
        <v>8336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8335</v>
      </c>
      <c r="R1819" t="s">
        <v>8336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8335</v>
      </c>
      <c r="R1820" t="s">
        <v>8336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8335</v>
      </c>
      <c r="R1821" t="s">
        <v>8336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213.375</v>
      </c>
      <c r="Q1822" s="10" t="s">
        <v>8335</v>
      </c>
      <c r="R1822" t="s">
        <v>8336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59.162300000000002</v>
      </c>
      <c r="Q1823" s="10" t="s">
        <v>8322</v>
      </c>
      <c r="R1823" t="s">
        <v>8323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27.2727</v>
      </c>
      <c r="Q1824" s="10" t="s">
        <v>8322</v>
      </c>
      <c r="R1824" t="s">
        <v>8323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24.575800000000001</v>
      </c>
      <c r="Q1825" s="10" t="s">
        <v>8322</v>
      </c>
      <c r="R1825" t="s">
        <v>8323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8322</v>
      </c>
      <c r="R1826" t="s">
        <v>8323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8322</v>
      </c>
      <c r="R1827" t="s">
        <v>8323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53.157899999999998</v>
      </c>
      <c r="Q1828" s="10" t="s">
        <v>8322</v>
      </c>
      <c r="R1828" t="s">
        <v>8323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83.885400000000004</v>
      </c>
      <c r="Q1829" s="10" t="s">
        <v>8322</v>
      </c>
      <c r="R1829" t="s">
        <v>8323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417.33330000000001</v>
      </c>
      <c r="Q1830" s="10" t="s">
        <v>8322</v>
      </c>
      <c r="R1830" t="s">
        <v>8323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75.765199999999993</v>
      </c>
      <c r="Q1831" s="10" t="s">
        <v>8322</v>
      </c>
      <c r="R1831" t="s">
        <v>8323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67.389399999999995</v>
      </c>
      <c r="Q1832" s="10" t="s">
        <v>8322</v>
      </c>
      <c r="R1832" t="s">
        <v>8323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73.571399999999997</v>
      </c>
      <c r="Q1833" s="10" t="s">
        <v>8322</v>
      </c>
      <c r="R1833" t="s">
        <v>8323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8322</v>
      </c>
      <c r="R1834" t="s">
        <v>8323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8322</v>
      </c>
      <c r="R1835" t="s">
        <v>8323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131.16669999999999</v>
      </c>
      <c r="Q1836" s="10" t="s">
        <v>8322</v>
      </c>
      <c r="R1836" t="s">
        <v>8323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47.2727</v>
      </c>
      <c r="Q1837" s="10" t="s">
        <v>8322</v>
      </c>
      <c r="R1837" t="s">
        <v>8323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182.12729999999999</v>
      </c>
      <c r="Q1838" s="10" t="s">
        <v>8322</v>
      </c>
      <c r="R1838" t="s">
        <v>8323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61.366700000000002</v>
      </c>
      <c r="Q1839" s="10" t="s">
        <v>8322</v>
      </c>
      <c r="R1839" t="s">
        <v>8323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35.767499999999998</v>
      </c>
      <c r="Q1840" s="10" t="s">
        <v>8322</v>
      </c>
      <c r="R1840" t="s">
        <v>8323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45.622199999999999</v>
      </c>
      <c r="Q1841" s="10" t="s">
        <v>8322</v>
      </c>
      <c r="R1841" t="s">
        <v>8323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75.384600000000006</v>
      </c>
      <c r="Q1842" s="10" t="s">
        <v>8322</v>
      </c>
      <c r="R1842" t="s">
        <v>8323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50.875</v>
      </c>
      <c r="Q1843" s="10" t="s">
        <v>8322</v>
      </c>
      <c r="R1843" t="s">
        <v>8323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119.28570000000001</v>
      </c>
      <c r="Q1844" s="10" t="s">
        <v>8322</v>
      </c>
      <c r="R1844" t="s">
        <v>8323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92.541899999999998</v>
      </c>
      <c r="Q1845" s="10" t="s">
        <v>8322</v>
      </c>
      <c r="R1845" t="s">
        <v>8323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8322</v>
      </c>
      <c r="R1846" t="s">
        <v>8323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52.631599999999999</v>
      </c>
      <c r="Q1847" s="10" t="s">
        <v>8322</v>
      </c>
      <c r="R1847" t="s">
        <v>8323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98.990399999999994</v>
      </c>
      <c r="Q1848" s="10" t="s">
        <v>8322</v>
      </c>
      <c r="R1848" t="s">
        <v>8323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79.526300000000006</v>
      </c>
      <c r="Q1849" s="10" t="s">
        <v>8322</v>
      </c>
      <c r="R1849" t="s">
        <v>8323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134.20830000000001</v>
      </c>
      <c r="Q1850" s="10" t="s">
        <v>8322</v>
      </c>
      <c r="R1850" t="s">
        <v>8323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37.625</v>
      </c>
      <c r="Q1851" s="10" t="s">
        <v>8322</v>
      </c>
      <c r="R1851" t="s">
        <v>8323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51.044699999999999</v>
      </c>
      <c r="Q1852" s="10" t="s">
        <v>8322</v>
      </c>
      <c r="R1852" t="s">
        <v>8323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50.038499999999999</v>
      </c>
      <c r="Q1853" s="10" t="s">
        <v>8322</v>
      </c>
      <c r="R1853" t="s">
        <v>8323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133.93129999999999</v>
      </c>
      <c r="Q1854" s="10" t="s">
        <v>8322</v>
      </c>
      <c r="R1854" t="s">
        <v>8323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58.214300000000001</v>
      </c>
      <c r="Q1855" s="10" t="s">
        <v>8322</v>
      </c>
      <c r="R1855" t="s">
        <v>8323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88.037599999999998</v>
      </c>
      <c r="Q1856" s="10" t="s">
        <v>8322</v>
      </c>
      <c r="R1856" t="s">
        <v>8323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70.576800000000006</v>
      </c>
      <c r="Q1857" s="10" t="s">
        <v>8322</v>
      </c>
      <c r="R1857" t="s">
        <v>8323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53.289499999999997</v>
      </c>
      <c r="Q1858" s="10" t="s">
        <v>8322</v>
      </c>
      <c r="R1858" t="s">
        <v>8323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IFERROR(ROUND(E1859/L1859,4),0)</f>
        <v>136.36359999999999</v>
      </c>
      <c r="Q1859" s="10" t="s">
        <v>8322</v>
      </c>
      <c r="R1859" t="s">
        <v>8323</v>
      </c>
      <c r="S1859" s="14">
        <f t="shared" ref="S1859:S1922" si="147">(((J1859/60)/60/24)+DATE(1970,1,1))</f>
        <v>41864.76866898148</v>
      </c>
      <c r="T1859" s="14">
        <f t="shared" ref="T1859:T1922" si="148">(((I1859/60)/60)/24+DATE(1970,1,1))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40.5473</v>
      </c>
      <c r="Q1860" s="10" t="s">
        <v>8322</v>
      </c>
      <c r="R1860" t="s">
        <v>8323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70.625</v>
      </c>
      <c r="Q1861" s="10" t="s">
        <v>8322</v>
      </c>
      <c r="R1861" t="s">
        <v>8323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52.684199999999997</v>
      </c>
      <c r="Q1862" s="10" t="s">
        <v>8322</v>
      </c>
      <c r="R1862" t="s">
        <v>8323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8330</v>
      </c>
      <c r="R1863" t="s">
        <v>8332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90.9375</v>
      </c>
      <c r="Q1864" s="10" t="s">
        <v>8330</v>
      </c>
      <c r="R1864" t="s">
        <v>8332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8330</v>
      </c>
      <c r="R1865" t="s">
        <v>8332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58.083300000000001</v>
      </c>
      <c r="Q1866" s="10" t="s">
        <v>8330</v>
      </c>
      <c r="R1866" t="s">
        <v>8332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8330</v>
      </c>
      <c r="R1867" t="s">
        <v>8332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8330</v>
      </c>
      <c r="R1868" t="s">
        <v>8332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8330</v>
      </c>
      <c r="R1869" t="s">
        <v>8332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71.588200000000001</v>
      </c>
      <c r="Q1870" s="10" t="s">
        <v>8330</v>
      </c>
      <c r="R1870" t="s">
        <v>8332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8330</v>
      </c>
      <c r="R1871" t="s">
        <v>8332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32.818199999999997</v>
      </c>
      <c r="Q1872" s="10" t="s">
        <v>8330</v>
      </c>
      <c r="R1872" t="s">
        <v>8332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49.1158</v>
      </c>
      <c r="Q1873" s="10" t="s">
        <v>8330</v>
      </c>
      <c r="R1873" t="s">
        <v>8332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16.307700000000001</v>
      </c>
      <c r="Q1874" s="10" t="s">
        <v>8330</v>
      </c>
      <c r="R1874" t="s">
        <v>8332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8330</v>
      </c>
      <c r="R1875" t="s">
        <v>8332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8330</v>
      </c>
      <c r="R1876" t="s">
        <v>8332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8330</v>
      </c>
      <c r="R1877" t="s">
        <v>8332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8330</v>
      </c>
      <c r="R1878" t="s">
        <v>8332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8330</v>
      </c>
      <c r="R1879" t="s">
        <v>8332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8330</v>
      </c>
      <c r="R1880" t="s">
        <v>8332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8330</v>
      </c>
      <c r="R1881" t="s">
        <v>8332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41.833300000000001</v>
      </c>
      <c r="Q1882" s="10" t="s">
        <v>8330</v>
      </c>
      <c r="R1882" t="s">
        <v>8332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49.3384</v>
      </c>
      <c r="Q1883" s="10" t="s">
        <v>8322</v>
      </c>
      <c r="R1883" t="s">
        <v>8326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41.728400000000001</v>
      </c>
      <c r="Q1884" s="10" t="s">
        <v>8322</v>
      </c>
      <c r="R1884" t="s">
        <v>8326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32.718800000000002</v>
      </c>
      <c r="Q1885" s="10" t="s">
        <v>8322</v>
      </c>
      <c r="R1885" t="s">
        <v>8326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51.961500000000001</v>
      </c>
      <c r="Q1886" s="10" t="s">
        <v>8322</v>
      </c>
      <c r="R1886" t="s">
        <v>8326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50.685699999999997</v>
      </c>
      <c r="Q1887" s="10" t="s">
        <v>8322</v>
      </c>
      <c r="R1887" t="s">
        <v>8326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42.241399999999999</v>
      </c>
      <c r="Q1888" s="10" t="s">
        <v>8322</v>
      </c>
      <c r="R1888" t="s">
        <v>8326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416.875</v>
      </c>
      <c r="Q1889" s="10" t="s">
        <v>8322</v>
      </c>
      <c r="R1889" t="s">
        <v>8326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46.651699999999998</v>
      </c>
      <c r="Q1890" s="10" t="s">
        <v>8322</v>
      </c>
      <c r="R1890" t="s">
        <v>8326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48.454500000000003</v>
      </c>
      <c r="Q1891" s="10" t="s">
        <v>8322</v>
      </c>
      <c r="R1891" t="s">
        <v>8326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70.528999999999996</v>
      </c>
      <c r="Q1892" s="10" t="s">
        <v>8322</v>
      </c>
      <c r="R1892" t="s">
        <v>8326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87.958299999999994</v>
      </c>
      <c r="Q1893" s="10" t="s">
        <v>8322</v>
      </c>
      <c r="R1893" t="s">
        <v>8326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26.269200000000001</v>
      </c>
      <c r="Q1894" s="10" t="s">
        <v>8322</v>
      </c>
      <c r="R1894" t="s">
        <v>8326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57.777799999999999</v>
      </c>
      <c r="Q1895" s="10" t="s">
        <v>8322</v>
      </c>
      <c r="R1895" t="s">
        <v>8326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8322</v>
      </c>
      <c r="R1896" t="s">
        <v>8326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196.34039999999999</v>
      </c>
      <c r="Q1897" s="10" t="s">
        <v>8322</v>
      </c>
      <c r="R1897" t="s">
        <v>8326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8322</v>
      </c>
      <c r="R1898" t="s">
        <v>8326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35.551900000000003</v>
      </c>
      <c r="Q1899" s="10" t="s">
        <v>8322</v>
      </c>
      <c r="R1899" t="s">
        <v>8326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68.8095</v>
      </c>
      <c r="Q1900" s="10" t="s">
        <v>8322</v>
      </c>
      <c r="R1900" t="s">
        <v>8326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28.571400000000001</v>
      </c>
      <c r="Q1901" s="10" t="s">
        <v>8322</v>
      </c>
      <c r="R1901" t="s">
        <v>8326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50.631700000000002</v>
      </c>
      <c r="Q1902" s="10" t="s">
        <v>8322</v>
      </c>
      <c r="R1902" t="s">
        <v>8326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8316</v>
      </c>
      <c r="R1903" t="s">
        <v>8345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8316</v>
      </c>
      <c r="R1904" t="s">
        <v>8345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34.0976</v>
      </c>
      <c r="Q1905" s="10" t="s">
        <v>8316</v>
      </c>
      <c r="R1905" t="s">
        <v>8345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8316</v>
      </c>
      <c r="R1906" t="s">
        <v>8345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8316</v>
      </c>
      <c r="R1907" t="s">
        <v>8345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215.95959999999999</v>
      </c>
      <c r="Q1908" s="10" t="s">
        <v>8316</v>
      </c>
      <c r="R1908" t="s">
        <v>8345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8316</v>
      </c>
      <c r="R1909" t="s">
        <v>8345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8316</v>
      </c>
      <c r="R1910" t="s">
        <v>8345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129.97370000000001</v>
      </c>
      <c r="Q1911" s="10" t="s">
        <v>8316</v>
      </c>
      <c r="R1911" t="s">
        <v>8345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117.49469999999999</v>
      </c>
      <c r="Q1912" s="10" t="s">
        <v>8316</v>
      </c>
      <c r="R1912" t="s">
        <v>8345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8316</v>
      </c>
      <c r="R1913" t="s">
        <v>8345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70.595200000000006</v>
      </c>
      <c r="Q1914" s="10" t="s">
        <v>8316</v>
      </c>
      <c r="R1914" t="s">
        <v>8345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8316</v>
      </c>
      <c r="R1915" t="s">
        <v>8345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8316</v>
      </c>
      <c r="R1916" t="s">
        <v>8345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8316</v>
      </c>
      <c r="R1917" t="s">
        <v>8345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8316</v>
      </c>
      <c r="R1918" t="s">
        <v>8345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2928.9286000000002</v>
      </c>
      <c r="Q1919" s="10" t="s">
        <v>8316</v>
      </c>
      <c r="R1919" t="s">
        <v>8345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28.8889</v>
      </c>
      <c r="Q1920" s="10" t="s">
        <v>8316</v>
      </c>
      <c r="R1920" t="s">
        <v>8345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29.625</v>
      </c>
      <c r="Q1921" s="10" t="s">
        <v>8316</v>
      </c>
      <c r="R1921" t="s">
        <v>8345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40.981000000000002</v>
      </c>
      <c r="Q1922" s="10" t="s">
        <v>8316</v>
      </c>
      <c r="R1922" t="s">
        <v>8345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IFERROR(ROUND(E1923/L1923,4),0)</f>
        <v>54</v>
      </c>
      <c r="Q1923" s="10" t="s">
        <v>8322</v>
      </c>
      <c r="R1923" t="s">
        <v>8326</v>
      </c>
      <c r="S1923" s="14">
        <f t="shared" ref="S1923:S1986" si="152">(((J1923/60)/60/24)+DATE(1970,1,1))</f>
        <v>41074.221562500003</v>
      </c>
      <c r="T1923" s="14">
        <f t="shared" ref="T1923:T1986" si="153">(((I1923/60)/60)/24+DATE(1970,1,1))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36.109400000000001</v>
      </c>
      <c r="Q1924" s="10" t="s">
        <v>8322</v>
      </c>
      <c r="R1924" t="s">
        <v>8326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23.1538</v>
      </c>
      <c r="Q1925" s="10" t="s">
        <v>8322</v>
      </c>
      <c r="R1925" t="s">
        <v>8326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8322</v>
      </c>
      <c r="R1926" t="s">
        <v>8326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31.826899999999998</v>
      </c>
      <c r="Q1927" s="10" t="s">
        <v>8322</v>
      </c>
      <c r="R1927" t="s">
        <v>8326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27.389600000000002</v>
      </c>
      <c r="Q1928" s="10" t="s">
        <v>8322</v>
      </c>
      <c r="R1928" t="s">
        <v>8326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56.363599999999998</v>
      </c>
      <c r="Q1929" s="10" t="s">
        <v>8322</v>
      </c>
      <c r="R1929" t="s">
        <v>8326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77.352900000000005</v>
      </c>
      <c r="Q1930" s="10" t="s">
        <v>8322</v>
      </c>
      <c r="R1930" t="s">
        <v>8326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8322</v>
      </c>
      <c r="R1931" t="s">
        <v>8326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48.846200000000003</v>
      </c>
      <c r="Q1932" s="10" t="s">
        <v>8322</v>
      </c>
      <c r="R1932" t="s">
        <v>8326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48.240400000000001</v>
      </c>
      <c r="Q1933" s="10" t="s">
        <v>8322</v>
      </c>
      <c r="R1933" t="s">
        <v>8326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70.212500000000006</v>
      </c>
      <c r="Q1934" s="10" t="s">
        <v>8322</v>
      </c>
      <c r="R1934" t="s">
        <v>8326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94.054500000000004</v>
      </c>
      <c r="Q1935" s="10" t="s">
        <v>8322</v>
      </c>
      <c r="R1935" t="s">
        <v>8326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80.2727</v>
      </c>
      <c r="Q1936" s="10" t="s">
        <v>8322</v>
      </c>
      <c r="R1936" t="s">
        <v>8326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8322</v>
      </c>
      <c r="R1937" t="s">
        <v>8326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60.268999999999998</v>
      </c>
      <c r="Q1938" s="10" t="s">
        <v>8322</v>
      </c>
      <c r="R1938" t="s">
        <v>8326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38.740299999999998</v>
      </c>
      <c r="Q1939" s="10" t="s">
        <v>8322</v>
      </c>
      <c r="R1939" t="s">
        <v>8326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152.54390000000001</v>
      </c>
      <c r="Q1940" s="10" t="s">
        <v>8322</v>
      </c>
      <c r="R1940" t="s">
        <v>8326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115.3125</v>
      </c>
      <c r="Q1941" s="10" t="s">
        <v>8322</v>
      </c>
      <c r="R1941" t="s">
        <v>8326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35.838700000000003</v>
      </c>
      <c r="Q1942" s="10" t="s">
        <v>8322</v>
      </c>
      <c r="R1942" t="s">
        <v>8326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64.570099999999996</v>
      </c>
      <c r="Q1943" s="10" t="s">
        <v>8316</v>
      </c>
      <c r="R1943" t="s">
        <v>8346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87.436000000000007</v>
      </c>
      <c r="Q1944" s="10" t="s">
        <v>8316</v>
      </c>
      <c r="R1944" t="s">
        <v>8346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68.815600000000003</v>
      </c>
      <c r="Q1945" s="10" t="s">
        <v>8316</v>
      </c>
      <c r="R1945" t="s">
        <v>8346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176.2002</v>
      </c>
      <c r="Q1946" s="10" t="s">
        <v>8316</v>
      </c>
      <c r="R1946" t="s">
        <v>8346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511.7912</v>
      </c>
      <c r="Q1947" s="10" t="s">
        <v>8316</v>
      </c>
      <c r="R1947" t="s">
        <v>8346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160.44290000000001</v>
      </c>
      <c r="Q1948" s="10" t="s">
        <v>8316</v>
      </c>
      <c r="R1948" t="s">
        <v>8346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35.003</v>
      </c>
      <c r="Q1949" s="10" t="s">
        <v>8316</v>
      </c>
      <c r="R1949" t="s">
        <v>8346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188.5067</v>
      </c>
      <c r="Q1950" s="10" t="s">
        <v>8316</v>
      </c>
      <c r="R1950" t="s">
        <v>8346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56.204999999999998</v>
      </c>
      <c r="Q1951" s="10" t="s">
        <v>8316</v>
      </c>
      <c r="R1951" t="s">
        <v>8346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51.305399999999999</v>
      </c>
      <c r="Q1952" s="10" t="s">
        <v>8316</v>
      </c>
      <c r="R1952" t="s">
        <v>8346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127.36450000000001</v>
      </c>
      <c r="Q1953" s="10" t="s">
        <v>8316</v>
      </c>
      <c r="R1953" t="s">
        <v>8346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101.8553</v>
      </c>
      <c r="Q1954" s="10" t="s">
        <v>8316</v>
      </c>
      <c r="R1954" t="s">
        <v>8346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230.55779999999999</v>
      </c>
      <c r="Q1955" s="10" t="s">
        <v>8316</v>
      </c>
      <c r="R1955" t="s">
        <v>8346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842.10599999999999</v>
      </c>
      <c r="Q1956" s="10" t="s">
        <v>8316</v>
      </c>
      <c r="R1956" t="s">
        <v>8346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577.27589999999998</v>
      </c>
      <c r="Q1957" s="10" t="s">
        <v>8316</v>
      </c>
      <c r="R1957" t="s">
        <v>8346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483.34249999999997</v>
      </c>
      <c r="Q1958" s="10" t="s">
        <v>8316</v>
      </c>
      <c r="R1958" t="s">
        <v>8346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76.138499999999993</v>
      </c>
      <c r="Q1959" s="10" t="s">
        <v>8316</v>
      </c>
      <c r="R1959" t="s">
        <v>8346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74.107699999999994</v>
      </c>
      <c r="Q1960" s="10" t="s">
        <v>8316</v>
      </c>
      <c r="R1960" t="s">
        <v>8346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36.965699999999998</v>
      </c>
      <c r="Q1961" s="10" t="s">
        <v>8316</v>
      </c>
      <c r="R1961" t="s">
        <v>8346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2500.9697000000001</v>
      </c>
      <c r="Q1962" s="10" t="s">
        <v>8316</v>
      </c>
      <c r="R1962" t="s">
        <v>8346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67.690200000000004</v>
      </c>
      <c r="Q1963" s="10" t="s">
        <v>8316</v>
      </c>
      <c r="R1963" t="s">
        <v>8346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63.047400000000003</v>
      </c>
      <c r="Q1964" s="10" t="s">
        <v>8316</v>
      </c>
      <c r="R1964" t="s">
        <v>8346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8316</v>
      </c>
      <c r="R1965" t="s">
        <v>8346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180.75190000000001</v>
      </c>
      <c r="Q1966" s="10" t="s">
        <v>8316</v>
      </c>
      <c r="R1966" t="s">
        <v>8346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127.32040000000001</v>
      </c>
      <c r="Q1967" s="10" t="s">
        <v>8316</v>
      </c>
      <c r="R1967" t="s">
        <v>8346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136.64449999999999</v>
      </c>
      <c r="Q1968" s="10" t="s">
        <v>8316</v>
      </c>
      <c r="R1968" t="s">
        <v>8346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182.78020000000001</v>
      </c>
      <c r="Q1969" s="10" t="s">
        <v>8316</v>
      </c>
      <c r="R1969" t="s">
        <v>8346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279.3784</v>
      </c>
      <c r="Q1970" s="10" t="s">
        <v>8316</v>
      </c>
      <c r="R1970" t="s">
        <v>8346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61.375700000000002</v>
      </c>
      <c r="Q1971" s="10" t="s">
        <v>8316</v>
      </c>
      <c r="R1971" t="s">
        <v>8346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80.727500000000006</v>
      </c>
      <c r="Q1972" s="10" t="s">
        <v>8316</v>
      </c>
      <c r="R1972" t="s">
        <v>8346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272.35590000000002</v>
      </c>
      <c r="Q1973" s="10" t="s">
        <v>8316</v>
      </c>
      <c r="R1973" t="s">
        <v>8346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70.848699999999994</v>
      </c>
      <c r="Q1974" s="10" t="s">
        <v>8316</v>
      </c>
      <c r="R1974" t="s">
        <v>8346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8316</v>
      </c>
      <c r="R1975" t="s">
        <v>8346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186.81389999999999</v>
      </c>
      <c r="Q1976" s="10" t="s">
        <v>8316</v>
      </c>
      <c r="R1976" t="s">
        <v>8346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131.98949999999999</v>
      </c>
      <c r="Q1977" s="10" t="s">
        <v>8316</v>
      </c>
      <c r="R1977" t="s">
        <v>8346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29.3108</v>
      </c>
      <c r="Q1978" s="10" t="s">
        <v>8316</v>
      </c>
      <c r="R1978" t="s">
        <v>8346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245.02440000000001</v>
      </c>
      <c r="Q1979" s="10" t="s">
        <v>8316</v>
      </c>
      <c r="R1979" t="s">
        <v>8346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1323.2539999999999</v>
      </c>
      <c r="Q1980" s="10" t="s">
        <v>8316</v>
      </c>
      <c r="R1980" t="s">
        <v>8346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282.65969999999999</v>
      </c>
      <c r="Q1981" s="10" t="s">
        <v>8316</v>
      </c>
      <c r="R1981" t="s">
        <v>8346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91.214399999999998</v>
      </c>
      <c r="Q1982" s="10" t="s">
        <v>8316</v>
      </c>
      <c r="R1982" t="s">
        <v>8346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8335</v>
      </c>
      <c r="R1983" t="s">
        <v>8347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8335</v>
      </c>
      <c r="R1984" t="s">
        <v>8347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88.6875</v>
      </c>
      <c r="Q1985" s="10" t="s">
        <v>8335</v>
      </c>
      <c r="R1985" t="s">
        <v>8347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453.1429</v>
      </c>
      <c r="Q1986" s="10" t="s">
        <v>8335</v>
      </c>
      <c r="R1986" t="s">
        <v>8347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IFERROR(ROUND(E1987/L1987,4),0)</f>
        <v>12.75</v>
      </c>
      <c r="Q1987" s="10" t="s">
        <v>8335</v>
      </c>
      <c r="R1987" t="s">
        <v>8347</v>
      </c>
      <c r="S1987" s="14">
        <f t="shared" ref="S1987:S2050" si="157">(((J1987/60)/60/24)+DATE(1970,1,1))</f>
        <v>42555.698738425926</v>
      </c>
      <c r="T1987" s="14">
        <f t="shared" ref="T1987:T2050" si="158">(((I1987/60)/60)/24+DATE(1970,1,1))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8335</v>
      </c>
      <c r="R1988" t="s">
        <v>8347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83.428600000000003</v>
      </c>
      <c r="Q1989" s="10" t="s">
        <v>8335</v>
      </c>
      <c r="R1989" t="s">
        <v>8347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8335</v>
      </c>
      <c r="R1990" t="s">
        <v>8347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8335</v>
      </c>
      <c r="R1991" t="s">
        <v>8347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8335</v>
      </c>
      <c r="R1992" t="s">
        <v>8347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46.666699999999999</v>
      </c>
      <c r="Q1993" s="10" t="s">
        <v>8335</v>
      </c>
      <c r="R1993" t="s">
        <v>8347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8335</v>
      </c>
      <c r="R1994" t="s">
        <v>8347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8335</v>
      </c>
      <c r="R1995" t="s">
        <v>8347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8335</v>
      </c>
      <c r="R1996" t="s">
        <v>8347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8335</v>
      </c>
      <c r="R1997" t="s">
        <v>8347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8335</v>
      </c>
      <c r="R1998" t="s">
        <v>8347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8335</v>
      </c>
      <c r="R1999" t="s">
        <v>8347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218.33330000000001</v>
      </c>
      <c r="Q2000" s="10" t="s">
        <v>8335</v>
      </c>
      <c r="R2000" t="s">
        <v>8347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33.714300000000001</v>
      </c>
      <c r="Q2001" s="10" t="s">
        <v>8335</v>
      </c>
      <c r="R2001" t="s">
        <v>8347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8335</v>
      </c>
      <c r="R2002" t="s">
        <v>8347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128.3879</v>
      </c>
      <c r="Q2003" s="10" t="s">
        <v>8316</v>
      </c>
      <c r="R2003" t="s">
        <v>8346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78.834299999999999</v>
      </c>
      <c r="Q2004" s="10" t="s">
        <v>8316</v>
      </c>
      <c r="R2004" t="s">
        <v>8346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91.764700000000005</v>
      </c>
      <c r="Q2005" s="10" t="s">
        <v>8316</v>
      </c>
      <c r="R2005" t="s">
        <v>8346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331.10239999999999</v>
      </c>
      <c r="Q2006" s="10" t="s">
        <v>8316</v>
      </c>
      <c r="R2006" t="s">
        <v>8346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194.2619</v>
      </c>
      <c r="Q2007" s="10" t="s">
        <v>8316</v>
      </c>
      <c r="R2007" t="s">
        <v>8346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408.9769</v>
      </c>
      <c r="Q2008" s="10" t="s">
        <v>8316</v>
      </c>
      <c r="R2008" t="s">
        <v>8346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84.459299999999999</v>
      </c>
      <c r="Q2009" s="10" t="s">
        <v>8316</v>
      </c>
      <c r="R2009" t="s">
        <v>8346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44.853700000000003</v>
      </c>
      <c r="Q2010" s="10" t="s">
        <v>8316</v>
      </c>
      <c r="R2010" t="s">
        <v>8346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383.36430000000001</v>
      </c>
      <c r="Q2011" s="10" t="s">
        <v>8316</v>
      </c>
      <c r="R2011" t="s">
        <v>8346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55.276899999999998</v>
      </c>
      <c r="Q2012" s="10" t="s">
        <v>8316</v>
      </c>
      <c r="R2012" t="s">
        <v>8346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422.0206</v>
      </c>
      <c r="Q2013" s="10" t="s">
        <v>8316</v>
      </c>
      <c r="R2013" t="s">
        <v>8346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64.180300000000003</v>
      </c>
      <c r="Q2014" s="10" t="s">
        <v>8316</v>
      </c>
      <c r="R2014" t="s">
        <v>8346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173.5778</v>
      </c>
      <c r="Q2015" s="10" t="s">
        <v>8316</v>
      </c>
      <c r="R2015" t="s">
        <v>8346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88.601699999999994</v>
      </c>
      <c r="Q2016" s="10" t="s">
        <v>8316</v>
      </c>
      <c r="R2016" t="s">
        <v>8346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50.222299999999997</v>
      </c>
      <c r="Q2017" s="10" t="s">
        <v>8316</v>
      </c>
      <c r="R2017" t="s">
        <v>8346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192.3888</v>
      </c>
      <c r="Q2018" s="10" t="s">
        <v>8316</v>
      </c>
      <c r="R2018" t="s">
        <v>8346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73.416899999999998</v>
      </c>
      <c r="Q2019" s="10" t="s">
        <v>8316</v>
      </c>
      <c r="R2019" t="s">
        <v>8346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147.685</v>
      </c>
      <c r="Q2020" s="10" t="s">
        <v>8316</v>
      </c>
      <c r="R2020" t="s">
        <v>8346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108.96850000000001</v>
      </c>
      <c r="Q2021" s="10" t="s">
        <v>8316</v>
      </c>
      <c r="R2021" t="s">
        <v>8346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23.647500000000001</v>
      </c>
      <c r="Q2022" s="10" t="s">
        <v>8316</v>
      </c>
      <c r="R2022" t="s">
        <v>8346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147.94739999999999</v>
      </c>
      <c r="Q2023" s="10" t="s">
        <v>8316</v>
      </c>
      <c r="R2023" t="s">
        <v>8346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385.0369</v>
      </c>
      <c r="Q2024" s="10" t="s">
        <v>8316</v>
      </c>
      <c r="R2024" t="s">
        <v>8346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457.39089999999999</v>
      </c>
      <c r="Q2025" s="10" t="s">
        <v>8316</v>
      </c>
      <c r="R2025" t="s">
        <v>8346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222.9905</v>
      </c>
      <c r="Q2026" s="10" t="s">
        <v>8316</v>
      </c>
      <c r="R2026" t="s">
        <v>8346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220.7407</v>
      </c>
      <c r="Q2027" s="10" t="s">
        <v>8316</v>
      </c>
      <c r="R2027" t="s">
        <v>8346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73.503900000000002</v>
      </c>
      <c r="Q2028" s="10" t="s">
        <v>8316</v>
      </c>
      <c r="R2028" t="s">
        <v>8346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223.09649999999999</v>
      </c>
      <c r="Q2029" s="10" t="s">
        <v>8316</v>
      </c>
      <c r="R2029" t="s">
        <v>8346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47.9114</v>
      </c>
      <c r="Q2030" s="10" t="s">
        <v>8316</v>
      </c>
      <c r="R2030" t="s">
        <v>8346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96.063800000000001</v>
      </c>
      <c r="Q2031" s="10" t="s">
        <v>8316</v>
      </c>
      <c r="R2031" t="s">
        <v>8346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118.6144</v>
      </c>
      <c r="Q2032" s="10" t="s">
        <v>8316</v>
      </c>
      <c r="R2032" t="s">
        <v>8346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118.4547</v>
      </c>
      <c r="Q2033" s="10" t="s">
        <v>8316</v>
      </c>
      <c r="R2033" t="s">
        <v>8346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143.21469999999999</v>
      </c>
      <c r="Q2034" s="10" t="s">
        <v>8316</v>
      </c>
      <c r="R2034" t="s">
        <v>8346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282.71519999999998</v>
      </c>
      <c r="Q2035" s="10" t="s">
        <v>8316</v>
      </c>
      <c r="R2035" t="s">
        <v>8346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593.93619999999999</v>
      </c>
      <c r="Q2036" s="10" t="s">
        <v>8316</v>
      </c>
      <c r="R2036" t="s">
        <v>8346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262.15699999999998</v>
      </c>
      <c r="Q2037" s="10" t="s">
        <v>8316</v>
      </c>
      <c r="R2037" t="s">
        <v>8346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46.580800000000004</v>
      </c>
      <c r="Q2038" s="10" t="s">
        <v>8316</v>
      </c>
      <c r="R2038" t="s">
        <v>8346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70.0411</v>
      </c>
      <c r="Q2039" s="10" t="s">
        <v>8316</v>
      </c>
      <c r="R2039" t="s">
        <v>8346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164.90690000000001</v>
      </c>
      <c r="Q2040" s="10" t="s">
        <v>8316</v>
      </c>
      <c r="R2040" t="s">
        <v>8346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449.26389999999998</v>
      </c>
      <c r="Q2041" s="10" t="s">
        <v>8316</v>
      </c>
      <c r="R2041" t="s">
        <v>8346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27.472799999999999</v>
      </c>
      <c r="Q2042" s="10" t="s">
        <v>8316</v>
      </c>
      <c r="R2042" t="s">
        <v>8346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143.97499999999999</v>
      </c>
      <c r="Q2043" s="10" t="s">
        <v>8316</v>
      </c>
      <c r="R2043" t="s">
        <v>8346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88.235699999999994</v>
      </c>
      <c r="Q2044" s="10" t="s">
        <v>8316</v>
      </c>
      <c r="R2044" t="s">
        <v>8346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36.3264</v>
      </c>
      <c r="Q2045" s="10" t="s">
        <v>8316</v>
      </c>
      <c r="R2045" t="s">
        <v>8346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90.177800000000005</v>
      </c>
      <c r="Q2046" s="10" t="s">
        <v>8316</v>
      </c>
      <c r="R2046" t="s">
        <v>8346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152.62360000000001</v>
      </c>
      <c r="Q2047" s="10" t="s">
        <v>8316</v>
      </c>
      <c r="R2047" t="s">
        <v>8346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55.8065</v>
      </c>
      <c r="Q2048" s="10" t="s">
        <v>8316</v>
      </c>
      <c r="R2048" t="s">
        <v>8346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227.85329999999999</v>
      </c>
      <c r="Q2049" s="10" t="s">
        <v>8316</v>
      </c>
      <c r="R2049" t="s">
        <v>8346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91.829899999999995</v>
      </c>
      <c r="Q2050" s="10" t="s">
        <v>8316</v>
      </c>
      <c r="R2050" t="s">
        <v>8346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IFERROR(ROUND(E2051/L2051,4),0)</f>
        <v>80.991</v>
      </c>
      <c r="Q2051" s="10" t="s">
        <v>8316</v>
      </c>
      <c r="R2051" t="s">
        <v>8346</v>
      </c>
      <c r="S2051" s="14">
        <f t="shared" ref="S2051:S2114" si="162">(((J2051/60)/60/24)+DATE(1970,1,1))</f>
        <v>41575.527349537035</v>
      </c>
      <c r="T2051" s="14">
        <f t="shared" ref="T2051:T2114" si="163">(((I2051/60)/60)/24+DATE(1970,1,1))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278.39409999999998</v>
      </c>
      <c r="Q2052" s="10" t="s">
        <v>8316</v>
      </c>
      <c r="R2052" t="s">
        <v>8346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43.094999999999999</v>
      </c>
      <c r="Q2053" s="10" t="s">
        <v>8316</v>
      </c>
      <c r="R2053" t="s">
        <v>8346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326.2921</v>
      </c>
      <c r="Q2054" s="10" t="s">
        <v>8316</v>
      </c>
      <c r="R2054" t="s">
        <v>8346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41.7438</v>
      </c>
      <c r="Q2055" s="10" t="s">
        <v>8316</v>
      </c>
      <c r="R2055" t="s">
        <v>8346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64.020899999999997</v>
      </c>
      <c r="Q2056" s="10" t="s">
        <v>8316</v>
      </c>
      <c r="R2056" t="s">
        <v>8346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99.455399999999997</v>
      </c>
      <c r="Q2057" s="10" t="s">
        <v>8316</v>
      </c>
      <c r="R2057" t="s">
        <v>8346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138.49459999999999</v>
      </c>
      <c r="Q2058" s="10" t="s">
        <v>8316</v>
      </c>
      <c r="R2058" t="s">
        <v>8346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45.547800000000002</v>
      </c>
      <c r="Q2059" s="10" t="s">
        <v>8316</v>
      </c>
      <c r="R2059" t="s">
        <v>8346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10.507300000000001</v>
      </c>
      <c r="Q2060" s="10" t="s">
        <v>8316</v>
      </c>
      <c r="R2060" t="s">
        <v>8346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114.7653</v>
      </c>
      <c r="Q2061" s="10" t="s">
        <v>8316</v>
      </c>
      <c r="R2061" t="s">
        <v>8346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35.997100000000003</v>
      </c>
      <c r="Q2062" s="10" t="s">
        <v>8316</v>
      </c>
      <c r="R2062" t="s">
        <v>8346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154.17140000000001</v>
      </c>
      <c r="Q2063" s="10" t="s">
        <v>8316</v>
      </c>
      <c r="R2063" t="s">
        <v>8346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566.38919999999996</v>
      </c>
      <c r="Q2064" s="10" t="s">
        <v>8316</v>
      </c>
      <c r="R2064" t="s">
        <v>8346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120.8571</v>
      </c>
      <c r="Q2065" s="10" t="s">
        <v>8316</v>
      </c>
      <c r="R2065" t="s">
        <v>8346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86.163799999999995</v>
      </c>
      <c r="Q2066" s="10" t="s">
        <v>8316</v>
      </c>
      <c r="R2066" t="s">
        <v>8346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51.2121</v>
      </c>
      <c r="Q2067" s="10" t="s">
        <v>8316</v>
      </c>
      <c r="R2067" t="s">
        <v>8346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67.261499999999998</v>
      </c>
      <c r="Q2068" s="10" t="s">
        <v>8316</v>
      </c>
      <c r="R2068" t="s">
        <v>8346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8316</v>
      </c>
      <c r="R2069" t="s">
        <v>8346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346.13119999999998</v>
      </c>
      <c r="Q2070" s="10" t="s">
        <v>8316</v>
      </c>
      <c r="R2070" t="s">
        <v>8346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244.1191</v>
      </c>
      <c r="Q2071" s="10" t="s">
        <v>8316</v>
      </c>
      <c r="R2071" t="s">
        <v>8346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259.25420000000003</v>
      </c>
      <c r="Q2072" s="10" t="s">
        <v>8316</v>
      </c>
      <c r="R2072" t="s">
        <v>8346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201.964</v>
      </c>
      <c r="Q2073" s="10" t="s">
        <v>8316</v>
      </c>
      <c r="R2073" t="s">
        <v>8346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226.20859999999999</v>
      </c>
      <c r="Q2074" s="10" t="s">
        <v>8316</v>
      </c>
      <c r="R2074" t="s">
        <v>8346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8316</v>
      </c>
      <c r="R2075" t="s">
        <v>8346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8316</v>
      </c>
      <c r="R2076" t="s">
        <v>8346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20.465900000000001</v>
      </c>
      <c r="Q2077" s="10" t="s">
        <v>8316</v>
      </c>
      <c r="R2077" t="s">
        <v>8346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116.35299999999999</v>
      </c>
      <c r="Q2078" s="10" t="s">
        <v>8316</v>
      </c>
      <c r="R2078" t="s">
        <v>8346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307.20209999999997</v>
      </c>
      <c r="Q2079" s="10" t="s">
        <v>8316</v>
      </c>
      <c r="R2079" t="s">
        <v>8346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546.6875</v>
      </c>
      <c r="Q2080" s="10" t="s">
        <v>8316</v>
      </c>
      <c r="R2080" t="s">
        <v>8346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47.474499999999999</v>
      </c>
      <c r="Q2081" s="10" t="s">
        <v>8316</v>
      </c>
      <c r="R2081" t="s">
        <v>8346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8316</v>
      </c>
      <c r="R2082" t="s">
        <v>8346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72.909099999999995</v>
      </c>
      <c r="Q2083" s="10" t="s">
        <v>8322</v>
      </c>
      <c r="R2083" t="s">
        <v>8326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43.710500000000003</v>
      </c>
      <c r="Q2084" s="10" t="s">
        <v>8322</v>
      </c>
      <c r="R2084" t="s">
        <v>8326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8322</v>
      </c>
      <c r="R2085" t="s">
        <v>8326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70.652199999999993</v>
      </c>
      <c r="Q2086" s="10" t="s">
        <v>8322</v>
      </c>
      <c r="R2086" t="s">
        <v>8326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89.301199999999994</v>
      </c>
      <c r="Q2087" s="10" t="s">
        <v>8322</v>
      </c>
      <c r="R2087" t="s">
        <v>8326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115.0857</v>
      </c>
      <c r="Q2088" s="10" t="s">
        <v>8322</v>
      </c>
      <c r="R2088" t="s">
        <v>8326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8322</v>
      </c>
      <c r="R2089" t="s">
        <v>8326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46.204300000000003</v>
      </c>
      <c r="Q2090" s="10" t="s">
        <v>8322</v>
      </c>
      <c r="R2090" t="s">
        <v>8326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48.548499999999997</v>
      </c>
      <c r="Q2091" s="10" t="s">
        <v>8322</v>
      </c>
      <c r="R2091" t="s">
        <v>8326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57.520200000000003</v>
      </c>
      <c r="Q2092" s="10" t="s">
        <v>8322</v>
      </c>
      <c r="R2092" t="s">
        <v>8326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88.147199999999998</v>
      </c>
      <c r="Q2093" s="10" t="s">
        <v>8322</v>
      </c>
      <c r="R2093" t="s">
        <v>8326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110.4909</v>
      </c>
      <c r="Q2094" s="10" t="s">
        <v>8322</v>
      </c>
      <c r="R2094" t="s">
        <v>8326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66.826099999999997</v>
      </c>
      <c r="Q2095" s="10" t="s">
        <v>8322</v>
      </c>
      <c r="R2095" t="s">
        <v>8326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58.597200000000001</v>
      </c>
      <c r="Q2096" s="10" t="s">
        <v>8322</v>
      </c>
      <c r="R2096" t="s">
        <v>8326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113.63639999999999</v>
      </c>
      <c r="Q2097" s="10" t="s">
        <v>8322</v>
      </c>
      <c r="R2097" t="s">
        <v>8326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43.571399999999997</v>
      </c>
      <c r="Q2098" s="10" t="s">
        <v>8322</v>
      </c>
      <c r="R2098" t="s">
        <v>8326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78.947400000000002</v>
      </c>
      <c r="Q2099" s="10" t="s">
        <v>8322</v>
      </c>
      <c r="R2099" t="s">
        <v>8326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188.125</v>
      </c>
      <c r="Q2100" s="10" t="s">
        <v>8322</v>
      </c>
      <c r="R2100" t="s">
        <v>8326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63.031700000000001</v>
      </c>
      <c r="Q2101" s="10" t="s">
        <v>8322</v>
      </c>
      <c r="R2101" t="s">
        <v>8326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30.3704</v>
      </c>
      <c r="Q2102" s="10" t="s">
        <v>8322</v>
      </c>
      <c r="R2102" t="s">
        <v>8326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51.4773</v>
      </c>
      <c r="Q2103" s="10" t="s">
        <v>8322</v>
      </c>
      <c r="R2103" t="s">
        <v>8326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35.789499999999997</v>
      </c>
      <c r="Q2104" s="10" t="s">
        <v>8322</v>
      </c>
      <c r="R2104" t="s">
        <v>8326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98.817400000000006</v>
      </c>
      <c r="Q2105" s="10" t="s">
        <v>8322</v>
      </c>
      <c r="R2105" t="s">
        <v>8326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8322</v>
      </c>
      <c r="R2106" t="s">
        <v>8326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51.313099999999999</v>
      </c>
      <c r="Q2107" s="10" t="s">
        <v>8322</v>
      </c>
      <c r="R2107" t="s">
        <v>8326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53.5227</v>
      </c>
      <c r="Q2108" s="10" t="s">
        <v>8322</v>
      </c>
      <c r="R2108" t="s">
        <v>8326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37.149299999999997</v>
      </c>
      <c r="Q2109" s="10" t="s">
        <v>8322</v>
      </c>
      <c r="R2109" t="s">
        <v>8326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89.895300000000006</v>
      </c>
      <c r="Q2110" s="10" t="s">
        <v>8322</v>
      </c>
      <c r="R2110" t="s">
        <v>8326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106.52500000000001</v>
      </c>
      <c r="Q2111" s="10" t="s">
        <v>8322</v>
      </c>
      <c r="R2111" t="s">
        <v>8326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52.815800000000003</v>
      </c>
      <c r="Q2112" s="10" t="s">
        <v>8322</v>
      </c>
      <c r="R2112" t="s">
        <v>8326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54.615400000000001</v>
      </c>
      <c r="Q2113" s="10" t="s">
        <v>8322</v>
      </c>
      <c r="R2113" t="s">
        <v>8326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27.2727</v>
      </c>
      <c r="Q2114" s="10" t="s">
        <v>8322</v>
      </c>
      <c r="R2114" t="s">
        <v>8326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IFERROR(ROUND(E2115/L2115,4),0)</f>
        <v>68.598100000000002</v>
      </c>
      <c r="Q2115" s="10" t="s">
        <v>8322</v>
      </c>
      <c r="R2115" t="s">
        <v>8326</v>
      </c>
      <c r="S2115" s="14">
        <f t="shared" ref="S2115:S2178" si="167">(((J2115/60)/60/24)+DATE(1970,1,1))</f>
        <v>41870.86546296296</v>
      </c>
      <c r="T2115" s="14">
        <f t="shared" ref="T2115:T2178" si="168">(((I2115/60)/60)/24+DATE(1970,1,1))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35.612200000000001</v>
      </c>
      <c r="Q2116" s="10" t="s">
        <v>8322</v>
      </c>
      <c r="R2116" t="s">
        <v>8326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94.027799999999999</v>
      </c>
      <c r="Q2117" s="10" t="s">
        <v>8322</v>
      </c>
      <c r="R2117" t="s">
        <v>8326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526.45650000000001</v>
      </c>
      <c r="Q2118" s="10" t="s">
        <v>8322</v>
      </c>
      <c r="R2118" t="s">
        <v>8326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50.6571</v>
      </c>
      <c r="Q2119" s="10" t="s">
        <v>8322</v>
      </c>
      <c r="R2119" t="s">
        <v>8326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79.182900000000004</v>
      </c>
      <c r="Q2120" s="10" t="s">
        <v>8322</v>
      </c>
      <c r="R2120" t="s">
        <v>8326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91.590900000000005</v>
      </c>
      <c r="Q2121" s="10" t="s">
        <v>8322</v>
      </c>
      <c r="R2121" t="s">
        <v>8326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116.9628</v>
      </c>
      <c r="Q2122" s="10" t="s">
        <v>8322</v>
      </c>
      <c r="R2122" t="s">
        <v>8326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8330</v>
      </c>
      <c r="R2123" t="s">
        <v>8331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103.33329999999999</v>
      </c>
      <c r="Q2124" s="10" t="s">
        <v>8330</v>
      </c>
      <c r="R2124" t="s">
        <v>8331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8330</v>
      </c>
      <c r="R2125" t="s">
        <v>8331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8330</v>
      </c>
      <c r="R2126" t="s">
        <v>8331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31.555599999999998</v>
      </c>
      <c r="Q2127" s="10" t="s">
        <v>8330</v>
      </c>
      <c r="R2127" t="s">
        <v>8331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8330</v>
      </c>
      <c r="R2128" t="s">
        <v>8331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34.220300000000002</v>
      </c>
      <c r="Q2129" s="10" t="s">
        <v>8330</v>
      </c>
      <c r="R2129" t="s">
        <v>8331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8330</v>
      </c>
      <c r="R2130" t="s">
        <v>8331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19.666699999999999</v>
      </c>
      <c r="Q2131" s="10" t="s">
        <v>8330</v>
      </c>
      <c r="R2131" t="s">
        <v>8331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8330</v>
      </c>
      <c r="R2132" t="s">
        <v>8331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8.3332999999999995</v>
      </c>
      <c r="Q2133" s="10" t="s">
        <v>8330</v>
      </c>
      <c r="R2133" t="s">
        <v>8331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21.343299999999999</v>
      </c>
      <c r="Q2134" s="10" t="s">
        <v>8330</v>
      </c>
      <c r="R2134" t="s">
        <v>8331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5.3333000000000004</v>
      </c>
      <c r="Q2135" s="10" t="s">
        <v>8330</v>
      </c>
      <c r="R2135" t="s">
        <v>8331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34.666699999999999</v>
      </c>
      <c r="Q2136" s="10" t="s">
        <v>8330</v>
      </c>
      <c r="R2136" t="s">
        <v>8331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21.7273</v>
      </c>
      <c r="Q2137" s="10" t="s">
        <v>8330</v>
      </c>
      <c r="R2137" t="s">
        <v>8331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11.922499999999999</v>
      </c>
      <c r="Q2138" s="10" t="s">
        <v>8330</v>
      </c>
      <c r="R2138" t="s">
        <v>8331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26.5974</v>
      </c>
      <c r="Q2139" s="10" t="s">
        <v>8330</v>
      </c>
      <c r="R2139" t="s">
        <v>8331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10.666700000000001</v>
      </c>
      <c r="Q2140" s="10" t="s">
        <v>8330</v>
      </c>
      <c r="R2140" t="s">
        <v>8331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29.035699999999999</v>
      </c>
      <c r="Q2141" s="10" t="s">
        <v>8330</v>
      </c>
      <c r="R2141" t="s">
        <v>8331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50.909100000000002</v>
      </c>
      <c r="Q2142" s="10" t="s">
        <v>8330</v>
      </c>
      <c r="R2142" t="s">
        <v>8331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8330</v>
      </c>
      <c r="R2143" t="s">
        <v>8331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50.083300000000001</v>
      </c>
      <c r="Q2144" s="10" t="s">
        <v>8330</v>
      </c>
      <c r="R2144" t="s">
        <v>8331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8330</v>
      </c>
      <c r="R2145" t="s">
        <v>8331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25.291699999999999</v>
      </c>
      <c r="Q2146" s="10" t="s">
        <v>8330</v>
      </c>
      <c r="R2146" t="s">
        <v>8331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51.292099999999998</v>
      </c>
      <c r="Q2147" s="10" t="s">
        <v>8330</v>
      </c>
      <c r="R2147" t="s">
        <v>8331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8330</v>
      </c>
      <c r="R2148" t="s">
        <v>8331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49.381799999999998</v>
      </c>
      <c r="Q2149" s="10" t="s">
        <v>8330</v>
      </c>
      <c r="R2149" t="s">
        <v>8331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8330</v>
      </c>
      <c r="R2150" t="s">
        <v>8331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8330</v>
      </c>
      <c r="R2151" t="s">
        <v>8331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8330</v>
      </c>
      <c r="R2152" t="s">
        <v>8331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19.666699999999999</v>
      </c>
      <c r="Q2153" s="10" t="s">
        <v>8330</v>
      </c>
      <c r="R2153" t="s">
        <v>8331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8330</v>
      </c>
      <c r="R2154" t="s">
        <v>8331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8330</v>
      </c>
      <c r="R2155" t="s">
        <v>8331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8330</v>
      </c>
      <c r="R2156" t="s">
        <v>8331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8330</v>
      </c>
      <c r="R2157" t="s">
        <v>8331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17.988</v>
      </c>
      <c r="Q2158" s="10" t="s">
        <v>8330</v>
      </c>
      <c r="R2158" t="s">
        <v>8331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370.94740000000002</v>
      </c>
      <c r="Q2159" s="10" t="s">
        <v>8330</v>
      </c>
      <c r="R2159" t="s">
        <v>8331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63.569499999999998</v>
      </c>
      <c r="Q2160" s="10" t="s">
        <v>8330</v>
      </c>
      <c r="R2160" t="s">
        <v>8331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8330</v>
      </c>
      <c r="R2161" t="s">
        <v>8331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5.3125</v>
      </c>
      <c r="Q2162" s="10" t="s">
        <v>8330</v>
      </c>
      <c r="R2162" t="s">
        <v>8331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35.615400000000001</v>
      </c>
      <c r="Q2163" s="10" t="s">
        <v>8322</v>
      </c>
      <c r="R2163" t="s">
        <v>8323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87.103399999999993</v>
      </c>
      <c r="Q2164" s="10" t="s">
        <v>8322</v>
      </c>
      <c r="R2164" t="s">
        <v>8323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75.113600000000005</v>
      </c>
      <c r="Q2165" s="10" t="s">
        <v>8322</v>
      </c>
      <c r="R2165" t="s">
        <v>8323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68.012</v>
      </c>
      <c r="Q2166" s="10" t="s">
        <v>8322</v>
      </c>
      <c r="R2166" t="s">
        <v>8323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29.623899999999999</v>
      </c>
      <c r="Q2167" s="10" t="s">
        <v>8322</v>
      </c>
      <c r="R2167" t="s">
        <v>8323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91.625</v>
      </c>
      <c r="Q2168" s="10" t="s">
        <v>8322</v>
      </c>
      <c r="R2168" t="s">
        <v>8323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8322</v>
      </c>
      <c r="R2169" t="s">
        <v>8323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64.366699999999994</v>
      </c>
      <c r="Q2170" s="10" t="s">
        <v>8322</v>
      </c>
      <c r="R2170" t="s">
        <v>8323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21.857099999999999</v>
      </c>
      <c r="Q2171" s="10" t="s">
        <v>8322</v>
      </c>
      <c r="R2171" t="s">
        <v>8323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33.315800000000003</v>
      </c>
      <c r="Q2172" s="10" t="s">
        <v>8322</v>
      </c>
      <c r="R2172" t="s">
        <v>8323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90.276600000000002</v>
      </c>
      <c r="Q2173" s="10" t="s">
        <v>8322</v>
      </c>
      <c r="R2173" t="s">
        <v>8323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76.923100000000005</v>
      </c>
      <c r="Q2174" s="10" t="s">
        <v>8322</v>
      </c>
      <c r="R2174" t="s">
        <v>8323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59.2333</v>
      </c>
      <c r="Q2175" s="10" t="s">
        <v>8322</v>
      </c>
      <c r="R2175" t="s">
        <v>8323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65.381</v>
      </c>
      <c r="Q2176" s="10" t="s">
        <v>8322</v>
      </c>
      <c r="R2176" t="s">
        <v>8323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67.307699999999997</v>
      </c>
      <c r="Q2177" s="10" t="s">
        <v>8322</v>
      </c>
      <c r="R2177" t="s">
        <v>8323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88.746499999999997</v>
      </c>
      <c r="Q2178" s="10" t="s">
        <v>8322</v>
      </c>
      <c r="R2178" t="s">
        <v>8323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IFERROR(ROUND(E2179/L2179,4),0)</f>
        <v>65.868399999999994</v>
      </c>
      <c r="Q2179" s="10" t="s">
        <v>8322</v>
      </c>
      <c r="R2179" t="s">
        <v>8323</v>
      </c>
      <c r="S2179" s="14">
        <f t="shared" ref="S2179:S2242" si="172">(((J2179/60)/60/24)+DATE(1970,1,1))</f>
        <v>42502.250775462962</v>
      </c>
      <c r="T2179" s="14">
        <f t="shared" ref="T2179:T2242" si="173">(((I2179/60)/60)/24+DATE(1970,1,1))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40.349200000000003</v>
      </c>
      <c r="Q2180" s="10" t="s">
        <v>8322</v>
      </c>
      <c r="R2180" t="s">
        <v>8323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76.857100000000003</v>
      </c>
      <c r="Q2181" s="10" t="s">
        <v>8322</v>
      </c>
      <c r="R2181" t="s">
        <v>8323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68.707800000000006</v>
      </c>
      <c r="Q2182" s="10" t="s">
        <v>8322</v>
      </c>
      <c r="R2182" t="s">
        <v>8323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57.773600000000002</v>
      </c>
      <c r="Q2183" s="10" t="s">
        <v>8330</v>
      </c>
      <c r="R2183" t="s">
        <v>8348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44.171300000000002</v>
      </c>
      <c r="Q2184" s="10" t="s">
        <v>8330</v>
      </c>
      <c r="R2184" t="s">
        <v>8348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31.566299999999998</v>
      </c>
      <c r="Q2185" s="10" t="s">
        <v>8330</v>
      </c>
      <c r="R2185" t="s">
        <v>8348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107.04510000000001</v>
      </c>
      <c r="Q2186" s="10" t="s">
        <v>8330</v>
      </c>
      <c r="R2186" t="s">
        <v>8348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149.03450000000001</v>
      </c>
      <c r="Q2187" s="10" t="s">
        <v>8330</v>
      </c>
      <c r="R2187" t="s">
        <v>8348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55.956600000000002</v>
      </c>
      <c r="Q2188" s="10" t="s">
        <v>8330</v>
      </c>
      <c r="R2188" t="s">
        <v>8348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56.970399999999998</v>
      </c>
      <c r="Q2189" s="10" t="s">
        <v>8330</v>
      </c>
      <c r="R2189" t="s">
        <v>8348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44.056399999999996</v>
      </c>
      <c r="Q2190" s="10" t="s">
        <v>8330</v>
      </c>
      <c r="R2190" t="s">
        <v>8348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68.625</v>
      </c>
      <c r="Q2191" s="10" t="s">
        <v>8330</v>
      </c>
      <c r="R2191" t="s">
        <v>8348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65.318399999999997</v>
      </c>
      <c r="Q2192" s="10" t="s">
        <v>8330</v>
      </c>
      <c r="R2192" t="s">
        <v>8348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8330</v>
      </c>
      <c r="R2193" t="s">
        <v>8348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40.070700000000002</v>
      </c>
      <c r="Q2194" s="10" t="s">
        <v>8330</v>
      </c>
      <c r="R2194" t="s">
        <v>8348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75.6477</v>
      </c>
      <c r="Q2195" s="10" t="s">
        <v>8330</v>
      </c>
      <c r="R2195" t="s">
        <v>8348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61.203899999999997</v>
      </c>
      <c r="Q2196" s="10" t="s">
        <v>8330</v>
      </c>
      <c r="R2196" t="s">
        <v>8348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48.130400000000002</v>
      </c>
      <c r="Q2197" s="10" t="s">
        <v>8330</v>
      </c>
      <c r="R2197" t="s">
        <v>8348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68.106800000000007</v>
      </c>
      <c r="Q2198" s="10" t="s">
        <v>8330</v>
      </c>
      <c r="R2198" t="s">
        <v>8348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65.891300000000001</v>
      </c>
      <c r="Q2199" s="10" t="s">
        <v>8330</v>
      </c>
      <c r="R2199" t="s">
        <v>8348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81.654399999999995</v>
      </c>
      <c r="Q2200" s="10" t="s">
        <v>8330</v>
      </c>
      <c r="R2200" t="s">
        <v>8348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52.7012</v>
      </c>
      <c r="Q2201" s="10" t="s">
        <v>8330</v>
      </c>
      <c r="R2201" t="s">
        <v>8348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41.228099999999998</v>
      </c>
      <c r="Q2202" s="10" t="s">
        <v>8330</v>
      </c>
      <c r="R2202" t="s">
        <v>8348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15.035399999999999</v>
      </c>
      <c r="Q2203" s="10" t="s">
        <v>8322</v>
      </c>
      <c r="R2203" t="s">
        <v>8327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39.066899999999997</v>
      </c>
      <c r="Q2204" s="10" t="s">
        <v>8322</v>
      </c>
      <c r="R2204" t="s">
        <v>8327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8322</v>
      </c>
      <c r="R2205" t="s">
        <v>8327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27.301400000000001</v>
      </c>
      <c r="Q2206" s="10" t="s">
        <v>8322</v>
      </c>
      <c r="R2206" t="s">
        <v>8327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42.222200000000001</v>
      </c>
      <c r="Q2207" s="10" t="s">
        <v>8322</v>
      </c>
      <c r="R2207" t="s">
        <v>8327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33.235300000000002</v>
      </c>
      <c r="Q2208" s="10" t="s">
        <v>8322</v>
      </c>
      <c r="R2208" t="s">
        <v>8327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285.71429999999998</v>
      </c>
      <c r="Q2209" s="10" t="s">
        <v>8322</v>
      </c>
      <c r="R2209" t="s">
        <v>8327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42.333300000000001</v>
      </c>
      <c r="Q2210" s="10" t="s">
        <v>8322</v>
      </c>
      <c r="R2210" t="s">
        <v>8327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50.2667</v>
      </c>
      <c r="Q2211" s="10" t="s">
        <v>8322</v>
      </c>
      <c r="R2211" t="s">
        <v>8327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61.902799999999999</v>
      </c>
      <c r="Q2212" s="10" t="s">
        <v>8322</v>
      </c>
      <c r="R2212" t="s">
        <v>8327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8322</v>
      </c>
      <c r="R2213" t="s">
        <v>8327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55.796700000000001</v>
      </c>
      <c r="Q2214" s="10" t="s">
        <v>8322</v>
      </c>
      <c r="R2214" t="s">
        <v>8327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8322</v>
      </c>
      <c r="R2215" t="s">
        <v>8327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73.125399999999999</v>
      </c>
      <c r="Q2216" s="10" t="s">
        <v>8322</v>
      </c>
      <c r="R2216" t="s">
        <v>8327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26.060600000000001</v>
      </c>
      <c r="Q2217" s="10" t="s">
        <v>8322</v>
      </c>
      <c r="R2217" t="s">
        <v>8327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22.642900000000001</v>
      </c>
      <c r="Q2218" s="10" t="s">
        <v>8322</v>
      </c>
      <c r="R2218" t="s">
        <v>8327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47.222200000000001</v>
      </c>
      <c r="Q2219" s="10" t="s">
        <v>8322</v>
      </c>
      <c r="R2219" t="s">
        <v>8327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32.3245</v>
      </c>
      <c r="Q2220" s="10" t="s">
        <v>8322</v>
      </c>
      <c r="R2220" t="s">
        <v>8327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53.421100000000003</v>
      </c>
      <c r="Q2221" s="10" t="s">
        <v>8322</v>
      </c>
      <c r="R2221" t="s">
        <v>8327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51.304299999999998</v>
      </c>
      <c r="Q2222" s="10" t="s">
        <v>8322</v>
      </c>
      <c r="R2222" t="s">
        <v>8327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37.197200000000002</v>
      </c>
      <c r="Q2223" s="10" t="s">
        <v>8330</v>
      </c>
      <c r="R2223" t="s">
        <v>8348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8330</v>
      </c>
      <c r="R2224" t="s">
        <v>8348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8330</v>
      </c>
      <c r="R2225" t="s">
        <v>8348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82.145300000000006</v>
      </c>
      <c r="Q2226" s="10" t="s">
        <v>8330</v>
      </c>
      <c r="R2226" t="s">
        <v>8348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164.79650000000001</v>
      </c>
      <c r="Q2227" s="10" t="s">
        <v>8330</v>
      </c>
      <c r="R2227" t="s">
        <v>8348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60.820300000000003</v>
      </c>
      <c r="Q2228" s="10" t="s">
        <v>8330</v>
      </c>
      <c r="R2228" t="s">
        <v>8348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67.970100000000002</v>
      </c>
      <c r="Q2229" s="10" t="s">
        <v>8330</v>
      </c>
      <c r="R2229" t="s">
        <v>8348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81.561800000000005</v>
      </c>
      <c r="Q2230" s="10" t="s">
        <v>8330</v>
      </c>
      <c r="R2230" t="s">
        <v>8348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25.4255</v>
      </c>
      <c r="Q2231" s="10" t="s">
        <v>8330</v>
      </c>
      <c r="R2231" t="s">
        <v>8348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21.498000000000001</v>
      </c>
      <c r="Q2232" s="10" t="s">
        <v>8330</v>
      </c>
      <c r="R2232" t="s">
        <v>8348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27.226600000000001</v>
      </c>
      <c r="Q2233" s="10" t="s">
        <v>8330</v>
      </c>
      <c r="R2233" t="s">
        <v>8348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25.091100000000001</v>
      </c>
      <c r="Q2234" s="10" t="s">
        <v>8330</v>
      </c>
      <c r="R2234" t="s">
        <v>8348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21.2302</v>
      </c>
      <c r="Q2235" s="10" t="s">
        <v>8330</v>
      </c>
      <c r="R2235" t="s">
        <v>8348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41.607100000000003</v>
      </c>
      <c r="Q2236" s="10" t="s">
        <v>8330</v>
      </c>
      <c r="R2236" t="s">
        <v>8348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135.58500000000001</v>
      </c>
      <c r="Q2237" s="10" t="s">
        <v>8330</v>
      </c>
      <c r="R2237" t="s">
        <v>8348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22.116199999999999</v>
      </c>
      <c r="Q2238" s="10" t="s">
        <v>8330</v>
      </c>
      <c r="R2238" t="s">
        <v>8348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64.625600000000006</v>
      </c>
      <c r="Q2239" s="10" t="s">
        <v>8330</v>
      </c>
      <c r="R2239" t="s">
        <v>8348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69.569599999999994</v>
      </c>
      <c r="Q2240" s="10" t="s">
        <v>8330</v>
      </c>
      <c r="R2240" t="s">
        <v>8348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75.132999999999996</v>
      </c>
      <c r="Q2241" s="10" t="s">
        <v>8330</v>
      </c>
      <c r="R2241" t="s">
        <v>8348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140.97919999999999</v>
      </c>
      <c r="Q2242" s="10" t="s">
        <v>8330</v>
      </c>
      <c r="R2242" t="s">
        <v>8348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IFERROR(ROUND(E2243/L2243,4),0)</f>
        <v>49.4724</v>
      </c>
      <c r="Q2243" s="10" t="s">
        <v>8330</v>
      </c>
      <c r="R2243" t="s">
        <v>8348</v>
      </c>
      <c r="S2243" s="14">
        <f t="shared" ref="S2243:S2306" si="177">(((J2243/60)/60/24)+DATE(1970,1,1))</f>
        <v>42766.827546296292</v>
      </c>
      <c r="T2243" s="14">
        <f t="shared" ref="T2243:T2306" si="178">(((I2243/60)/60)/24+DATE(1970,1,1))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53.865299999999998</v>
      </c>
      <c r="Q2244" s="10" t="s">
        <v>8330</v>
      </c>
      <c r="R2244" t="s">
        <v>8348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4.5712999999999999</v>
      </c>
      <c r="Q2245" s="10" t="s">
        <v>8330</v>
      </c>
      <c r="R2245" t="s">
        <v>8348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65.003399999999999</v>
      </c>
      <c r="Q2246" s="10" t="s">
        <v>8330</v>
      </c>
      <c r="R2246" t="s">
        <v>8348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53.475299999999997</v>
      </c>
      <c r="Q2247" s="10" t="s">
        <v>8330</v>
      </c>
      <c r="R2247" t="s">
        <v>8348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43.912300000000002</v>
      </c>
      <c r="Q2248" s="10" t="s">
        <v>8330</v>
      </c>
      <c r="R2248" t="s">
        <v>8348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50.852600000000002</v>
      </c>
      <c r="Q2249" s="10" t="s">
        <v>8330</v>
      </c>
      <c r="R2249" t="s">
        <v>8348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58.632800000000003</v>
      </c>
      <c r="Q2250" s="10" t="s">
        <v>8330</v>
      </c>
      <c r="R2250" t="s">
        <v>8348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32.816699999999997</v>
      </c>
      <c r="Q2251" s="10" t="s">
        <v>8330</v>
      </c>
      <c r="R2251" t="s">
        <v>8348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426.93169999999998</v>
      </c>
      <c r="Q2252" s="10" t="s">
        <v>8330</v>
      </c>
      <c r="R2252" t="s">
        <v>8348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23.808700000000002</v>
      </c>
      <c r="Q2253" s="10" t="s">
        <v>8330</v>
      </c>
      <c r="R2253" t="s">
        <v>8348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98.413700000000006</v>
      </c>
      <c r="Q2254" s="10" t="s">
        <v>8330</v>
      </c>
      <c r="R2254" t="s">
        <v>8348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107.3214</v>
      </c>
      <c r="Q2255" s="10" t="s">
        <v>8330</v>
      </c>
      <c r="R2255" t="s">
        <v>8348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11.6701</v>
      </c>
      <c r="Q2256" s="10" t="s">
        <v>8330</v>
      </c>
      <c r="R2256" t="s">
        <v>8348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41.782299999999999</v>
      </c>
      <c r="Q2257" s="10" t="s">
        <v>8330</v>
      </c>
      <c r="R2257" t="s">
        <v>8348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8330</v>
      </c>
      <c r="R2258" t="s">
        <v>8348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94.1036</v>
      </c>
      <c r="Q2259" s="10" t="s">
        <v>8330</v>
      </c>
      <c r="R2259" t="s">
        <v>8348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15.722</v>
      </c>
      <c r="Q2260" s="10" t="s">
        <v>8330</v>
      </c>
      <c r="R2260" t="s">
        <v>8348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90.635900000000007</v>
      </c>
      <c r="Q2261" s="10" t="s">
        <v>8330</v>
      </c>
      <c r="R2261" t="s">
        <v>8348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97.297600000000003</v>
      </c>
      <c r="Q2262" s="10" t="s">
        <v>8330</v>
      </c>
      <c r="R2262" t="s">
        <v>8348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</v>
      </c>
      <c r="Q2263" s="10" t="s">
        <v>8330</v>
      </c>
      <c r="R2263" t="s">
        <v>8348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28.105</v>
      </c>
      <c r="Q2264" s="10" t="s">
        <v>8330</v>
      </c>
      <c r="R2264" t="s">
        <v>8348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144.4333</v>
      </c>
      <c r="Q2265" s="10" t="s">
        <v>8330</v>
      </c>
      <c r="R2265" t="s">
        <v>8348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24.2742</v>
      </c>
      <c r="Q2266" s="10" t="s">
        <v>8330</v>
      </c>
      <c r="R2266" t="s">
        <v>8348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35.117600000000003</v>
      </c>
      <c r="Q2267" s="10" t="s">
        <v>8330</v>
      </c>
      <c r="R2267" t="s">
        <v>8348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24.762899999999998</v>
      </c>
      <c r="Q2268" s="10" t="s">
        <v>8330</v>
      </c>
      <c r="R2268" t="s">
        <v>8348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188.37870000000001</v>
      </c>
      <c r="Q2269" s="10" t="s">
        <v>8330</v>
      </c>
      <c r="R2269" t="s">
        <v>8348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148.08250000000001</v>
      </c>
      <c r="Q2270" s="10" t="s">
        <v>8330</v>
      </c>
      <c r="R2270" t="s">
        <v>8348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49.934600000000003</v>
      </c>
      <c r="Q2271" s="10" t="s">
        <v>8330</v>
      </c>
      <c r="R2271" t="s">
        <v>8348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107.8216</v>
      </c>
      <c r="Q2272" s="10" t="s">
        <v>8330</v>
      </c>
      <c r="R2272" t="s">
        <v>8348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42.634</v>
      </c>
      <c r="Q2273" s="10" t="s">
        <v>8330</v>
      </c>
      <c r="R2273" t="s">
        <v>8348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14.370799999999999</v>
      </c>
      <c r="Q2274" s="10" t="s">
        <v>8330</v>
      </c>
      <c r="R2274" t="s">
        <v>8348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37.476199999999999</v>
      </c>
      <c r="Q2275" s="10" t="s">
        <v>8330</v>
      </c>
      <c r="R2275" t="s">
        <v>8348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30.202000000000002</v>
      </c>
      <c r="Q2276" s="10" t="s">
        <v>8330</v>
      </c>
      <c r="R2276" t="s">
        <v>8348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33.550600000000003</v>
      </c>
      <c r="Q2277" s="10" t="s">
        <v>8330</v>
      </c>
      <c r="R2277" t="s">
        <v>8348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64.746700000000004</v>
      </c>
      <c r="Q2278" s="10" t="s">
        <v>8330</v>
      </c>
      <c r="R2278" t="s">
        <v>8348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57.932400000000001</v>
      </c>
      <c r="Q2279" s="10" t="s">
        <v>8330</v>
      </c>
      <c r="R2279" t="s">
        <v>8348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53.078400000000002</v>
      </c>
      <c r="Q2280" s="10" t="s">
        <v>8330</v>
      </c>
      <c r="R2280" t="s">
        <v>8348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48.0625</v>
      </c>
      <c r="Q2281" s="10" t="s">
        <v>8330</v>
      </c>
      <c r="R2281" t="s">
        <v>8348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82.396900000000002</v>
      </c>
      <c r="Q2282" s="10" t="s">
        <v>8330</v>
      </c>
      <c r="R2282" t="s">
        <v>8348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50.454500000000003</v>
      </c>
      <c r="Q2283" s="10" t="s">
        <v>8322</v>
      </c>
      <c r="R2283" t="s">
        <v>8323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115.83329999999999</v>
      </c>
      <c r="Q2284" s="10" t="s">
        <v>8322</v>
      </c>
      <c r="R2284" t="s">
        <v>8323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63.034599999999998</v>
      </c>
      <c r="Q2285" s="10" t="s">
        <v>8322</v>
      </c>
      <c r="R2285" t="s">
        <v>8323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108.0215</v>
      </c>
      <c r="Q2286" s="10" t="s">
        <v>8322</v>
      </c>
      <c r="R2286" t="s">
        <v>8323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46.0886</v>
      </c>
      <c r="Q2287" s="10" t="s">
        <v>8322</v>
      </c>
      <c r="R2287" t="s">
        <v>8323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107.21429999999999</v>
      </c>
      <c r="Q2288" s="10" t="s">
        <v>8322</v>
      </c>
      <c r="R2288" t="s">
        <v>8323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50.933900000000001</v>
      </c>
      <c r="Q2289" s="10" t="s">
        <v>8322</v>
      </c>
      <c r="R2289" t="s">
        <v>8323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8322</v>
      </c>
      <c r="R2290" t="s">
        <v>8323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8322</v>
      </c>
      <c r="R2291" t="s">
        <v>8323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53.827599999999997</v>
      </c>
      <c r="Q2292" s="10" t="s">
        <v>8322</v>
      </c>
      <c r="R2292" t="s">
        <v>8323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100.46510000000001</v>
      </c>
      <c r="Q2293" s="10" t="s">
        <v>8322</v>
      </c>
      <c r="R2293" t="s">
        <v>8323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46.630699999999997</v>
      </c>
      <c r="Q2294" s="10" t="s">
        <v>8322</v>
      </c>
      <c r="R2294" t="s">
        <v>8323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34.074100000000001</v>
      </c>
      <c r="Q2295" s="10" t="s">
        <v>8322</v>
      </c>
      <c r="R2295" t="s">
        <v>8323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65.214600000000004</v>
      </c>
      <c r="Q2296" s="10" t="s">
        <v>8322</v>
      </c>
      <c r="R2296" t="s">
        <v>8323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44.2059</v>
      </c>
      <c r="Q2297" s="10" t="s">
        <v>8322</v>
      </c>
      <c r="R2297" t="s">
        <v>8323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71.965500000000006</v>
      </c>
      <c r="Q2298" s="10" t="s">
        <v>8322</v>
      </c>
      <c r="R2298" t="s">
        <v>8323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52.947400000000002</v>
      </c>
      <c r="Q2299" s="10" t="s">
        <v>8322</v>
      </c>
      <c r="R2299" t="s">
        <v>8323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109.45140000000001</v>
      </c>
      <c r="Q2300" s="10" t="s">
        <v>8322</v>
      </c>
      <c r="R2300" t="s">
        <v>8323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75.035700000000006</v>
      </c>
      <c r="Q2301" s="10" t="s">
        <v>8322</v>
      </c>
      <c r="R2301" t="s">
        <v>8323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115.71429999999999</v>
      </c>
      <c r="Q2302" s="10" t="s">
        <v>8322</v>
      </c>
      <c r="R2302" t="s">
        <v>8323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31.659800000000001</v>
      </c>
      <c r="Q2303" s="10" t="s">
        <v>8322</v>
      </c>
      <c r="R2303" t="s">
        <v>8326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46.176499999999997</v>
      </c>
      <c r="Q2304" s="10" t="s">
        <v>8322</v>
      </c>
      <c r="R2304" t="s">
        <v>8326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68.481700000000004</v>
      </c>
      <c r="Q2305" s="10" t="s">
        <v>8322</v>
      </c>
      <c r="R2305" t="s">
        <v>8326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53.469200000000001</v>
      </c>
      <c r="Q2306" s="10" t="s">
        <v>8322</v>
      </c>
      <c r="R2306" t="s">
        <v>8326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IFERROR(ROUND(E2307/L2307,4),0)</f>
        <v>109.1078</v>
      </c>
      <c r="Q2307" s="10" t="s">
        <v>8322</v>
      </c>
      <c r="R2307" t="s">
        <v>8326</v>
      </c>
      <c r="S2307" s="14">
        <f t="shared" ref="S2307:S2370" si="182">(((J2307/60)/60/24)+DATE(1970,1,1))</f>
        <v>41834.695277777777</v>
      </c>
      <c r="T2307" s="14">
        <f t="shared" ref="T2307:T2370" si="183">(((I2307/60)/60)/24+DATE(1970,1,1))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51.185600000000001</v>
      </c>
      <c r="Q2308" s="10" t="s">
        <v>8322</v>
      </c>
      <c r="R2308" t="s">
        <v>8326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27.936800000000002</v>
      </c>
      <c r="Q2309" s="10" t="s">
        <v>8322</v>
      </c>
      <c r="R2309" t="s">
        <v>8326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82.496899999999997</v>
      </c>
      <c r="Q2310" s="10" t="s">
        <v>8322</v>
      </c>
      <c r="R2310" t="s">
        <v>8326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59.817500000000003</v>
      </c>
      <c r="Q2311" s="10" t="s">
        <v>8322</v>
      </c>
      <c r="R2311" t="s">
        <v>8326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64.816500000000005</v>
      </c>
      <c r="Q2312" s="10" t="s">
        <v>8322</v>
      </c>
      <c r="R2312" t="s">
        <v>8326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90.096199999999996</v>
      </c>
      <c r="Q2313" s="10" t="s">
        <v>8322</v>
      </c>
      <c r="R2313" t="s">
        <v>8326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40.962000000000003</v>
      </c>
      <c r="Q2314" s="10" t="s">
        <v>8322</v>
      </c>
      <c r="R2314" t="s">
        <v>8326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56.000100000000003</v>
      </c>
      <c r="Q2315" s="10" t="s">
        <v>8322</v>
      </c>
      <c r="R2315" t="s">
        <v>8326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37.672800000000002</v>
      </c>
      <c r="Q2316" s="10" t="s">
        <v>8322</v>
      </c>
      <c r="R2316" t="s">
        <v>8326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40.078099999999999</v>
      </c>
      <c r="Q2317" s="10" t="s">
        <v>8322</v>
      </c>
      <c r="R2317" t="s">
        <v>8326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78.031999999999996</v>
      </c>
      <c r="Q2318" s="10" t="s">
        <v>8322</v>
      </c>
      <c r="R2318" t="s">
        <v>8326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18.909099999999999</v>
      </c>
      <c r="Q2319" s="10" t="s">
        <v>8322</v>
      </c>
      <c r="R2319" t="s">
        <v>8326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37.134999999999998</v>
      </c>
      <c r="Q2320" s="10" t="s">
        <v>8322</v>
      </c>
      <c r="R2320" t="s">
        <v>8326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41.960999999999999</v>
      </c>
      <c r="Q2321" s="10" t="s">
        <v>8322</v>
      </c>
      <c r="R2321" t="s">
        <v>8326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61.044899999999998</v>
      </c>
      <c r="Q2322" s="10" t="s">
        <v>8322</v>
      </c>
      <c r="R2322" t="s">
        <v>8326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64.531300000000002</v>
      </c>
      <c r="Q2323" s="10" t="s">
        <v>8333</v>
      </c>
      <c r="R2323" t="s">
        <v>8349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8333</v>
      </c>
      <c r="R2324" t="s">
        <v>8349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8333</v>
      </c>
      <c r="R2325" t="s">
        <v>8349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25.491800000000001</v>
      </c>
      <c r="Q2326" s="10" t="s">
        <v>8333</v>
      </c>
      <c r="R2326" t="s">
        <v>8349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11.428599999999999</v>
      </c>
      <c r="Q2327" s="10" t="s">
        <v>8333</v>
      </c>
      <c r="R2327" t="s">
        <v>8349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8333</v>
      </c>
      <c r="R2328" t="s">
        <v>8349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54.883200000000002</v>
      </c>
      <c r="Q2329" s="10" t="s">
        <v>8333</v>
      </c>
      <c r="R2329" t="s">
        <v>8349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47.383600000000001</v>
      </c>
      <c r="Q2330" s="10" t="s">
        <v>8333</v>
      </c>
      <c r="R2330" t="s">
        <v>8349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8333</v>
      </c>
      <c r="R2331" t="s">
        <v>8349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219.9264</v>
      </c>
      <c r="Q2332" s="10" t="s">
        <v>8333</v>
      </c>
      <c r="R2332" t="s">
        <v>8349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40.795400000000001</v>
      </c>
      <c r="Q2333" s="10" t="s">
        <v>8333</v>
      </c>
      <c r="R2333" t="s">
        <v>8349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75.502799999999993</v>
      </c>
      <c r="Q2334" s="10" t="s">
        <v>8333</v>
      </c>
      <c r="R2334" t="s">
        <v>8349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13.5426</v>
      </c>
      <c r="Q2335" s="10" t="s">
        <v>8333</v>
      </c>
      <c r="R2335" t="s">
        <v>8349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60.865699999999997</v>
      </c>
      <c r="Q2336" s="10" t="s">
        <v>8333</v>
      </c>
      <c r="R2336" t="s">
        <v>8349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115.6923</v>
      </c>
      <c r="Q2337" s="10" t="s">
        <v>8333</v>
      </c>
      <c r="R2337" t="s">
        <v>8349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48.104599999999998</v>
      </c>
      <c r="Q2338" s="10" t="s">
        <v>8333</v>
      </c>
      <c r="R2338" t="s">
        <v>8349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74.184399999999997</v>
      </c>
      <c r="Q2339" s="10" t="s">
        <v>8333</v>
      </c>
      <c r="R2339" t="s">
        <v>8349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123.3455</v>
      </c>
      <c r="Q2340" s="10" t="s">
        <v>8333</v>
      </c>
      <c r="R2340" t="s">
        <v>8349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66.623199999999997</v>
      </c>
      <c r="Q2341" s="10" t="s">
        <v>8333</v>
      </c>
      <c r="R2341" t="s">
        <v>8349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104.9901</v>
      </c>
      <c r="Q2342" s="10" t="s">
        <v>8333</v>
      </c>
      <c r="R2342" t="s">
        <v>8349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8316</v>
      </c>
      <c r="R2343" t="s">
        <v>8317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8316</v>
      </c>
      <c r="R2344" t="s">
        <v>8317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8316</v>
      </c>
      <c r="R2345" t="s">
        <v>8317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8316</v>
      </c>
      <c r="R2346" t="s">
        <v>8317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8316</v>
      </c>
      <c r="R2347" t="s">
        <v>8317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8316</v>
      </c>
      <c r="R2348" t="s">
        <v>8317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8316</v>
      </c>
      <c r="R2349" t="s">
        <v>8317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8316</v>
      </c>
      <c r="R2350" t="s">
        <v>8317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8316</v>
      </c>
      <c r="R2351" t="s">
        <v>8317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8316</v>
      </c>
      <c r="R2352" t="s">
        <v>8317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15.428599999999999</v>
      </c>
      <c r="Q2353" s="10" t="s">
        <v>8316</v>
      </c>
      <c r="R2353" t="s">
        <v>8317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8316</v>
      </c>
      <c r="R2354" t="s">
        <v>8317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8316</v>
      </c>
      <c r="R2355" t="s">
        <v>8317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8316</v>
      </c>
      <c r="R2356" t="s">
        <v>8317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8316</v>
      </c>
      <c r="R2357" t="s">
        <v>8317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8316</v>
      </c>
      <c r="R2358" t="s">
        <v>8317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8316</v>
      </c>
      <c r="R2359" t="s">
        <v>8317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8316</v>
      </c>
      <c r="R2360" t="s">
        <v>8317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8316</v>
      </c>
      <c r="R2361" t="s">
        <v>8317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8316</v>
      </c>
      <c r="R2362" t="s">
        <v>8317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8316</v>
      </c>
      <c r="R2363" t="s">
        <v>8317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8316</v>
      </c>
      <c r="R2364" t="s">
        <v>8317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8316</v>
      </c>
      <c r="R2365" t="s">
        <v>8317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8316</v>
      </c>
      <c r="R2366" t="s">
        <v>8317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8316</v>
      </c>
      <c r="R2367" t="s">
        <v>8317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97.407399999999996</v>
      </c>
      <c r="Q2368" s="10" t="s">
        <v>8316</v>
      </c>
      <c r="R2368" t="s">
        <v>8317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47.857100000000003</v>
      </c>
      <c r="Q2369" s="10" t="s">
        <v>8316</v>
      </c>
      <c r="R2369" t="s">
        <v>8317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0" t="s">
        <v>8316</v>
      </c>
      <c r="R2370" t="s">
        <v>8317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IFERROR(ROUND(E2371/L2371,4),0)</f>
        <v>0</v>
      </c>
      <c r="Q2371" s="10" t="s">
        <v>8316</v>
      </c>
      <c r="R2371" t="s">
        <v>8317</v>
      </c>
      <c r="S2371" s="14">
        <f t="shared" ref="S2371:S2434" si="187">(((J2371/60)/60/24)+DATE(1970,1,1))</f>
        <v>42380.812627314815</v>
      </c>
      <c r="T2371" s="14">
        <f t="shared" ref="T2371:T2434" si="188">(((I2371/60)/60)/24+DATE(1970,1,1))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8316</v>
      </c>
      <c r="R2372" t="s">
        <v>8317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8316</v>
      </c>
      <c r="R2373" t="s">
        <v>8317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8316</v>
      </c>
      <c r="R2374" t="s">
        <v>8317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8316</v>
      </c>
      <c r="R2375" t="s">
        <v>8317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8316</v>
      </c>
      <c r="R2376" t="s">
        <v>8317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8316</v>
      </c>
      <c r="R2377" t="s">
        <v>8317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81.582499999999996</v>
      </c>
      <c r="Q2378" s="10" t="s">
        <v>8316</v>
      </c>
      <c r="R2378" t="s">
        <v>8317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8316</v>
      </c>
      <c r="R2379" t="s">
        <v>8317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8316</v>
      </c>
      <c r="R2380" t="s">
        <v>8317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8316</v>
      </c>
      <c r="R2381" t="s">
        <v>8317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18.333300000000001</v>
      </c>
      <c r="Q2382" s="10" t="s">
        <v>8316</v>
      </c>
      <c r="R2382" t="s">
        <v>8317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224.42859999999999</v>
      </c>
      <c r="Q2383" s="10" t="s">
        <v>8316</v>
      </c>
      <c r="R2383" t="s">
        <v>8317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8316</v>
      </c>
      <c r="R2384" t="s">
        <v>8317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8316</v>
      </c>
      <c r="R2385" t="s">
        <v>8317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8316</v>
      </c>
      <c r="R2386" t="s">
        <v>8317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112.5714</v>
      </c>
      <c r="Q2387" s="10" t="s">
        <v>8316</v>
      </c>
      <c r="R2387" t="s">
        <v>8317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8316</v>
      </c>
      <c r="R2388" t="s">
        <v>8317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8316</v>
      </c>
      <c r="R2389" t="s">
        <v>8317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57.875</v>
      </c>
      <c r="Q2390" s="10" t="s">
        <v>8316</v>
      </c>
      <c r="R2390" t="s">
        <v>8317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8316</v>
      </c>
      <c r="R2391" t="s">
        <v>8317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8316</v>
      </c>
      <c r="R2392" t="s">
        <v>8317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8316</v>
      </c>
      <c r="R2393" t="s">
        <v>8317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8316</v>
      </c>
      <c r="R2394" t="s">
        <v>8317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8316</v>
      </c>
      <c r="R2395" t="s">
        <v>8317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8316</v>
      </c>
      <c r="R2396" t="s">
        <v>8317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8316</v>
      </c>
      <c r="R2397" t="s">
        <v>8317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8316</v>
      </c>
      <c r="R2398" t="s">
        <v>8317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8316</v>
      </c>
      <c r="R2399" t="s">
        <v>8317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8316</v>
      </c>
      <c r="R2400" t="s">
        <v>8317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8316</v>
      </c>
      <c r="R2401" t="s">
        <v>8317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8316</v>
      </c>
      <c r="R2402" t="s">
        <v>8317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22.333300000000001</v>
      </c>
      <c r="Q2403" s="10" t="s">
        <v>8333</v>
      </c>
      <c r="R2403" t="s">
        <v>8334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8333</v>
      </c>
      <c r="R2404" t="s">
        <v>8334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16.833300000000001</v>
      </c>
      <c r="Q2405" s="10" t="s">
        <v>8333</v>
      </c>
      <c r="R2405" t="s">
        <v>8334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8333</v>
      </c>
      <c r="R2406" t="s">
        <v>8334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8333</v>
      </c>
      <c r="R2407" t="s">
        <v>8334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84.0625</v>
      </c>
      <c r="Q2408" s="10" t="s">
        <v>8333</v>
      </c>
      <c r="R2408" t="s">
        <v>8334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168.3939</v>
      </c>
      <c r="Q2409" s="10" t="s">
        <v>8333</v>
      </c>
      <c r="R2409" t="s">
        <v>8334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8333</v>
      </c>
      <c r="R2410" t="s">
        <v>8334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76.666700000000006</v>
      </c>
      <c r="Q2411" s="10" t="s">
        <v>8333</v>
      </c>
      <c r="R2411" t="s">
        <v>8334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8333</v>
      </c>
      <c r="R2412" t="s">
        <v>8334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50.333300000000001</v>
      </c>
      <c r="Q2413" s="10" t="s">
        <v>8333</v>
      </c>
      <c r="R2413" t="s">
        <v>8334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8333</v>
      </c>
      <c r="R2414" t="s">
        <v>8334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8.3332999999999995</v>
      </c>
      <c r="Q2415" s="10" t="s">
        <v>8333</v>
      </c>
      <c r="R2415" t="s">
        <v>8334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35.384599999999999</v>
      </c>
      <c r="Q2416" s="10" t="s">
        <v>8333</v>
      </c>
      <c r="R2416" t="s">
        <v>8334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55.833300000000001</v>
      </c>
      <c r="Q2417" s="10" t="s">
        <v>8333</v>
      </c>
      <c r="R2417" t="s">
        <v>8334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8333</v>
      </c>
      <c r="R2418" t="s">
        <v>8334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8333</v>
      </c>
      <c r="R2419" t="s">
        <v>8334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8333</v>
      </c>
      <c r="R2420" t="s">
        <v>8334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8333</v>
      </c>
      <c r="R2421" t="s">
        <v>8334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69.472200000000001</v>
      </c>
      <c r="Q2422" s="10" t="s">
        <v>8333</v>
      </c>
      <c r="R2422" t="s">
        <v>8334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8333</v>
      </c>
      <c r="R2423" t="s">
        <v>8334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8333</v>
      </c>
      <c r="R2424" t="s">
        <v>8334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8333</v>
      </c>
      <c r="R2425" t="s">
        <v>8334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34.444400000000002</v>
      </c>
      <c r="Q2426" s="10" t="s">
        <v>8333</v>
      </c>
      <c r="R2426" t="s">
        <v>8334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8333</v>
      </c>
      <c r="R2427" t="s">
        <v>8334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8333</v>
      </c>
      <c r="R2428" t="s">
        <v>8334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8333</v>
      </c>
      <c r="R2429" t="s">
        <v>8334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8333</v>
      </c>
      <c r="R2430" t="s">
        <v>8334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8333</v>
      </c>
      <c r="R2431" t="s">
        <v>8334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8333</v>
      </c>
      <c r="R2432" t="s">
        <v>8334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8333</v>
      </c>
      <c r="R2433" t="s">
        <v>8334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0" t="s">
        <v>8333</v>
      </c>
      <c r="R2434" t="s">
        <v>8334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IFERROR(ROUND(E2435/L2435,4),0)</f>
        <v>0</v>
      </c>
      <c r="Q2435" s="10" t="s">
        <v>8333</v>
      </c>
      <c r="R2435" t="s">
        <v>8334</v>
      </c>
      <c r="S2435" s="14">
        <f t="shared" ref="S2435:S2498" si="192">(((J2435/60)/60/24)+DATE(1970,1,1))</f>
        <v>42397.89980324074</v>
      </c>
      <c r="T2435" s="14">
        <f t="shared" ref="T2435:T2498" si="193">(((I2435/60)/60)/24+DATE(1970,1,1))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8333</v>
      </c>
      <c r="R2436" t="s">
        <v>8334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8333</v>
      </c>
      <c r="R2437" t="s">
        <v>8334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8333</v>
      </c>
      <c r="R2438" t="s">
        <v>8334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8333</v>
      </c>
      <c r="R2439" t="s">
        <v>8334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8333</v>
      </c>
      <c r="R2440" t="s">
        <v>8334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8333</v>
      </c>
      <c r="R2441" t="s">
        <v>8334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8333</v>
      </c>
      <c r="R2442" t="s">
        <v>8334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74.229399999999998</v>
      </c>
      <c r="Q2443" s="10" t="s">
        <v>8333</v>
      </c>
      <c r="R2443" t="s">
        <v>8349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81.252700000000004</v>
      </c>
      <c r="Q2444" s="10" t="s">
        <v>8333</v>
      </c>
      <c r="R2444" t="s">
        <v>8349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130.2347</v>
      </c>
      <c r="Q2445" s="10" t="s">
        <v>8333</v>
      </c>
      <c r="R2445" t="s">
        <v>8349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53.409799999999997</v>
      </c>
      <c r="Q2446" s="10" t="s">
        <v>8333</v>
      </c>
      <c r="R2446" t="s">
        <v>8349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75.130399999999995</v>
      </c>
      <c r="Q2447" s="10" t="s">
        <v>8333</v>
      </c>
      <c r="R2447" t="s">
        <v>8349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75.666700000000006</v>
      </c>
      <c r="Q2448" s="10" t="s">
        <v>8333</v>
      </c>
      <c r="R2448" t="s">
        <v>8349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31.691400000000002</v>
      </c>
      <c r="Q2449" s="10" t="s">
        <v>8333</v>
      </c>
      <c r="R2449" t="s">
        <v>8349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47.777799999999999</v>
      </c>
      <c r="Q2450" s="10" t="s">
        <v>8333</v>
      </c>
      <c r="R2450" t="s">
        <v>8349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8333</v>
      </c>
      <c r="R2451" t="s">
        <v>8349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149.31399999999999</v>
      </c>
      <c r="Q2452" s="10" t="s">
        <v>8333</v>
      </c>
      <c r="R2452" t="s">
        <v>8349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62.069899999999997</v>
      </c>
      <c r="Q2453" s="10" t="s">
        <v>8333</v>
      </c>
      <c r="R2453" t="s">
        <v>8349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8333</v>
      </c>
      <c r="R2454" t="s">
        <v>8349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69.268699999999995</v>
      </c>
      <c r="Q2455" s="10" t="s">
        <v>8333</v>
      </c>
      <c r="R2455" t="s">
        <v>8349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271.5077</v>
      </c>
      <c r="Q2456" s="10" t="s">
        <v>8333</v>
      </c>
      <c r="R2456" t="s">
        <v>8349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34.125</v>
      </c>
      <c r="Q2457" s="10" t="s">
        <v>8333</v>
      </c>
      <c r="R2457" t="s">
        <v>8349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40.4925</v>
      </c>
      <c r="Q2458" s="10" t="s">
        <v>8333</v>
      </c>
      <c r="R2458" t="s">
        <v>8349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189.75810000000001</v>
      </c>
      <c r="Q2459" s="10" t="s">
        <v>8333</v>
      </c>
      <c r="R2459" t="s">
        <v>8349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68.862499999999997</v>
      </c>
      <c r="Q2460" s="10" t="s">
        <v>8333</v>
      </c>
      <c r="R2460" t="s">
        <v>8349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108.7766</v>
      </c>
      <c r="Q2461" s="10" t="s">
        <v>8333</v>
      </c>
      <c r="R2461" t="s">
        <v>8349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125.9853</v>
      </c>
      <c r="Q2462" s="10" t="s">
        <v>8333</v>
      </c>
      <c r="R2462" t="s">
        <v>8349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90.523300000000006</v>
      </c>
      <c r="Q2463" s="10" t="s">
        <v>8322</v>
      </c>
      <c r="R2463" t="s">
        <v>8326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28.880400000000002</v>
      </c>
      <c r="Q2464" s="10" t="s">
        <v>8322</v>
      </c>
      <c r="R2464" t="s">
        <v>8326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8322</v>
      </c>
      <c r="R2465" t="s">
        <v>8326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51.674399999999999</v>
      </c>
      <c r="Q2466" s="10" t="s">
        <v>8322</v>
      </c>
      <c r="R2466" t="s">
        <v>8326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26.270800000000001</v>
      </c>
      <c r="Q2467" s="10" t="s">
        <v>8322</v>
      </c>
      <c r="R2467" t="s">
        <v>8326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48.076900000000002</v>
      </c>
      <c r="Q2468" s="10" t="s">
        <v>8322</v>
      </c>
      <c r="R2468" t="s">
        <v>8326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27.5581</v>
      </c>
      <c r="Q2469" s="10" t="s">
        <v>8322</v>
      </c>
      <c r="R2469" t="s">
        <v>8326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36.971400000000003</v>
      </c>
      <c r="Q2470" s="10" t="s">
        <v>8322</v>
      </c>
      <c r="R2470" t="s">
        <v>8326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29.0213</v>
      </c>
      <c r="Q2471" s="10" t="s">
        <v>8322</v>
      </c>
      <c r="R2471" t="s">
        <v>8326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28.656700000000001</v>
      </c>
      <c r="Q2472" s="10" t="s">
        <v>8322</v>
      </c>
      <c r="R2472" t="s">
        <v>8326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37.647100000000002</v>
      </c>
      <c r="Q2473" s="10" t="s">
        <v>8322</v>
      </c>
      <c r="R2473" t="s">
        <v>8326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97.903999999999996</v>
      </c>
      <c r="Q2474" s="10" t="s">
        <v>8322</v>
      </c>
      <c r="R2474" t="s">
        <v>8326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42.553199999999997</v>
      </c>
      <c r="Q2475" s="10" t="s">
        <v>8322</v>
      </c>
      <c r="R2475" t="s">
        <v>8326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131.58369999999999</v>
      </c>
      <c r="Q2476" s="10" t="s">
        <v>8322</v>
      </c>
      <c r="R2476" t="s">
        <v>8326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32.320999999999998</v>
      </c>
      <c r="Q2477" s="10" t="s">
        <v>8322</v>
      </c>
      <c r="R2477" t="s">
        <v>8326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61.103999999999999</v>
      </c>
      <c r="Q2478" s="10" t="s">
        <v>8322</v>
      </c>
      <c r="R2478" t="s">
        <v>8326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31.3415</v>
      </c>
      <c r="Q2479" s="10" t="s">
        <v>8322</v>
      </c>
      <c r="R2479" t="s">
        <v>8326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129.1139</v>
      </c>
      <c r="Q2480" s="10" t="s">
        <v>8322</v>
      </c>
      <c r="R2480" t="s">
        <v>8326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25.020600000000002</v>
      </c>
      <c r="Q2481" s="10" t="s">
        <v>8322</v>
      </c>
      <c r="R2481" t="s">
        <v>8326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8322</v>
      </c>
      <c r="R2482" t="s">
        <v>8326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47.541499999999999</v>
      </c>
      <c r="Q2483" s="10" t="s">
        <v>8322</v>
      </c>
      <c r="R2483" t="s">
        <v>8326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8322</v>
      </c>
      <c r="R2484" t="s">
        <v>8326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65.842100000000002</v>
      </c>
      <c r="Q2485" s="10" t="s">
        <v>8322</v>
      </c>
      <c r="R2485" t="s">
        <v>8326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46.401200000000003</v>
      </c>
      <c r="Q2486" s="10" t="s">
        <v>8322</v>
      </c>
      <c r="R2486" t="s">
        <v>8326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50.365900000000003</v>
      </c>
      <c r="Q2487" s="10" t="s">
        <v>8322</v>
      </c>
      <c r="R2487" t="s">
        <v>8326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26.566700000000001</v>
      </c>
      <c r="Q2488" s="10" t="s">
        <v>8322</v>
      </c>
      <c r="R2488" t="s">
        <v>8326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39.493699999999997</v>
      </c>
      <c r="Q2489" s="10" t="s">
        <v>8322</v>
      </c>
      <c r="R2489" t="s">
        <v>8326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49.246200000000002</v>
      </c>
      <c r="Q2490" s="10" t="s">
        <v>8322</v>
      </c>
      <c r="R2490" t="s">
        <v>8326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8322</v>
      </c>
      <c r="R2491" t="s">
        <v>8326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37.9375</v>
      </c>
      <c r="Q2492" s="10" t="s">
        <v>8322</v>
      </c>
      <c r="R2492" t="s">
        <v>8326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8322</v>
      </c>
      <c r="R2493" t="s">
        <v>8326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27.777799999999999</v>
      </c>
      <c r="Q2494" s="10" t="s">
        <v>8322</v>
      </c>
      <c r="R2494" t="s">
        <v>8326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99.382199999999997</v>
      </c>
      <c r="Q2495" s="10" t="s">
        <v>8322</v>
      </c>
      <c r="R2495" t="s">
        <v>8326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38.848199999999999</v>
      </c>
      <c r="Q2496" s="10" t="s">
        <v>8322</v>
      </c>
      <c r="R2496" t="s">
        <v>8326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45.5488</v>
      </c>
      <c r="Q2497" s="10" t="s">
        <v>8322</v>
      </c>
      <c r="R2497" t="s">
        <v>8326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0" t="s">
        <v>8322</v>
      </c>
      <c r="R2498" t="s">
        <v>8326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IFERROR(ROUND(E2499/L2499,4),0)</f>
        <v>80.551100000000005</v>
      </c>
      <c r="Q2499" s="10" t="s">
        <v>8322</v>
      </c>
      <c r="R2499" t="s">
        <v>8326</v>
      </c>
      <c r="S2499" s="14">
        <f t="shared" ref="S2499:S2562" si="197">(((J2499/60)/60/24)+DATE(1970,1,1))</f>
        <v>40730.878912037035</v>
      </c>
      <c r="T2499" s="14">
        <f t="shared" ref="T2499:T2562" si="198">(((I2499/60)/60)/24+DATE(1970,1,1))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8322</v>
      </c>
      <c r="R2500" t="s">
        <v>8326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47.676499999999997</v>
      </c>
      <c r="Q2501" s="10" t="s">
        <v>8322</v>
      </c>
      <c r="R2501" t="s">
        <v>8326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23.4483</v>
      </c>
      <c r="Q2502" s="10" t="s">
        <v>8322</v>
      </c>
      <c r="R2502" t="s">
        <v>8326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40.142899999999997</v>
      </c>
      <c r="Q2503" s="10" t="s">
        <v>8333</v>
      </c>
      <c r="R2503" t="s">
        <v>8350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8333</v>
      </c>
      <c r="R2504" t="s">
        <v>8350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8333</v>
      </c>
      <c r="R2505" t="s">
        <v>8350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8333</v>
      </c>
      <c r="R2506" t="s">
        <v>8350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8333</v>
      </c>
      <c r="R2507" t="s">
        <v>8350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8333</v>
      </c>
      <c r="R2508" t="s">
        <v>8350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8333</v>
      </c>
      <c r="R2509" t="s">
        <v>8350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8333</v>
      </c>
      <c r="R2510" t="s">
        <v>8350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35.714300000000001</v>
      </c>
      <c r="Q2511" s="10" t="s">
        <v>8333</v>
      </c>
      <c r="R2511" t="s">
        <v>8350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8333</v>
      </c>
      <c r="R2512" t="s">
        <v>8350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8333</v>
      </c>
      <c r="R2513" t="s">
        <v>8350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8333</v>
      </c>
      <c r="R2514" t="s">
        <v>8350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8333</v>
      </c>
      <c r="R2515" t="s">
        <v>8350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8333</v>
      </c>
      <c r="R2516" t="s">
        <v>8350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8333</v>
      </c>
      <c r="R2517" t="s">
        <v>8350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8333</v>
      </c>
      <c r="R2518" t="s">
        <v>8350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53.545499999999997</v>
      </c>
      <c r="Q2519" s="10" t="s">
        <v>8333</v>
      </c>
      <c r="R2519" t="s">
        <v>8350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8333</v>
      </c>
      <c r="R2520" t="s">
        <v>8350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8333</v>
      </c>
      <c r="R2521" t="s">
        <v>8350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8333</v>
      </c>
      <c r="R2522" t="s">
        <v>8350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103.68170000000001</v>
      </c>
      <c r="Q2523" s="10" t="s">
        <v>8322</v>
      </c>
      <c r="R2523" t="s">
        <v>8351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185.18520000000001</v>
      </c>
      <c r="Q2524" s="10" t="s">
        <v>8322</v>
      </c>
      <c r="R2524" t="s">
        <v>8351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54.153799999999997</v>
      </c>
      <c r="Q2525" s="10" t="s">
        <v>8322</v>
      </c>
      <c r="R2525" t="s">
        <v>8351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177.20930000000001</v>
      </c>
      <c r="Q2526" s="10" t="s">
        <v>8322</v>
      </c>
      <c r="R2526" t="s">
        <v>8351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100.325</v>
      </c>
      <c r="Q2527" s="10" t="s">
        <v>8322</v>
      </c>
      <c r="R2527" t="s">
        <v>8351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136.9091</v>
      </c>
      <c r="Q2528" s="10" t="s">
        <v>8322</v>
      </c>
      <c r="R2528" t="s">
        <v>8351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57.535200000000003</v>
      </c>
      <c r="Q2529" s="10" t="s">
        <v>8322</v>
      </c>
      <c r="R2529" t="s">
        <v>8351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52.962800000000001</v>
      </c>
      <c r="Q2530" s="10" t="s">
        <v>8322</v>
      </c>
      <c r="R2530" t="s">
        <v>8351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82.328900000000004</v>
      </c>
      <c r="Q2531" s="10" t="s">
        <v>8322</v>
      </c>
      <c r="R2531" t="s">
        <v>8351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135.41669999999999</v>
      </c>
      <c r="Q2532" s="10" t="s">
        <v>8322</v>
      </c>
      <c r="R2532" t="s">
        <v>8351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74.065600000000003</v>
      </c>
      <c r="Q2533" s="10" t="s">
        <v>8322</v>
      </c>
      <c r="R2533" t="s">
        <v>8351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84.083299999999994</v>
      </c>
      <c r="Q2534" s="10" t="s">
        <v>8322</v>
      </c>
      <c r="R2534" t="s">
        <v>8351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61.029400000000003</v>
      </c>
      <c r="Q2535" s="10" t="s">
        <v>8322</v>
      </c>
      <c r="R2535" t="s">
        <v>8351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8322</v>
      </c>
      <c r="R2536" t="s">
        <v>8351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266.08969999999999</v>
      </c>
      <c r="Q2537" s="10" t="s">
        <v>8322</v>
      </c>
      <c r="R2537" t="s">
        <v>8351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8322</v>
      </c>
      <c r="R2538" t="s">
        <v>8351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8322</v>
      </c>
      <c r="R2539" t="s">
        <v>8351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109.9631</v>
      </c>
      <c r="Q2540" s="10" t="s">
        <v>8322</v>
      </c>
      <c r="R2540" t="s">
        <v>8351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169.9153</v>
      </c>
      <c r="Q2541" s="10" t="s">
        <v>8322</v>
      </c>
      <c r="R2541" t="s">
        <v>8351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95.740700000000004</v>
      </c>
      <c r="Q2542" s="10" t="s">
        <v>8322</v>
      </c>
      <c r="R2542" t="s">
        <v>8351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59.460299999999997</v>
      </c>
      <c r="Q2543" s="10" t="s">
        <v>8322</v>
      </c>
      <c r="R2543" t="s">
        <v>8351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55.769199999999998</v>
      </c>
      <c r="Q2544" s="10" t="s">
        <v>8322</v>
      </c>
      <c r="R2544" t="s">
        <v>8351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30.076899999999998</v>
      </c>
      <c r="Q2545" s="10" t="s">
        <v>8322</v>
      </c>
      <c r="R2545" t="s">
        <v>8351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88.438599999999994</v>
      </c>
      <c r="Q2546" s="10" t="s">
        <v>8322</v>
      </c>
      <c r="R2546" t="s">
        <v>8351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64.032799999999995</v>
      </c>
      <c r="Q2547" s="10" t="s">
        <v>8322</v>
      </c>
      <c r="R2547" t="s">
        <v>8351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60.153799999999997</v>
      </c>
      <c r="Q2548" s="10" t="s">
        <v>8322</v>
      </c>
      <c r="R2548" t="s">
        <v>8351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49.194000000000003</v>
      </c>
      <c r="Q2549" s="10" t="s">
        <v>8322</v>
      </c>
      <c r="R2549" t="s">
        <v>8351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165.16220000000001</v>
      </c>
      <c r="Q2550" s="10" t="s">
        <v>8322</v>
      </c>
      <c r="R2550" t="s">
        <v>8351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43.621600000000001</v>
      </c>
      <c r="Q2551" s="10" t="s">
        <v>8322</v>
      </c>
      <c r="R2551" t="s">
        <v>8351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8322</v>
      </c>
      <c r="R2552" t="s">
        <v>8351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67.419600000000003</v>
      </c>
      <c r="Q2553" s="10" t="s">
        <v>8322</v>
      </c>
      <c r="R2553" t="s">
        <v>8351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8322</v>
      </c>
      <c r="R2554" t="s">
        <v>8351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38.883299999999998</v>
      </c>
      <c r="Q2555" s="10" t="s">
        <v>8322</v>
      </c>
      <c r="R2555" t="s">
        <v>8351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54.985100000000003</v>
      </c>
      <c r="Q2556" s="10" t="s">
        <v>8322</v>
      </c>
      <c r="R2556" t="s">
        <v>8351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61.3429</v>
      </c>
      <c r="Q2557" s="10" t="s">
        <v>8322</v>
      </c>
      <c r="R2557" t="s">
        <v>8351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23.117599999999999</v>
      </c>
      <c r="Q2558" s="10" t="s">
        <v>8322</v>
      </c>
      <c r="R2558" t="s">
        <v>8351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29.6111</v>
      </c>
      <c r="Q2559" s="10" t="s">
        <v>8322</v>
      </c>
      <c r="R2559" t="s">
        <v>8351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75.611099999999993</v>
      </c>
      <c r="Q2560" s="10" t="s">
        <v>8322</v>
      </c>
      <c r="R2560" t="s">
        <v>8351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8322</v>
      </c>
      <c r="R2561" t="s">
        <v>8351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0" t="s">
        <v>8322</v>
      </c>
      <c r="R2562" t="s">
        <v>8351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IFERROR(ROUND(E2563/L2563,4),0)</f>
        <v>0</v>
      </c>
      <c r="Q2563" s="10" t="s">
        <v>8333</v>
      </c>
      <c r="R2563" t="s">
        <v>8334</v>
      </c>
      <c r="S2563" s="14">
        <f t="shared" ref="S2563:S2626" si="202">(((J2563/60)/60/24)+DATE(1970,1,1))</f>
        <v>42260.528807870374</v>
      </c>
      <c r="T2563" s="14">
        <f t="shared" ref="T2563:T2626" si="203">(((I2563/60)/60)/24+DATE(1970,1,1))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8333</v>
      </c>
      <c r="R2564" t="s">
        <v>8334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8333</v>
      </c>
      <c r="R2565" t="s">
        <v>8334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8333</v>
      </c>
      <c r="R2566" t="s">
        <v>8334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8333</v>
      </c>
      <c r="R2567" t="s">
        <v>8334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8333</v>
      </c>
      <c r="R2568" t="s">
        <v>8334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8333</v>
      </c>
      <c r="R2569" t="s">
        <v>8334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8333</v>
      </c>
      <c r="R2570" t="s">
        <v>8334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8333</v>
      </c>
      <c r="R2571" t="s">
        <v>8334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8333</v>
      </c>
      <c r="R2572" t="s">
        <v>8334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8333</v>
      </c>
      <c r="R2573" t="s">
        <v>8334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8333</v>
      </c>
      <c r="R2574" t="s">
        <v>8334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8333</v>
      </c>
      <c r="R2575" t="s">
        <v>8334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8333</v>
      </c>
      <c r="R2576" t="s">
        <v>8334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8333</v>
      </c>
      <c r="R2577" t="s">
        <v>8334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8333</v>
      </c>
      <c r="R2578" t="s">
        <v>8334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8333</v>
      </c>
      <c r="R2579" t="s">
        <v>8334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8333</v>
      </c>
      <c r="R2580" t="s">
        <v>8334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23.083300000000001</v>
      </c>
      <c r="Q2581" s="10" t="s">
        <v>8333</v>
      </c>
      <c r="R2581" t="s">
        <v>8334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8333</v>
      </c>
      <c r="R2582" t="s">
        <v>8334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48.181800000000003</v>
      </c>
      <c r="Q2583" s="10" t="s">
        <v>8333</v>
      </c>
      <c r="R2583" t="s">
        <v>8334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8333</v>
      </c>
      <c r="R2584" t="s">
        <v>8334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8333</v>
      </c>
      <c r="R2585" t="s">
        <v>8334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8333</v>
      </c>
      <c r="R2586" t="s">
        <v>8334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8333</v>
      </c>
      <c r="R2587" t="s">
        <v>8334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8333</v>
      </c>
      <c r="R2588" t="s">
        <v>8334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202.83330000000001</v>
      </c>
      <c r="Q2589" s="10" t="s">
        <v>8333</v>
      </c>
      <c r="R2589" t="s">
        <v>8334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29.125</v>
      </c>
      <c r="Q2590" s="10" t="s">
        <v>8333</v>
      </c>
      <c r="R2590" t="s">
        <v>8334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8333</v>
      </c>
      <c r="R2591" t="s">
        <v>8334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8333</v>
      </c>
      <c r="R2592" t="s">
        <v>8334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8333</v>
      </c>
      <c r="R2593" t="s">
        <v>8334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8333</v>
      </c>
      <c r="R2594" t="s">
        <v>8334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8333</v>
      </c>
      <c r="R2595" t="s">
        <v>8334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8333</v>
      </c>
      <c r="R2596" t="s">
        <v>8334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96.052599999999998</v>
      </c>
      <c r="Q2597" s="10" t="s">
        <v>8333</v>
      </c>
      <c r="R2597" t="s">
        <v>8334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305.77780000000001</v>
      </c>
      <c r="Q2598" s="10" t="s">
        <v>8333</v>
      </c>
      <c r="R2598" t="s">
        <v>8334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12.142899999999999</v>
      </c>
      <c r="Q2599" s="10" t="s">
        <v>8333</v>
      </c>
      <c r="R2599" t="s">
        <v>8334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83.571399999999997</v>
      </c>
      <c r="Q2600" s="10" t="s">
        <v>8333</v>
      </c>
      <c r="R2600" t="s">
        <v>8334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8333</v>
      </c>
      <c r="R2601" t="s">
        <v>8334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115.5333</v>
      </c>
      <c r="Q2602" s="10" t="s">
        <v>8333</v>
      </c>
      <c r="R2602" t="s">
        <v>8334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21.900700000000001</v>
      </c>
      <c r="Q2603" s="10" t="s">
        <v>8316</v>
      </c>
      <c r="R2603" t="s">
        <v>8352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80.022499999999994</v>
      </c>
      <c r="Q2604" s="10" t="s">
        <v>8316</v>
      </c>
      <c r="R2604" t="s">
        <v>8352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8316</v>
      </c>
      <c r="R2605" t="s">
        <v>8352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64.933300000000003</v>
      </c>
      <c r="Q2606" s="10" t="s">
        <v>8316</v>
      </c>
      <c r="R2606" t="s">
        <v>8352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60.965699999999998</v>
      </c>
      <c r="Q2607" s="10" t="s">
        <v>8316</v>
      </c>
      <c r="R2607" t="s">
        <v>8352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31.444199999999999</v>
      </c>
      <c r="Q2608" s="10" t="s">
        <v>8316</v>
      </c>
      <c r="R2608" t="s">
        <v>8352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81.949700000000007</v>
      </c>
      <c r="Q2609" s="10" t="s">
        <v>8316</v>
      </c>
      <c r="R2609" t="s">
        <v>8352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58.927599999999998</v>
      </c>
      <c r="Q2610" s="10" t="s">
        <v>8316</v>
      </c>
      <c r="R2610" t="s">
        <v>8352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157.29349999999999</v>
      </c>
      <c r="Q2611" s="10" t="s">
        <v>8316</v>
      </c>
      <c r="R2611" t="s">
        <v>8352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55.758499999999998</v>
      </c>
      <c r="Q2612" s="10" t="s">
        <v>8316</v>
      </c>
      <c r="R2612" t="s">
        <v>8352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83.802899999999994</v>
      </c>
      <c r="Q2613" s="10" t="s">
        <v>8316</v>
      </c>
      <c r="R2613" t="s">
        <v>8352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58.422199999999997</v>
      </c>
      <c r="Q2614" s="10" t="s">
        <v>8316</v>
      </c>
      <c r="R2614" t="s">
        <v>8352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270.57139999999998</v>
      </c>
      <c r="Q2615" s="10" t="s">
        <v>8316</v>
      </c>
      <c r="R2615" t="s">
        <v>8352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8316</v>
      </c>
      <c r="R2616" t="s">
        <v>8352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47.180599999999998</v>
      </c>
      <c r="Q2617" s="10" t="s">
        <v>8316</v>
      </c>
      <c r="R2617" t="s">
        <v>8352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120.30880000000001</v>
      </c>
      <c r="Q2618" s="10" t="s">
        <v>8316</v>
      </c>
      <c r="R2618" t="s">
        <v>8352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27.5975</v>
      </c>
      <c r="Q2619" s="10" t="s">
        <v>8316</v>
      </c>
      <c r="R2619" t="s">
        <v>8352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205.2987</v>
      </c>
      <c r="Q2620" s="10" t="s">
        <v>8316</v>
      </c>
      <c r="R2620" t="s">
        <v>8352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35.547199999999997</v>
      </c>
      <c r="Q2621" s="10" t="s">
        <v>8316</v>
      </c>
      <c r="R2621" t="s">
        <v>8352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74.639499999999998</v>
      </c>
      <c r="Q2622" s="10" t="s">
        <v>8316</v>
      </c>
      <c r="R2622" t="s">
        <v>8352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47.058100000000003</v>
      </c>
      <c r="Q2623" s="10" t="s">
        <v>8316</v>
      </c>
      <c r="R2623" t="s">
        <v>8352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26.5914</v>
      </c>
      <c r="Q2624" s="10" t="s">
        <v>8316</v>
      </c>
      <c r="R2624" t="s">
        <v>8352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36.7742</v>
      </c>
      <c r="Q2625" s="10" t="s">
        <v>8316</v>
      </c>
      <c r="R2625" t="s">
        <v>8352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31.820499999999999</v>
      </c>
      <c r="Q2626" s="10" t="s">
        <v>8316</v>
      </c>
      <c r="R2626" t="s">
        <v>8352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IFERROR(ROUND(E2627/L2627,4),0)</f>
        <v>27.576899999999998</v>
      </c>
      <c r="Q2627" s="10" t="s">
        <v>8316</v>
      </c>
      <c r="R2627" t="s">
        <v>8352</v>
      </c>
      <c r="S2627" s="14">
        <f t="shared" ref="S2627:S2690" si="207">(((J2627/60)/60/24)+DATE(1970,1,1))</f>
        <v>42658.810277777782</v>
      </c>
      <c r="T2627" s="14">
        <f t="shared" ref="T2627:T2690" si="208">(((I2627/60)/60)/24+DATE(1970,1,1))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8316</v>
      </c>
      <c r="R2628" t="s">
        <v>8352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21.555599999999998</v>
      </c>
      <c r="Q2629" s="10" t="s">
        <v>8316</v>
      </c>
      <c r="R2629" t="s">
        <v>8352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44.095199999999998</v>
      </c>
      <c r="Q2630" s="10" t="s">
        <v>8316</v>
      </c>
      <c r="R2630" t="s">
        <v>8352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8316</v>
      </c>
      <c r="R2631" t="s">
        <v>8352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38.987699999999997</v>
      </c>
      <c r="Q2632" s="10" t="s">
        <v>8316</v>
      </c>
      <c r="R2632" t="s">
        <v>8352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80.185500000000005</v>
      </c>
      <c r="Q2633" s="10" t="s">
        <v>8316</v>
      </c>
      <c r="R2633" t="s">
        <v>8352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34.904800000000002</v>
      </c>
      <c r="Q2634" s="10" t="s">
        <v>8316</v>
      </c>
      <c r="R2634" t="s">
        <v>8352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89.100499999999997</v>
      </c>
      <c r="Q2635" s="10" t="s">
        <v>8316</v>
      </c>
      <c r="R2635" t="s">
        <v>8352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8316</v>
      </c>
      <c r="R2636" t="s">
        <v>8352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136.90479999999999</v>
      </c>
      <c r="Q2637" s="10" t="s">
        <v>8316</v>
      </c>
      <c r="R2637" t="s">
        <v>8352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8316</v>
      </c>
      <c r="R2638" t="s">
        <v>8352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31.961500000000001</v>
      </c>
      <c r="Q2639" s="10" t="s">
        <v>8316</v>
      </c>
      <c r="R2639" t="s">
        <v>8352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25.214300000000001</v>
      </c>
      <c r="Q2640" s="10" t="s">
        <v>8316</v>
      </c>
      <c r="R2640" t="s">
        <v>8352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10.040800000000001</v>
      </c>
      <c r="Q2641" s="10" t="s">
        <v>8316</v>
      </c>
      <c r="R2641" t="s">
        <v>8352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45.942</v>
      </c>
      <c r="Q2642" s="10" t="s">
        <v>8316</v>
      </c>
      <c r="R2642" t="s">
        <v>8352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8316</v>
      </c>
      <c r="R2643" t="s">
        <v>8352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8316</v>
      </c>
      <c r="R2644" t="s">
        <v>8352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223.58250000000001</v>
      </c>
      <c r="Q2645" s="10" t="s">
        <v>8316</v>
      </c>
      <c r="R2645" t="s">
        <v>8352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39.480800000000002</v>
      </c>
      <c r="Q2646" s="10" t="s">
        <v>8316</v>
      </c>
      <c r="R2646" t="s">
        <v>8352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91.304299999999998</v>
      </c>
      <c r="Q2647" s="10" t="s">
        <v>8316</v>
      </c>
      <c r="R2647" t="s">
        <v>8352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78.666200000000003</v>
      </c>
      <c r="Q2648" s="10" t="s">
        <v>8316</v>
      </c>
      <c r="R2648" t="s">
        <v>8352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8316</v>
      </c>
      <c r="R2649" t="s">
        <v>8352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17.666699999999999</v>
      </c>
      <c r="Q2650" s="10" t="s">
        <v>8316</v>
      </c>
      <c r="R2650" t="s">
        <v>8352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41.333300000000001</v>
      </c>
      <c r="Q2651" s="10" t="s">
        <v>8316</v>
      </c>
      <c r="R2651" t="s">
        <v>8352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8316</v>
      </c>
      <c r="R2652" t="s">
        <v>8352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307.82350000000002</v>
      </c>
      <c r="Q2653" s="10" t="s">
        <v>8316</v>
      </c>
      <c r="R2653" t="s">
        <v>8352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80.454499999999996</v>
      </c>
      <c r="Q2654" s="10" t="s">
        <v>8316</v>
      </c>
      <c r="R2654" t="s">
        <v>8352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83.942899999999995</v>
      </c>
      <c r="Q2655" s="10" t="s">
        <v>8316</v>
      </c>
      <c r="R2655" t="s">
        <v>8352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8316</v>
      </c>
      <c r="R2656" t="s">
        <v>8352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73.372100000000003</v>
      </c>
      <c r="Q2657" s="10" t="s">
        <v>8316</v>
      </c>
      <c r="R2657" t="s">
        <v>8352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112.8618</v>
      </c>
      <c r="Q2658" s="10" t="s">
        <v>8316</v>
      </c>
      <c r="R2658" t="s">
        <v>8352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95.277600000000007</v>
      </c>
      <c r="Q2659" s="10" t="s">
        <v>8316</v>
      </c>
      <c r="R2659" t="s">
        <v>8352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8316</v>
      </c>
      <c r="R2660" t="s">
        <v>8352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8316</v>
      </c>
      <c r="R2661" t="s">
        <v>8352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8316</v>
      </c>
      <c r="R2662" t="s">
        <v>8352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8316</v>
      </c>
      <c r="R2663" t="s">
        <v>8353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8316</v>
      </c>
      <c r="R2664" t="s">
        <v>8353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373.55799999999999</v>
      </c>
      <c r="Q2665" s="10" t="s">
        <v>8316</v>
      </c>
      <c r="R2665" t="s">
        <v>8353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174.0385</v>
      </c>
      <c r="Q2666" s="10" t="s">
        <v>8316</v>
      </c>
      <c r="R2666" t="s">
        <v>8353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93.695700000000002</v>
      </c>
      <c r="Q2667" s="10" t="s">
        <v>8316</v>
      </c>
      <c r="R2667" t="s">
        <v>8353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77.327699999999993</v>
      </c>
      <c r="Q2668" s="10" t="s">
        <v>8316</v>
      </c>
      <c r="R2668" t="s">
        <v>8353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92.222200000000001</v>
      </c>
      <c r="Q2669" s="10" t="s">
        <v>8316</v>
      </c>
      <c r="R2669" t="s">
        <v>8353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60.964300000000001</v>
      </c>
      <c r="Q2670" s="10" t="s">
        <v>8316</v>
      </c>
      <c r="R2670" t="s">
        <v>8353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8316</v>
      </c>
      <c r="R2671" t="s">
        <v>8353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41.583300000000001</v>
      </c>
      <c r="Q2672" s="10" t="s">
        <v>8316</v>
      </c>
      <c r="R2672" t="s">
        <v>8353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33.761899999999997</v>
      </c>
      <c r="Q2673" s="10" t="s">
        <v>8316</v>
      </c>
      <c r="R2673" t="s">
        <v>8353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70.617000000000004</v>
      </c>
      <c r="Q2674" s="10" t="s">
        <v>8316</v>
      </c>
      <c r="R2674" t="s">
        <v>8353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167.1515</v>
      </c>
      <c r="Q2675" s="10" t="s">
        <v>8316</v>
      </c>
      <c r="R2675" t="s">
        <v>8353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128.6199</v>
      </c>
      <c r="Q2676" s="10" t="s">
        <v>8316</v>
      </c>
      <c r="R2676" t="s">
        <v>8353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65.413799999999995</v>
      </c>
      <c r="Q2677" s="10" t="s">
        <v>8316</v>
      </c>
      <c r="R2677" t="s">
        <v>8353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117.5556</v>
      </c>
      <c r="Q2678" s="10" t="s">
        <v>8316</v>
      </c>
      <c r="R2678" t="s">
        <v>8353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126.4815</v>
      </c>
      <c r="Q2679" s="10" t="s">
        <v>8316</v>
      </c>
      <c r="R2679" t="s">
        <v>8353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8316</v>
      </c>
      <c r="R2680" t="s">
        <v>8353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8316</v>
      </c>
      <c r="R2681" t="s">
        <v>8353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8316</v>
      </c>
      <c r="R2682" t="s">
        <v>8353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8333</v>
      </c>
      <c r="R2683" t="s">
        <v>8334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8333</v>
      </c>
      <c r="R2684" t="s">
        <v>8334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8333</v>
      </c>
      <c r="R2685" t="s">
        <v>8334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8333</v>
      </c>
      <c r="R2686" t="s">
        <v>8334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8333</v>
      </c>
      <c r="R2687" t="s">
        <v>8334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8333</v>
      </c>
      <c r="R2688" t="s">
        <v>8334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8333</v>
      </c>
      <c r="R2689" t="s">
        <v>8334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5.2857000000000003</v>
      </c>
      <c r="Q2690" s="10" t="s">
        <v>8333</v>
      </c>
      <c r="R2690" t="s">
        <v>8334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IFERROR(ROUND(E2691/L2691,4),0)</f>
        <v>1</v>
      </c>
      <c r="Q2691" s="10" t="s">
        <v>8333</v>
      </c>
      <c r="R2691" t="s">
        <v>8334</v>
      </c>
      <c r="S2691" s="14">
        <f t="shared" ref="S2691:S2754" si="212">(((J2691/60)/60/24)+DATE(1970,1,1))</f>
        <v>42551.961689814809</v>
      </c>
      <c r="T2691" s="14">
        <f t="shared" ref="T2691:T2754" si="213">(((I2691/60)/60)/24+DATE(1970,1,1))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72.762699999999995</v>
      </c>
      <c r="Q2692" s="10" t="s">
        <v>8333</v>
      </c>
      <c r="R2692" t="s">
        <v>8334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8333</v>
      </c>
      <c r="R2693" t="s">
        <v>8334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8333</v>
      </c>
      <c r="R2694" t="s">
        <v>8334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13.333299999999999</v>
      </c>
      <c r="Q2695" s="10" t="s">
        <v>8333</v>
      </c>
      <c r="R2695" t="s">
        <v>8334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8333</v>
      </c>
      <c r="R2696" t="s">
        <v>8334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23.666699999999999</v>
      </c>
      <c r="Q2697" s="10" t="s">
        <v>8333</v>
      </c>
      <c r="R2697" t="s">
        <v>8334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89.210499999999996</v>
      </c>
      <c r="Q2698" s="10" t="s">
        <v>8333</v>
      </c>
      <c r="R2698" t="s">
        <v>8334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116.5577</v>
      </c>
      <c r="Q2699" s="10" t="s">
        <v>8333</v>
      </c>
      <c r="R2699" t="s">
        <v>8334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13.005000000000001</v>
      </c>
      <c r="Q2700" s="10" t="s">
        <v>8333</v>
      </c>
      <c r="R2700" t="s">
        <v>8334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8333</v>
      </c>
      <c r="R2701" t="s">
        <v>8334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8333</v>
      </c>
      <c r="R2702" t="s">
        <v>8334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34.130400000000002</v>
      </c>
      <c r="Q2703" s="10" t="s">
        <v>8314</v>
      </c>
      <c r="R2703" t="s">
        <v>8354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132.34620000000001</v>
      </c>
      <c r="Q2704" s="10" t="s">
        <v>8314</v>
      </c>
      <c r="R2704" t="s">
        <v>8354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922.22220000000004</v>
      </c>
      <c r="Q2705" s="10" t="s">
        <v>8314</v>
      </c>
      <c r="R2705" t="s">
        <v>8354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163.57140000000001</v>
      </c>
      <c r="Q2706" s="10" t="s">
        <v>8314</v>
      </c>
      <c r="R2706" t="s">
        <v>8354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217.375</v>
      </c>
      <c r="Q2707" s="10" t="s">
        <v>8314</v>
      </c>
      <c r="R2707" t="s">
        <v>8354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149.44489999999999</v>
      </c>
      <c r="Q2708" s="10" t="s">
        <v>8314</v>
      </c>
      <c r="R2708" t="s">
        <v>8354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71.237499999999997</v>
      </c>
      <c r="Q2709" s="10" t="s">
        <v>8314</v>
      </c>
      <c r="R2709" t="s">
        <v>8354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44.464300000000001</v>
      </c>
      <c r="Q2710" s="10" t="s">
        <v>8314</v>
      </c>
      <c r="R2710" t="s">
        <v>8354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164.94479999999999</v>
      </c>
      <c r="Q2711" s="10" t="s">
        <v>8314</v>
      </c>
      <c r="R2711" t="s">
        <v>8354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84.871499999999997</v>
      </c>
      <c r="Q2712" s="10" t="s">
        <v>8314</v>
      </c>
      <c r="R2712" t="s">
        <v>8354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53.9452</v>
      </c>
      <c r="Q2713" s="10" t="s">
        <v>8314</v>
      </c>
      <c r="R2713" t="s">
        <v>8354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50.531500000000001</v>
      </c>
      <c r="Q2714" s="10" t="s">
        <v>8314</v>
      </c>
      <c r="R2714" t="s">
        <v>8354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108.0014</v>
      </c>
      <c r="Q2715" s="10" t="s">
        <v>8314</v>
      </c>
      <c r="R2715" t="s">
        <v>8354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95.373800000000003</v>
      </c>
      <c r="Q2716" s="10" t="s">
        <v>8314</v>
      </c>
      <c r="R2716" t="s">
        <v>8354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57.631</v>
      </c>
      <c r="Q2717" s="10" t="s">
        <v>8314</v>
      </c>
      <c r="R2717" t="s">
        <v>8354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64.160499999999999</v>
      </c>
      <c r="Q2718" s="10" t="s">
        <v>8314</v>
      </c>
      <c r="R2718" t="s">
        <v>8354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92.387699999999995</v>
      </c>
      <c r="Q2719" s="10" t="s">
        <v>8314</v>
      </c>
      <c r="R2719" t="s">
        <v>8354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125.97969999999999</v>
      </c>
      <c r="Q2720" s="10" t="s">
        <v>8314</v>
      </c>
      <c r="R2720" t="s">
        <v>8354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94.637699999999995</v>
      </c>
      <c r="Q2721" s="10" t="s">
        <v>8314</v>
      </c>
      <c r="R2721" t="s">
        <v>8354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170.6994</v>
      </c>
      <c r="Q2722" s="10" t="s">
        <v>8314</v>
      </c>
      <c r="R2722" t="s">
        <v>8354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40.762099999999997</v>
      </c>
      <c r="Q2723" s="10" t="s">
        <v>8316</v>
      </c>
      <c r="R2723" t="s">
        <v>8346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68.254099999999994</v>
      </c>
      <c r="Q2724" s="10" t="s">
        <v>8316</v>
      </c>
      <c r="R2724" t="s">
        <v>8346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95.488600000000005</v>
      </c>
      <c r="Q2725" s="10" t="s">
        <v>8316</v>
      </c>
      <c r="R2725" t="s">
        <v>8346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7.1902999999999997</v>
      </c>
      <c r="Q2726" s="10" t="s">
        <v>8316</v>
      </c>
      <c r="R2726" t="s">
        <v>8346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511.6549</v>
      </c>
      <c r="Q2727" s="10" t="s">
        <v>8316</v>
      </c>
      <c r="R2727" t="s">
        <v>8346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261.745</v>
      </c>
      <c r="Q2728" s="10" t="s">
        <v>8316</v>
      </c>
      <c r="R2728" t="s">
        <v>8346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69.760999999999996</v>
      </c>
      <c r="Q2729" s="10" t="s">
        <v>8316</v>
      </c>
      <c r="R2729" t="s">
        <v>8346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77.229600000000005</v>
      </c>
      <c r="Q2730" s="10" t="s">
        <v>8316</v>
      </c>
      <c r="R2730" t="s">
        <v>8346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340.5652</v>
      </c>
      <c r="Q2731" s="10" t="s">
        <v>8316</v>
      </c>
      <c r="R2731" t="s">
        <v>8346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67.417900000000003</v>
      </c>
      <c r="Q2732" s="10" t="s">
        <v>8316</v>
      </c>
      <c r="R2732" t="s">
        <v>8346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845.70270000000005</v>
      </c>
      <c r="Q2733" s="10" t="s">
        <v>8316</v>
      </c>
      <c r="R2733" t="s">
        <v>8346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97.191800000000001</v>
      </c>
      <c r="Q2734" s="10" t="s">
        <v>8316</v>
      </c>
      <c r="R2734" t="s">
        <v>8346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451.84030000000001</v>
      </c>
      <c r="Q2735" s="10" t="s">
        <v>8316</v>
      </c>
      <c r="R2735" t="s">
        <v>8346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138.6687</v>
      </c>
      <c r="Q2736" s="10" t="s">
        <v>8316</v>
      </c>
      <c r="R2736" t="s">
        <v>8346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21.6401</v>
      </c>
      <c r="Q2737" s="10" t="s">
        <v>8316</v>
      </c>
      <c r="R2737" t="s">
        <v>8346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169.5172</v>
      </c>
      <c r="Q2738" s="10" t="s">
        <v>8316</v>
      </c>
      <c r="R2738" t="s">
        <v>8346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161.88210000000001</v>
      </c>
      <c r="Q2739" s="10" t="s">
        <v>8316</v>
      </c>
      <c r="R2739" t="s">
        <v>8346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493.13330000000002</v>
      </c>
      <c r="Q2740" s="10" t="s">
        <v>8316</v>
      </c>
      <c r="R2740" t="s">
        <v>8346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22.1204</v>
      </c>
      <c r="Q2741" s="10" t="s">
        <v>8316</v>
      </c>
      <c r="R2741" t="s">
        <v>8346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18.235299999999999</v>
      </c>
      <c r="Q2742" s="10" t="s">
        <v>8316</v>
      </c>
      <c r="R2742" t="s">
        <v>8346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8319</v>
      </c>
      <c r="R2743" t="s">
        <v>8355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40.6111</v>
      </c>
      <c r="Q2744" s="10" t="s">
        <v>8319</v>
      </c>
      <c r="R2744" t="s">
        <v>8355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8319</v>
      </c>
      <c r="R2745" t="s">
        <v>8355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37.954500000000003</v>
      </c>
      <c r="Q2746" s="10" t="s">
        <v>8319</v>
      </c>
      <c r="R2746" t="s">
        <v>8355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35.734699999999997</v>
      </c>
      <c r="Q2747" s="10" t="s">
        <v>8319</v>
      </c>
      <c r="R2747" t="s">
        <v>8355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42.157899999999998</v>
      </c>
      <c r="Q2748" s="10" t="s">
        <v>8319</v>
      </c>
      <c r="R2748" t="s">
        <v>8355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8319</v>
      </c>
      <c r="R2749" t="s">
        <v>8355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8319</v>
      </c>
      <c r="R2750" t="s">
        <v>8355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8319</v>
      </c>
      <c r="R2751" t="s">
        <v>8355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8319</v>
      </c>
      <c r="R2752" t="s">
        <v>8355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8319</v>
      </c>
      <c r="R2753" t="s">
        <v>8355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39.285699999999999</v>
      </c>
      <c r="Q2754" s="10" t="s">
        <v>8319</v>
      </c>
      <c r="R2754" t="s">
        <v>8355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IFERROR(ROUND(E2755/L2755,4),0)</f>
        <v>47.5</v>
      </c>
      <c r="Q2755" s="10" t="s">
        <v>8319</v>
      </c>
      <c r="R2755" t="s">
        <v>8355</v>
      </c>
      <c r="S2755" s="14">
        <f t="shared" ref="S2755:S2818" si="217">(((J2755/60)/60/24)+DATE(1970,1,1))</f>
        <v>41117.900729166664</v>
      </c>
      <c r="T2755" s="14">
        <f t="shared" ref="T2755:T2818" si="218">(((I2755/60)/60)/24+DATE(1970,1,1))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8319</v>
      </c>
      <c r="R2756" t="s">
        <v>8355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17.333300000000001</v>
      </c>
      <c r="Q2757" s="10" t="s">
        <v>8319</v>
      </c>
      <c r="R2757" t="s">
        <v>8355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31.7576</v>
      </c>
      <c r="Q2758" s="10" t="s">
        <v>8319</v>
      </c>
      <c r="R2758" t="s">
        <v>8355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8319</v>
      </c>
      <c r="R2759" t="s">
        <v>8355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8319</v>
      </c>
      <c r="R2760" t="s">
        <v>8355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8319</v>
      </c>
      <c r="R2761" t="s">
        <v>8355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8319</v>
      </c>
      <c r="R2762" t="s">
        <v>8355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8319</v>
      </c>
      <c r="R2763" t="s">
        <v>8355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8319</v>
      </c>
      <c r="R2764" t="s">
        <v>8355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8319</v>
      </c>
      <c r="R2765" t="s">
        <v>8355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8319</v>
      </c>
      <c r="R2766" t="s">
        <v>8355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8319</v>
      </c>
      <c r="R2767" t="s">
        <v>8355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8319</v>
      </c>
      <c r="R2768" t="s">
        <v>8355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11.333299999999999</v>
      </c>
      <c r="Q2769" s="10" t="s">
        <v>8319</v>
      </c>
      <c r="R2769" t="s">
        <v>8355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29.470600000000001</v>
      </c>
      <c r="Q2770" s="10" t="s">
        <v>8319</v>
      </c>
      <c r="R2770" t="s">
        <v>8355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8319</v>
      </c>
      <c r="R2771" t="s">
        <v>8355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63.098500000000001</v>
      </c>
      <c r="Q2772" s="10" t="s">
        <v>8319</v>
      </c>
      <c r="R2772" t="s">
        <v>8355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8319</v>
      </c>
      <c r="R2773" t="s">
        <v>8355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8319</v>
      </c>
      <c r="R2774" t="s">
        <v>8355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8319</v>
      </c>
      <c r="R2775" t="s">
        <v>8355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43.846200000000003</v>
      </c>
      <c r="Q2776" s="10" t="s">
        <v>8319</v>
      </c>
      <c r="R2776" t="s">
        <v>8355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8319</v>
      </c>
      <c r="R2777" t="s">
        <v>8355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45.972200000000001</v>
      </c>
      <c r="Q2778" s="10" t="s">
        <v>8319</v>
      </c>
      <c r="R2778" t="s">
        <v>8355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8319</v>
      </c>
      <c r="R2779" t="s">
        <v>8355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93.666700000000006</v>
      </c>
      <c r="Q2780" s="10" t="s">
        <v>8319</v>
      </c>
      <c r="R2780" t="s">
        <v>8355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8319</v>
      </c>
      <c r="R2781" t="s">
        <v>8355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8319</v>
      </c>
      <c r="R2782" t="s">
        <v>8355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8314</v>
      </c>
      <c r="R2783" t="s">
        <v>8315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66.666700000000006</v>
      </c>
      <c r="Q2784" s="10" t="s">
        <v>8314</v>
      </c>
      <c r="R2784" t="s">
        <v>8315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18.770499999999998</v>
      </c>
      <c r="Q2785" s="10" t="s">
        <v>8314</v>
      </c>
      <c r="R2785" t="s">
        <v>8315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66.111099999999993</v>
      </c>
      <c r="Q2786" s="10" t="s">
        <v>8314</v>
      </c>
      <c r="R2786" t="s">
        <v>8315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36.859200000000001</v>
      </c>
      <c r="Q2787" s="10" t="s">
        <v>8314</v>
      </c>
      <c r="R2787" t="s">
        <v>8315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39.8108</v>
      </c>
      <c r="Q2788" s="10" t="s">
        <v>8314</v>
      </c>
      <c r="R2788" t="s">
        <v>8315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8314</v>
      </c>
      <c r="R2789" t="s">
        <v>8315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8314</v>
      </c>
      <c r="R2790" t="s">
        <v>8315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126.45829999999999</v>
      </c>
      <c r="Q2791" s="10" t="s">
        <v>8314</v>
      </c>
      <c r="R2791" t="s">
        <v>8315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47.878799999999998</v>
      </c>
      <c r="Q2792" s="10" t="s">
        <v>8314</v>
      </c>
      <c r="R2792" t="s">
        <v>8315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73.214299999999994</v>
      </c>
      <c r="Q2793" s="10" t="s">
        <v>8314</v>
      </c>
      <c r="R2793" t="s">
        <v>8315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89.666700000000006</v>
      </c>
      <c r="Q2794" s="10" t="s">
        <v>8314</v>
      </c>
      <c r="R2794" t="s">
        <v>8315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151.4623</v>
      </c>
      <c r="Q2795" s="10" t="s">
        <v>8314</v>
      </c>
      <c r="R2795" t="s">
        <v>8315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8314</v>
      </c>
      <c r="R2796" t="s">
        <v>8315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8314</v>
      </c>
      <c r="R2797" t="s">
        <v>8315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8314</v>
      </c>
      <c r="R2798" t="s">
        <v>8315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87.357600000000005</v>
      </c>
      <c r="Q2799" s="10" t="s">
        <v>8314</v>
      </c>
      <c r="R2799" t="s">
        <v>8315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36.474800000000002</v>
      </c>
      <c r="Q2800" s="10" t="s">
        <v>8314</v>
      </c>
      <c r="R2800" t="s">
        <v>8315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44.859499999999997</v>
      </c>
      <c r="Q2801" s="10" t="s">
        <v>8314</v>
      </c>
      <c r="R2801" t="s">
        <v>8315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42.903199999999998</v>
      </c>
      <c r="Q2802" s="10" t="s">
        <v>8314</v>
      </c>
      <c r="R2802" t="s">
        <v>8315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51.230800000000002</v>
      </c>
      <c r="Q2803" s="10" t="s">
        <v>8314</v>
      </c>
      <c r="R2803" t="s">
        <v>8315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33.944400000000002</v>
      </c>
      <c r="Q2804" s="10" t="s">
        <v>8314</v>
      </c>
      <c r="R2804" t="s">
        <v>8315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90.744699999999995</v>
      </c>
      <c r="Q2805" s="10" t="s">
        <v>8314</v>
      </c>
      <c r="R2805" t="s">
        <v>8315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8314</v>
      </c>
      <c r="R2806" t="s">
        <v>8315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24.444400000000002</v>
      </c>
      <c r="Q2807" s="10" t="s">
        <v>8314</v>
      </c>
      <c r="R2807" t="s">
        <v>8315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8314</v>
      </c>
      <c r="R2808" t="s">
        <v>8315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67.741900000000001</v>
      </c>
      <c r="Q2809" s="10" t="s">
        <v>8314</v>
      </c>
      <c r="R2809" t="s">
        <v>8315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65.376800000000003</v>
      </c>
      <c r="Q2810" s="10" t="s">
        <v>8314</v>
      </c>
      <c r="R2810" t="s">
        <v>8315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121.90479999999999</v>
      </c>
      <c r="Q2811" s="10" t="s">
        <v>8314</v>
      </c>
      <c r="R2811" t="s">
        <v>8315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47.456099999999999</v>
      </c>
      <c r="Q2812" s="10" t="s">
        <v>8314</v>
      </c>
      <c r="R2812" t="s">
        <v>8315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92.842600000000004</v>
      </c>
      <c r="Q2813" s="10" t="s">
        <v>8314</v>
      </c>
      <c r="R2813" t="s">
        <v>8315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68.253</v>
      </c>
      <c r="Q2814" s="10" t="s">
        <v>8314</v>
      </c>
      <c r="R2814" t="s">
        <v>8315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37.209600000000002</v>
      </c>
      <c r="Q2815" s="10" t="s">
        <v>8314</v>
      </c>
      <c r="R2815" t="s">
        <v>8315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8314</v>
      </c>
      <c r="R2816" t="s">
        <v>8315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43.214300000000001</v>
      </c>
      <c r="Q2817" s="10" t="s">
        <v>8314</v>
      </c>
      <c r="R2817" t="s">
        <v>8315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25.130199999999999</v>
      </c>
      <c r="Q2818" s="10" t="s">
        <v>8314</v>
      </c>
      <c r="R2818" t="s">
        <v>8315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IFERROR(ROUND(E2819/L2819,4),0)</f>
        <v>23.636399999999998</v>
      </c>
      <c r="Q2819" s="10" t="s">
        <v>8314</v>
      </c>
      <c r="R2819" t="s">
        <v>8315</v>
      </c>
      <c r="S2819" s="14">
        <f t="shared" ref="S2819:S2882" si="222">(((J2819/60)/60/24)+DATE(1970,1,1))</f>
        <v>42023.634976851856</v>
      </c>
      <c r="T2819" s="14">
        <f t="shared" ref="T2819:T2882" si="223">(((I2819/60)/60)/24+DATE(1970,1,1))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103.95099999999999</v>
      </c>
      <c r="Q2820" s="10" t="s">
        <v>8314</v>
      </c>
      <c r="R2820" t="s">
        <v>8315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50.384599999999999</v>
      </c>
      <c r="Q2821" s="10" t="s">
        <v>8314</v>
      </c>
      <c r="R2821" t="s">
        <v>8315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8314</v>
      </c>
      <c r="R2822" t="s">
        <v>8315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28.571400000000001</v>
      </c>
      <c r="Q2823" s="10" t="s">
        <v>8314</v>
      </c>
      <c r="R2823" t="s">
        <v>8315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63.829799999999999</v>
      </c>
      <c r="Q2824" s="10" t="s">
        <v>8314</v>
      </c>
      <c r="R2824" t="s">
        <v>8315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8.8571000000000009</v>
      </c>
      <c r="Q2825" s="10" t="s">
        <v>8314</v>
      </c>
      <c r="R2825" t="s">
        <v>8315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50.666699999999999</v>
      </c>
      <c r="Q2826" s="10" t="s">
        <v>8314</v>
      </c>
      <c r="R2826" t="s">
        <v>8315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60.784300000000002</v>
      </c>
      <c r="Q2827" s="10" t="s">
        <v>8314</v>
      </c>
      <c r="R2827" t="s">
        <v>8315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113.4211</v>
      </c>
      <c r="Q2828" s="10" t="s">
        <v>8314</v>
      </c>
      <c r="R2828" t="s">
        <v>8315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104.5652</v>
      </c>
      <c r="Q2829" s="10" t="s">
        <v>8314</v>
      </c>
      <c r="R2829" t="s">
        <v>8315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98.309299999999993</v>
      </c>
      <c r="Q2830" s="10" t="s">
        <v>8314</v>
      </c>
      <c r="R2830" t="s">
        <v>8315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35.039499999999997</v>
      </c>
      <c r="Q2831" s="10" t="s">
        <v>8314</v>
      </c>
      <c r="R2831" t="s">
        <v>8315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272.72730000000001</v>
      </c>
      <c r="Q2832" s="10" t="s">
        <v>8314</v>
      </c>
      <c r="R2832" t="s">
        <v>8315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63.846200000000003</v>
      </c>
      <c r="Q2833" s="10" t="s">
        <v>8314</v>
      </c>
      <c r="R2833" t="s">
        <v>8315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30.189399999999999</v>
      </c>
      <c r="Q2834" s="10" t="s">
        <v>8314</v>
      </c>
      <c r="R2834" t="s">
        <v>8315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83.514300000000006</v>
      </c>
      <c r="Q2835" s="10" t="s">
        <v>8314</v>
      </c>
      <c r="R2835" t="s">
        <v>8315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64.761899999999997</v>
      </c>
      <c r="Q2836" s="10" t="s">
        <v>8314</v>
      </c>
      <c r="R2836" t="s">
        <v>8315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20.118200000000002</v>
      </c>
      <c r="Q2837" s="10" t="s">
        <v>8314</v>
      </c>
      <c r="R2837" t="s">
        <v>8315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44.090899999999998</v>
      </c>
      <c r="Q2838" s="10" t="s">
        <v>8314</v>
      </c>
      <c r="R2838" t="s">
        <v>8315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40.476199999999999</v>
      </c>
      <c r="Q2839" s="10" t="s">
        <v>8314</v>
      </c>
      <c r="R2839" t="s">
        <v>8315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44.536999999999999</v>
      </c>
      <c r="Q2840" s="10" t="s">
        <v>8314</v>
      </c>
      <c r="R2840" t="s">
        <v>8315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125.8065</v>
      </c>
      <c r="Q2841" s="10" t="s">
        <v>8314</v>
      </c>
      <c r="R2841" t="s">
        <v>8315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19.696999999999999</v>
      </c>
      <c r="Q2842" s="10" t="s">
        <v>8314</v>
      </c>
      <c r="R2842" t="s">
        <v>8315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8314</v>
      </c>
      <c r="R2843" t="s">
        <v>8315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8314</v>
      </c>
      <c r="R2844" t="s">
        <v>8315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8314</v>
      </c>
      <c r="R2845" t="s">
        <v>8315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8314</v>
      </c>
      <c r="R2846" t="s">
        <v>8315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60.666699999999999</v>
      </c>
      <c r="Q2847" s="10" t="s">
        <v>8314</v>
      </c>
      <c r="R2847" t="s">
        <v>8315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8314</v>
      </c>
      <c r="R2848" t="s">
        <v>8315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8314</v>
      </c>
      <c r="R2849" t="s">
        <v>8315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23.333300000000001</v>
      </c>
      <c r="Q2850" s="10" t="s">
        <v>8314</v>
      </c>
      <c r="R2850" t="s">
        <v>8315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8314</v>
      </c>
      <c r="R2851" t="s">
        <v>8315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23.923100000000002</v>
      </c>
      <c r="Q2852" s="10" t="s">
        <v>8314</v>
      </c>
      <c r="R2852" t="s">
        <v>8315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8314</v>
      </c>
      <c r="R2853" t="s">
        <v>8315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15.833299999999999</v>
      </c>
      <c r="Q2854" s="10" t="s">
        <v>8314</v>
      </c>
      <c r="R2854" t="s">
        <v>8315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8314</v>
      </c>
      <c r="R2855" t="s">
        <v>8315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29.785699999999999</v>
      </c>
      <c r="Q2856" s="10" t="s">
        <v>8314</v>
      </c>
      <c r="R2856" t="s">
        <v>8315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8314</v>
      </c>
      <c r="R2857" t="s">
        <v>8315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24.333300000000001</v>
      </c>
      <c r="Q2858" s="10" t="s">
        <v>8314</v>
      </c>
      <c r="R2858" t="s">
        <v>8315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8314</v>
      </c>
      <c r="R2859" t="s">
        <v>8315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8314</v>
      </c>
      <c r="R2860" t="s">
        <v>8315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8314</v>
      </c>
      <c r="R2861" t="s">
        <v>8315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29.555599999999998</v>
      </c>
      <c r="Q2862" s="10" t="s">
        <v>8314</v>
      </c>
      <c r="R2862" t="s">
        <v>8315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26.666699999999999</v>
      </c>
      <c r="Q2863" s="10" t="s">
        <v>8314</v>
      </c>
      <c r="R2863" t="s">
        <v>8315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18.333300000000001</v>
      </c>
      <c r="Q2864" s="10" t="s">
        <v>8314</v>
      </c>
      <c r="R2864" t="s">
        <v>8315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8314</v>
      </c>
      <c r="R2865" t="s">
        <v>8315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13.333299999999999</v>
      </c>
      <c r="Q2866" s="10" t="s">
        <v>8314</v>
      </c>
      <c r="R2866" t="s">
        <v>8315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8314</v>
      </c>
      <c r="R2867" t="s">
        <v>8315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8314</v>
      </c>
      <c r="R2868" t="s">
        <v>8315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8314</v>
      </c>
      <c r="R2869" t="s">
        <v>8315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105.02930000000001</v>
      </c>
      <c r="Q2870" s="10" t="s">
        <v>8314</v>
      </c>
      <c r="R2870" t="s">
        <v>8315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8314</v>
      </c>
      <c r="R2871" t="s">
        <v>8315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83.333299999999994</v>
      </c>
      <c r="Q2872" s="10" t="s">
        <v>8314</v>
      </c>
      <c r="R2872" t="s">
        <v>8315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35.923099999999998</v>
      </c>
      <c r="Q2873" s="10" t="s">
        <v>8314</v>
      </c>
      <c r="R2873" t="s">
        <v>8315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8314</v>
      </c>
      <c r="R2874" t="s">
        <v>8315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119.125</v>
      </c>
      <c r="Q2875" s="10" t="s">
        <v>8314</v>
      </c>
      <c r="R2875" t="s">
        <v>8315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90.333299999999994</v>
      </c>
      <c r="Q2876" s="10" t="s">
        <v>8314</v>
      </c>
      <c r="R2876" t="s">
        <v>8315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2.3332999999999999</v>
      </c>
      <c r="Q2877" s="10" t="s">
        <v>8314</v>
      </c>
      <c r="R2877" t="s">
        <v>8315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8314</v>
      </c>
      <c r="R2878" t="s">
        <v>8315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108.33329999999999</v>
      </c>
      <c r="Q2879" s="10" t="s">
        <v>8314</v>
      </c>
      <c r="R2879" t="s">
        <v>8315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8314</v>
      </c>
      <c r="R2880" t="s">
        <v>8315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8314</v>
      </c>
      <c r="R2881" t="s">
        <v>8315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96.551699999999997</v>
      </c>
      <c r="Q2882" s="10" t="s">
        <v>8314</v>
      </c>
      <c r="R2882" t="s">
        <v>8315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IFERROR(ROUND(E2883/L2883,4),0)</f>
        <v>0</v>
      </c>
      <c r="Q2883" s="10" t="s">
        <v>8314</v>
      </c>
      <c r="R2883" t="s">
        <v>8315</v>
      </c>
      <c r="S2883" s="14">
        <f t="shared" ref="S2883:S2946" si="227">(((J2883/60)/60/24)+DATE(1970,1,1))</f>
        <v>41916.597638888888</v>
      </c>
      <c r="T2883" s="14">
        <f t="shared" ref="T2883:T2946" si="228">(((I2883/60)/60)/24+DATE(1970,1,1))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8314</v>
      </c>
      <c r="R2884" t="s">
        <v>8315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8314</v>
      </c>
      <c r="R2885" t="s">
        <v>8315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8314</v>
      </c>
      <c r="R2886" t="s">
        <v>8315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8314</v>
      </c>
      <c r="R2887" t="s">
        <v>8315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8314</v>
      </c>
      <c r="R2888" t="s">
        <v>8315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8314</v>
      </c>
      <c r="R2889" t="s">
        <v>8315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8314</v>
      </c>
      <c r="R2890" t="s">
        <v>8315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81.571399999999997</v>
      </c>
      <c r="Q2891" s="10" t="s">
        <v>8314</v>
      </c>
      <c r="R2891" t="s">
        <v>8315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8314</v>
      </c>
      <c r="R2892" t="s">
        <v>8315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8314</v>
      </c>
      <c r="R2893" t="s">
        <v>8315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29.411799999999999</v>
      </c>
      <c r="Q2894" s="10" t="s">
        <v>8314</v>
      </c>
      <c r="R2894" t="s">
        <v>8315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8314</v>
      </c>
      <c r="R2895" t="s">
        <v>8315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8314</v>
      </c>
      <c r="R2896" t="s">
        <v>8315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8314</v>
      </c>
      <c r="R2897" t="s">
        <v>8315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52.083300000000001</v>
      </c>
      <c r="Q2898" s="10" t="s">
        <v>8314</v>
      </c>
      <c r="R2898" t="s">
        <v>8315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183.33330000000001</v>
      </c>
      <c r="Q2899" s="10" t="s">
        <v>8314</v>
      </c>
      <c r="R2899" t="s">
        <v>8315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26.333300000000001</v>
      </c>
      <c r="Q2900" s="10" t="s">
        <v>8314</v>
      </c>
      <c r="R2900" t="s">
        <v>8315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8314</v>
      </c>
      <c r="R2901" t="s">
        <v>8315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486.42860000000002</v>
      </c>
      <c r="Q2902" s="10" t="s">
        <v>8314</v>
      </c>
      <c r="R2902" t="s">
        <v>8315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8314</v>
      </c>
      <c r="R2903" t="s">
        <v>8315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8314</v>
      </c>
      <c r="R2904" t="s">
        <v>8315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8314</v>
      </c>
      <c r="R2905" t="s">
        <v>8315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8314</v>
      </c>
      <c r="R2906" t="s">
        <v>8315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36.588200000000001</v>
      </c>
      <c r="Q2907" s="10" t="s">
        <v>8314</v>
      </c>
      <c r="R2907" t="s">
        <v>8315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80.714299999999994</v>
      </c>
      <c r="Q2908" s="10" t="s">
        <v>8314</v>
      </c>
      <c r="R2908" t="s">
        <v>8315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8314</v>
      </c>
      <c r="R2909" t="s">
        <v>8315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8314</v>
      </c>
      <c r="R2910" t="s">
        <v>8315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8314</v>
      </c>
      <c r="R2911" t="s">
        <v>8315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8314</v>
      </c>
      <c r="R2912" t="s">
        <v>8315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46.928600000000003</v>
      </c>
      <c r="Q2913" s="10" t="s">
        <v>8314</v>
      </c>
      <c r="R2913" t="s">
        <v>8315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78.076899999999995</v>
      </c>
      <c r="Q2914" s="10" t="s">
        <v>8314</v>
      </c>
      <c r="R2914" t="s">
        <v>8315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8314</v>
      </c>
      <c r="R2915" t="s">
        <v>8315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8314</v>
      </c>
      <c r="R2916" t="s">
        <v>8315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203.66669999999999</v>
      </c>
      <c r="Q2917" s="10" t="s">
        <v>8314</v>
      </c>
      <c r="R2917" t="s">
        <v>8315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20.714300000000001</v>
      </c>
      <c r="Q2918" s="10" t="s">
        <v>8314</v>
      </c>
      <c r="R2918" t="s">
        <v>8315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48.555599999999998</v>
      </c>
      <c r="Q2919" s="10" t="s">
        <v>8314</v>
      </c>
      <c r="R2919" t="s">
        <v>8315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8314</v>
      </c>
      <c r="R2920" t="s">
        <v>8315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8314</v>
      </c>
      <c r="R2921" t="s">
        <v>8315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51.615400000000001</v>
      </c>
      <c r="Q2922" s="10" t="s">
        <v>8314</v>
      </c>
      <c r="R2922" t="s">
        <v>8315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8314</v>
      </c>
      <c r="R2923" t="s">
        <v>8356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83.333299999999994</v>
      </c>
      <c r="Q2924" s="10" t="s">
        <v>8314</v>
      </c>
      <c r="R2924" t="s">
        <v>8356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8314</v>
      </c>
      <c r="R2925" t="s">
        <v>8356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175.5102</v>
      </c>
      <c r="Q2926" s="10" t="s">
        <v>8314</v>
      </c>
      <c r="R2926" t="s">
        <v>8356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231.6618</v>
      </c>
      <c r="Q2927" s="10" t="s">
        <v>8314</v>
      </c>
      <c r="R2927" t="s">
        <v>8356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8314</v>
      </c>
      <c r="R2928" t="s">
        <v>8356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112.1429</v>
      </c>
      <c r="Q2929" s="10" t="s">
        <v>8314</v>
      </c>
      <c r="R2929" t="s">
        <v>8356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41.666699999999999</v>
      </c>
      <c r="Q2930" s="10" t="s">
        <v>8314</v>
      </c>
      <c r="R2930" t="s">
        <v>8356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255.17339999999999</v>
      </c>
      <c r="Q2931" s="10" t="s">
        <v>8314</v>
      </c>
      <c r="R2931" t="s">
        <v>8356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162.77420000000001</v>
      </c>
      <c r="Q2932" s="10" t="s">
        <v>8314</v>
      </c>
      <c r="R2932" t="s">
        <v>8356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88.333299999999994</v>
      </c>
      <c r="Q2933" s="10" t="s">
        <v>8314</v>
      </c>
      <c r="R2933" t="s">
        <v>8356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85.736800000000002</v>
      </c>
      <c r="Q2934" s="10" t="s">
        <v>8314</v>
      </c>
      <c r="R2934" t="s">
        <v>8356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47.574100000000001</v>
      </c>
      <c r="Q2935" s="10" t="s">
        <v>8314</v>
      </c>
      <c r="R2935" t="s">
        <v>8356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72.972999999999999</v>
      </c>
      <c r="Q2936" s="10" t="s">
        <v>8314</v>
      </c>
      <c r="R2936" t="s">
        <v>8356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90.538499999999999</v>
      </c>
      <c r="Q2937" s="10" t="s">
        <v>8314</v>
      </c>
      <c r="R2937" t="s">
        <v>8356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37.647100000000002</v>
      </c>
      <c r="Q2938" s="10" t="s">
        <v>8314</v>
      </c>
      <c r="R2938" t="s">
        <v>8356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36.363599999999998</v>
      </c>
      <c r="Q2939" s="10" t="s">
        <v>8314</v>
      </c>
      <c r="R2939" t="s">
        <v>8356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126.7188</v>
      </c>
      <c r="Q2940" s="10" t="s">
        <v>8314</v>
      </c>
      <c r="R2940" t="s">
        <v>8356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8314</v>
      </c>
      <c r="R2941" t="s">
        <v>8356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81.242400000000004</v>
      </c>
      <c r="Q2942" s="10" t="s">
        <v>8314</v>
      </c>
      <c r="R2942" t="s">
        <v>8356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8314</v>
      </c>
      <c r="R2943" t="s">
        <v>8354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202.2277</v>
      </c>
      <c r="Q2944" s="10" t="s">
        <v>8314</v>
      </c>
      <c r="R2944" t="s">
        <v>8354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8314</v>
      </c>
      <c r="R2945" t="s">
        <v>8354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0" t="s">
        <v>8314</v>
      </c>
      <c r="R2946" t="s">
        <v>8354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IFERROR(ROUND(E2947/L2947,4),0)</f>
        <v>0</v>
      </c>
      <c r="Q2947" s="10" t="s">
        <v>8314</v>
      </c>
      <c r="R2947" t="s">
        <v>8354</v>
      </c>
      <c r="S2947" s="14">
        <f t="shared" ref="S2947:S3010" si="232">(((J2947/60)/60/24)+DATE(1970,1,1))</f>
        <v>42118.139583333337</v>
      </c>
      <c r="T2947" s="14">
        <f t="shared" ref="T2947:T3010" si="233">(((I2947/60)/60)/24+DATE(1970,1,1))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8314</v>
      </c>
      <c r="R2948" t="s">
        <v>8354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82.461500000000001</v>
      </c>
      <c r="Q2949" s="10" t="s">
        <v>8314</v>
      </c>
      <c r="R2949" t="s">
        <v>8354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2.6667000000000001</v>
      </c>
      <c r="Q2950" s="10" t="s">
        <v>8314</v>
      </c>
      <c r="R2950" t="s">
        <v>8354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8314</v>
      </c>
      <c r="R2951" t="s">
        <v>8354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8314</v>
      </c>
      <c r="R2952" t="s">
        <v>8354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18.896599999999999</v>
      </c>
      <c r="Q2953" s="10" t="s">
        <v>8314</v>
      </c>
      <c r="R2953" t="s">
        <v>8354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200.625</v>
      </c>
      <c r="Q2954" s="10" t="s">
        <v>8314</v>
      </c>
      <c r="R2954" t="s">
        <v>8354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201.66669999999999</v>
      </c>
      <c r="Q2955" s="10" t="s">
        <v>8314</v>
      </c>
      <c r="R2955" t="s">
        <v>8354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8314</v>
      </c>
      <c r="R2956" t="s">
        <v>8354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8314</v>
      </c>
      <c r="R2957" t="s">
        <v>8354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8314</v>
      </c>
      <c r="R2958" t="s">
        <v>8354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93.333299999999994</v>
      </c>
      <c r="Q2959" s="10" t="s">
        <v>8314</v>
      </c>
      <c r="R2959" t="s">
        <v>8354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8314</v>
      </c>
      <c r="R2960" t="s">
        <v>8354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8314</v>
      </c>
      <c r="R2961" t="s">
        <v>8354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8314</v>
      </c>
      <c r="R2962" t="s">
        <v>8354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8314</v>
      </c>
      <c r="R2963" t="s">
        <v>8315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8314</v>
      </c>
      <c r="R2964" t="s">
        <v>8315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109.03060000000001</v>
      </c>
      <c r="Q2965" s="10" t="s">
        <v>8314</v>
      </c>
      <c r="R2965" t="s">
        <v>8315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25.692299999999999</v>
      </c>
      <c r="Q2966" s="10" t="s">
        <v>8314</v>
      </c>
      <c r="R2966" t="s">
        <v>8315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41.923099999999998</v>
      </c>
      <c r="Q2967" s="10" t="s">
        <v>8314</v>
      </c>
      <c r="R2967" t="s">
        <v>8315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88.773399999999995</v>
      </c>
      <c r="Q2968" s="10" t="s">
        <v>8314</v>
      </c>
      <c r="R2968" t="s">
        <v>8315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80.225399999999993</v>
      </c>
      <c r="Q2969" s="10" t="s">
        <v>8314</v>
      </c>
      <c r="R2969" t="s">
        <v>8315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78.936199999999999</v>
      </c>
      <c r="Q2970" s="10" t="s">
        <v>8314</v>
      </c>
      <c r="R2970" t="s">
        <v>8315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95.588200000000001</v>
      </c>
      <c r="Q2971" s="10" t="s">
        <v>8314</v>
      </c>
      <c r="R2971" t="s">
        <v>8315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69.890100000000004</v>
      </c>
      <c r="Q2972" s="10" t="s">
        <v>8314</v>
      </c>
      <c r="R2972" t="s">
        <v>8315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74.534899999999993</v>
      </c>
      <c r="Q2973" s="10" t="s">
        <v>8314</v>
      </c>
      <c r="R2973" t="s">
        <v>8315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123.94119999999999</v>
      </c>
      <c r="Q2974" s="10" t="s">
        <v>8314</v>
      </c>
      <c r="R2974" t="s">
        <v>8315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264.8485</v>
      </c>
      <c r="Q2975" s="10" t="s">
        <v>8314</v>
      </c>
      <c r="R2975" t="s">
        <v>8315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58.620699999999999</v>
      </c>
      <c r="Q2976" s="10" t="s">
        <v>8314</v>
      </c>
      <c r="R2976" t="s">
        <v>8315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70.885000000000005</v>
      </c>
      <c r="Q2977" s="10" t="s">
        <v>8314</v>
      </c>
      <c r="R2977" t="s">
        <v>8315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8.5714000000000006</v>
      </c>
      <c r="Q2978" s="10" t="s">
        <v>8314</v>
      </c>
      <c r="R2978" t="s">
        <v>8315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113.5667</v>
      </c>
      <c r="Q2979" s="10" t="s">
        <v>8314</v>
      </c>
      <c r="R2979" t="s">
        <v>8315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60.6875</v>
      </c>
      <c r="Q2980" s="10" t="s">
        <v>8314</v>
      </c>
      <c r="R2980" t="s">
        <v>8315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110.2174</v>
      </c>
      <c r="Q2981" s="10" t="s">
        <v>8314</v>
      </c>
      <c r="R2981" t="s">
        <v>8315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136.45830000000001</v>
      </c>
      <c r="Q2982" s="10" t="s">
        <v>8314</v>
      </c>
      <c r="R2982" t="s">
        <v>8315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53.164900000000003</v>
      </c>
      <c r="Q2983" s="10" t="s">
        <v>8314</v>
      </c>
      <c r="R2983" t="s">
        <v>8354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86.491500000000002</v>
      </c>
      <c r="Q2984" s="10" t="s">
        <v>8314</v>
      </c>
      <c r="R2984" t="s">
        <v>8354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155.23830000000001</v>
      </c>
      <c r="Q2985" s="10" t="s">
        <v>8314</v>
      </c>
      <c r="R2985" t="s">
        <v>8354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115.0826</v>
      </c>
      <c r="Q2986" s="10" t="s">
        <v>8314</v>
      </c>
      <c r="R2986" t="s">
        <v>8354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109.5946</v>
      </c>
      <c r="Q2987" s="10" t="s">
        <v>8314</v>
      </c>
      <c r="R2987" t="s">
        <v>8354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45.214300000000001</v>
      </c>
      <c r="Q2988" s="10" t="s">
        <v>8314</v>
      </c>
      <c r="R2988" t="s">
        <v>8354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104.15170000000001</v>
      </c>
      <c r="Q2989" s="10" t="s">
        <v>8314</v>
      </c>
      <c r="R2989" t="s">
        <v>8354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35.714300000000001</v>
      </c>
      <c r="Q2990" s="10" t="s">
        <v>8314</v>
      </c>
      <c r="R2990" t="s">
        <v>8354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96.997299999999996</v>
      </c>
      <c r="Q2991" s="10" t="s">
        <v>8314</v>
      </c>
      <c r="R2991" t="s">
        <v>8354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370.37040000000002</v>
      </c>
      <c r="Q2992" s="10" t="s">
        <v>8314</v>
      </c>
      <c r="R2992" t="s">
        <v>8354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94.408600000000007</v>
      </c>
      <c r="Q2993" s="10" t="s">
        <v>8314</v>
      </c>
      <c r="R2993" t="s">
        <v>8354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48.984400000000001</v>
      </c>
      <c r="Q2994" s="10" t="s">
        <v>8314</v>
      </c>
      <c r="R2994" t="s">
        <v>8354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45.590899999999998</v>
      </c>
      <c r="Q2995" s="10" t="s">
        <v>8314</v>
      </c>
      <c r="R2995" t="s">
        <v>8354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23.275300000000001</v>
      </c>
      <c r="Q2996" s="10" t="s">
        <v>8314</v>
      </c>
      <c r="R2996" t="s">
        <v>8354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63.228900000000003</v>
      </c>
      <c r="Q2997" s="10" t="s">
        <v>8314</v>
      </c>
      <c r="R2997" t="s">
        <v>8354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153.5204</v>
      </c>
      <c r="Q2998" s="10" t="s">
        <v>8314</v>
      </c>
      <c r="R2998" t="s">
        <v>8354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8314</v>
      </c>
      <c r="R2999" t="s">
        <v>8354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118.97110000000001</v>
      </c>
      <c r="Q3000" s="10" t="s">
        <v>8314</v>
      </c>
      <c r="R3000" t="s">
        <v>8354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8314</v>
      </c>
      <c r="R3001" t="s">
        <v>8354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8314</v>
      </c>
      <c r="R3002" t="s">
        <v>8354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131.37719999999999</v>
      </c>
      <c r="Q3003" s="10" t="s">
        <v>8314</v>
      </c>
      <c r="R3003" t="s">
        <v>8354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73.033000000000001</v>
      </c>
      <c r="Q3004" s="10" t="s">
        <v>8314</v>
      </c>
      <c r="R3004" t="s">
        <v>8354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178.52940000000001</v>
      </c>
      <c r="Q3005" s="10" t="s">
        <v>8314</v>
      </c>
      <c r="R3005" t="s">
        <v>8354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162.90969999999999</v>
      </c>
      <c r="Q3006" s="10" t="s">
        <v>8314</v>
      </c>
      <c r="R3006" t="s">
        <v>8354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108.2424</v>
      </c>
      <c r="Q3007" s="10" t="s">
        <v>8314</v>
      </c>
      <c r="R3007" t="s">
        <v>8354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88.866</v>
      </c>
      <c r="Q3008" s="10" t="s">
        <v>8314</v>
      </c>
      <c r="R3008" t="s">
        <v>8354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8314</v>
      </c>
      <c r="R3009" t="s">
        <v>8354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116.7308</v>
      </c>
      <c r="Q3010" s="10" t="s">
        <v>8314</v>
      </c>
      <c r="R3010" t="s">
        <v>8354</v>
      </c>
      <c r="S3010" s="14">
        <f t="shared" si="232"/>
        <v>42360.212025462963</v>
      </c>
      <c r="T3010" s="14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IFERROR(ROUND(E3011/L3011,4),0)</f>
        <v>233.89840000000001</v>
      </c>
      <c r="Q3011" s="10" t="s">
        <v>8314</v>
      </c>
      <c r="R3011" t="s">
        <v>8354</v>
      </c>
      <c r="S3011" s="14">
        <f t="shared" ref="S3011:S3074" si="237">(((J3011/60)/60/24)+DATE(1970,1,1))</f>
        <v>41939.569907407407</v>
      </c>
      <c r="T3011" s="14">
        <f t="shared" ref="T3011:T3074" si="238">(((I3011/60)/60)/24+DATE(1970,1,1))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8314</v>
      </c>
      <c r="R3012" t="s">
        <v>8354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8314</v>
      </c>
      <c r="R3013" t="s">
        <v>8354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85.181799999999996</v>
      </c>
      <c r="Q3014" s="10" t="s">
        <v>8314</v>
      </c>
      <c r="R3014" t="s">
        <v>8354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146.69159999999999</v>
      </c>
      <c r="Q3015" s="10" t="s">
        <v>8314</v>
      </c>
      <c r="R3015" t="s">
        <v>8354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50.764800000000001</v>
      </c>
      <c r="Q3016" s="10" t="s">
        <v>8314</v>
      </c>
      <c r="R3016" t="s">
        <v>8354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8314</v>
      </c>
      <c r="R3017" t="s">
        <v>8354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242.27780000000001</v>
      </c>
      <c r="Q3018" s="10" t="s">
        <v>8314</v>
      </c>
      <c r="R3018" t="s">
        <v>8354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146.44649999999999</v>
      </c>
      <c r="Q3019" s="10" t="s">
        <v>8314</v>
      </c>
      <c r="R3019" t="s">
        <v>8354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103.1707</v>
      </c>
      <c r="Q3020" s="10" t="s">
        <v>8314</v>
      </c>
      <c r="R3020" t="s">
        <v>8354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80.464600000000004</v>
      </c>
      <c r="Q3021" s="10" t="s">
        <v>8314</v>
      </c>
      <c r="R3021" t="s">
        <v>8354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234.66669999999999</v>
      </c>
      <c r="Q3022" s="10" t="s">
        <v>8314</v>
      </c>
      <c r="R3022" t="s">
        <v>8354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50.689300000000003</v>
      </c>
      <c r="Q3023" s="10" t="s">
        <v>8314</v>
      </c>
      <c r="R3023" t="s">
        <v>8354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162.7097</v>
      </c>
      <c r="Q3024" s="10" t="s">
        <v>8314</v>
      </c>
      <c r="R3024" t="s">
        <v>8354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120.16670000000001</v>
      </c>
      <c r="Q3025" s="10" t="s">
        <v>8314</v>
      </c>
      <c r="R3025" t="s">
        <v>8354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67.697800000000001</v>
      </c>
      <c r="Q3026" s="10" t="s">
        <v>8314</v>
      </c>
      <c r="R3026" t="s">
        <v>8354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52.103400000000001</v>
      </c>
      <c r="Q3027" s="10" t="s">
        <v>8314</v>
      </c>
      <c r="R3027" t="s">
        <v>8354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8314</v>
      </c>
      <c r="R3028" t="s">
        <v>8354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8314</v>
      </c>
      <c r="R3029" t="s">
        <v>8354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84.858599999999996</v>
      </c>
      <c r="Q3030" s="10" t="s">
        <v>8314</v>
      </c>
      <c r="R3030" t="s">
        <v>8354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94.548900000000003</v>
      </c>
      <c r="Q3031" s="10" t="s">
        <v>8314</v>
      </c>
      <c r="R3031" t="s">
        <v>8354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45.5366</v>
      </c>
      <c r="Q3032" s="10" t="s">
        <v>8314</v>
      </c>
      <c r="R3032" t="s">
        <v>8354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51.7241</v>
      </c>
      <c r="Q3033" s="10" t="s">
        <v>8314</v>
      </c>
      <c r="R3033" t="s">
        <v>8354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8314</v>
      </c>
      <c r="R3034" t="s">
        <v>8354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191.13040000000001</v>
      </c>
      <c r="Q3035" s="10" t="s">
        <v>8314</v>
      </c>
      <c r="R3035" t="s">
        <v>8354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89.314300000000003</v>
      </c>
      <c r="Q3036" s="10" t="s">
        <v>8314</v>
      </c>
      <c r="R3036" t="s">
        <v>8354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88.5886</v>
      </c>
      <c r="Q3037" s="10" t="s">
        <v>8314</v>
      </c>
      <c r="R3037" t="s">
        <v>8354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96.300899999999999</v>
      </c>
      <c r="Q3038" s="10" t="s">
        <v>8314</v>
      </c>
      <c r="R3038" t="s">
        <v>8354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33.3125</v>
      </c>
      <c r="Q3039" s="10" t="s">
        <v>8314</v>
      </c>
      <c r="R3039" t="s">
        <v>8354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37.222200000000001</v>
      </c>
      <c r="Q3040" s="10" t="s">
        <v>8314</v>
      </c>
      <c r="R3040" t="s">
        <v>8354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92.130399999999995</v>
      </c>
      <c r="Q3041" s="10" t="s">
        <v>8314</v>
      </c>
      <c r="R3041" t="s">
        <v>8354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76.785700000000006</v>
      </c>
      <c r="Q3042" s="10" t="s">
        <v>8314</v>
      </c>
      <c r="R3042" t="s">
        <v>8354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96.526300000000006</v>
      </c>
      <c r="Q3043" s="10" t="s">
        <v>8314</v>
      </c>
      <c r="R3043" t="s">
        <v>8354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51.8919</v>
      </c>
      <c r="Q3044" s="10" t="s">
        <v>8314</v>
      </c>
      <c r="R3044" t="s">
        <v>8354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128.91409999999999</v>
      </c>
      <c r="Q3045" s="10" t="s">
        <v>8314</v>
      </c>
      <c r="R3045" t="s">
        <v>8354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84.108999999999995</v>
      </c>
      <c r="Q3046" s="10" t="s">
        <v>8314</v>
      </c>
      <c r="R3046" t="s">
        <v>8354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82.941599999999994</v>
      </c>
      <c r="Q3047" s="10" t="s">
        <v>8314</v>
      </c>
      <c r="R3047" t="s">
        <v>8354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259.94830000000002</v>
      </c>
      <c r="Q3048" s="10" t="s">
        <v>8314</v>
      </c>
      <c r="R3048" t="s">
        <v>8354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8314</v>
      </c>
      <c r="R3049" t="s">
        <v>8354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177.0213</v>
      </c>
      <c r="Q3050" s="10" t="s">
        <v>8314</v>
      </c>
      <c r="R3050" t="s">
        <v>8354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74.074100000000001</v>
      </c>
      <c r="Q3051" s="10" t="s">
        <v>8314</v>
      </c>
      <c r="R3051" t="s">
        <v>8354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70.666700000000006</v>
      </c>
      <c r="Q3052" s="10" t="s">
        <v>8314</v>
      </c>
      <c r="R3052" t="s">
        <v>8354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23.628599999999999</v>
      </c>
      <c r="Q3053" s="10" t="s">
        <v>8314</v>
      </c>
      <c r="R3053" t="s">
        <v>8354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8314</v>
      </c>
      <c r="R3054" t="s">
        <v>8354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13.333299999999999</v>
      </c>
      <c r="Q3055" s="10" t="s">
        <v>8314</v>
      </c>
      <c r="R3055" t="s">
        <v>8354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8314</v>
      </c>
      <c r="R3056" t="s">
        <v>8354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8314</v>
      </c>
      <c r="R3057" t="s">
        <v>8354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8314</v>
      </c>
      <c r="R3058" t="s">
        <v>8354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8314</v>
      </c>
      <c r="R3059" t="s">
        <v>8354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8314</v>
      </c>
      <c r="R3060" t="s">
        <v>8354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8314</v>
      </c>
      <c r="R3061" t="s">
        <v>8354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55.833300000000001</v>
      </c>
      <c r="Q3062" s="10" t="s">
        <v>8314</v>
      </c>
      <c r="R3062" t="s">
        <v>8354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8314</v>
      </c>
      <c r="R3063" t="s">
        <v>8354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99.761200000000002</v>
      </c>
      <c r="Q3064" s="10" t="s">
        <v>8314</v>
      </c>
      <c r="R3064" t="s">
        <v>8354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25.521699999999999</v>
      </c>
      <c r="Q3065" s="10" t="s">
        <v>8314</v>
      </c>
      <c r="R3065" t="s">
        <v>8354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117.6528</v>
      </c>
      <c r="Q3066" s="10" t="s">
        <v>8314</v>
      </c>
      <c r="R3066" t="s">
        <v>8354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8314</v>
      </c>
      <c r="R3067" t="s">
        <v>8354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2796.6667000000002</v>
      </c>
      <c r="Q3068" s="10" t="s">
        <v>8314</v>
      </c>
      <c r="R3068" t="s">
        <v>8354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8314</v>
      </c>
      <c r="R3069" t="s">
        <v>8354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8314</v>
      </c>
      <c r="R3070" t="s">
        <v>8354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20.142900000000001</v>
      </c>
      <c r="Q3071" s="10" t="s">
        <v>8314</v>
      </c>
      <c r="R3071" t="s">
        <v>8354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20.875</v>
      </c>
      <c r="Q3072" s="10" t="s">
        <v>8314</v>
      </c>
      <c r="R3072" t="s">
        <v>8354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61.307699999999997</v>
      </c>
      <c r="Q3073" s="10" t="s">
        <v>8314</v>
      </c>
      <c r="R3073" t="s">
        <v>8354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0" t="s">
        <v>8314</v>
      </c>
      <c r="R3074" t="s">
        <v>8354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IFERROR(ROUND(E3075/L3075,4),0)</f>
        <v>92.142899999999997</v>
      </c>
      <c r="Q3075" s="10" t="s">
        <v>8314</v>
      </c>
      <c r="R3075" t="s">
        <v>8354</v>
      </c>
      <c r="S3075" s="14">
        <f t="shared" ref="S3075:S3138" si="242">(((J3075/60)/60/24)+DATE(1970,1,1))</f>
        <v>42111.684027777781</v>
      </c>
      <c r="T3075" s="14">
        <f t="shared" ref="T3075:T3138" si="243">(((I3075/60)/60)/24+DATE(1970,1,1))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7.3333000000000004</v>
      </c>
      <c r="Q3076" s="10" t="s">
        <v>8314</v>
      </c>
      <c r="R3076" t="s">
        <v>8354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8314</v>
      </c>
      <c r="R3077" t="s">
        <v>8354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8314</v>
      </c>
      <c r="R3078" t="s">
        <v>8354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8314</v>
      </c>
      <c r="R3079" t="s">
        <v>8354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23.666699999999999</v>
      </c>
      <c r="Q3080" s="10" t="s">
        <v>8314</v>
      </c>
      <c r="R3080" t="s">
        <v>8354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415.77780000000001</v>
      </c>
      <c r="Q3081" s="10" t="s">
        <v>8314</v>
      </c>
      <c r="R3081" t="s">
        <v>8354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53.714300000000001</v>
      </c>
      <c r="Q3082" s="10" t="s">
        <v>8314</v>
      </c>
      <c r="R3082" t="s">
        <v>8354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8314</v>
      </c>
      <c r="R3083" t="s">
        <v>8354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8314</v>
      </c>
      <c r="R3084" t="s">
        <v>8354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18.666699999999999</v>
      </c>
      <c r="Q3085" s="10" t="s">
        <v>8314</v>
      </c>
      <c r="R3085" t="s">
        <v>8354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78.333299999999994</v>
      </c>
      <c r="Q3086" s="10" t="s">
        <v>8314</v>
      </c>
      <c r="R3086" t="s">
        <v>8354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67.777799999999999</v>
      </c>
      <c r="Q3087" s="10" t="s">
        <v>8314</v>
      </c>
      <c r="R3087" t="s">
        <v>8354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16.666699999999999</v>
      </c>
      <c r="Q3088" s="10" t="s">
        <v>8314</v>
      </c>
      <c r="R3088" t="s">
        <v>8354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8314</v>
      </c>
      <c r="R3089" t="s">
        <v>8354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8314</v>
      </c>
      <c r="R3090" t="s">
        <v>8354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130.0889</v>
      </c>
      <c r="Q3091" s="10" t="s">
        <v>8314</v>
      </c>
      <c r="R3091" t="s">
        <v>8354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1270.2221999999999</v>
      </c>
      <c r="Q3092" s="10" t="s">
        <v>8314</v>
      </c>
      <c r="R3092" t="s">
        <v>8354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88.444400000000002</v>
      </c>
      <c r="Q3093" s="10" t="s">
        <v>8314</v>
      </c>
      <c r="R3093" t="s">
        <v>8354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56.342399999999998</v>
      </c>
      <c r="Q3094" s="10" t="s">
        <v>8314</v>
      </c>
      <c r="R3094" t="s">
        <v>8354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53.529400000000003</v>
      </c>
      <c r="Q3095" s="10" t="s">
        <v>8314</v>
      </c>
      <c r="R3095" t="s">
        <v>8354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8314</v>
      </c>
      <c r="R3096" t="s">
        <v>8354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8314</v>
      </c>
      <c r="R3097" t="s">
        <v>8354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56.785699999999999</v>
      </c>
      <c r="Q3098" s="10" t="s">
        <v>8314</v>
      </c>
      <c r="R3098" t="s">
        <v>8354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40.833300000000001</v>
      </c>
      <c r="Q3099" s="10" t="s">
        <v>8314</v>
      </c>
      <c r="R3099" t="s">
        <v>8354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65.111099999999993</v>
      </c>
      <c r="Q3100" s="10" t="s">
        <v>8314</v>
      </c>
      <c r="R3100" t="s">
        <v>8354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8314</v>
      </c>
      <c r="R3101" t="s">
        <v>8354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140.5385</v>
      </c>
      <c r="Q3102" s="10" t="s">
        <v>8314</v>
      </c>
      <c r="R3102" t="s">
        <v>8354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8314</v>
      </c>
      <c r="R3103" t="s">
        <v>8354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69.533299999999997</v>
      </c>
      <c r="Q3104" s="10" t="s">
        <v>8314</v>
      </c>
      <c r="R3104" t="s">
        <v>8354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8314</v>
      </c>
      <c r="R3105" t="s">
        <v>8354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8314</v>
      </c>
      <c r="R3106" t="s">
        <v>8354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79.870999999999995</v>
      </c>
      <c r="Q3107" s="10" t="s">
        <v>8314</v>
      </c>
      <c r="R3107" t="s">
        <v>8354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8314</v>
      </c>
      <c r="R3108" t="s">
        <v>8354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272.58620000000002</v>
      </c>
      <c r="Q3109" s="10" t="s">
        <v>8314</v>
      </c>
      <c r="R3109" t="s">
        <v>8354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8314</v>
      </c>
      <c r="R3110" t="s">
        <v>8354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58.184199999999997</v>
      </c>
      <c r="Q3111" s="10" t="s">
        <v>8314</v>
      </c>
      <c r="R3111" t="s">
        <v>8354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8314</v>
      </c>
      <c r="R3112" t="s">
        <v>8354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70.1053</v>
      </c>
      <c r="Q3113" s="10" t="s">
        <v>8314</v>
      </c>
      <c r="R3113" t="s">
        <v>8354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57.8889</v>
      </c>
      <c r="Q3114" s="10" t="s">
        <v>8314</v>
      </c>
      <c r="R3114" t="s">
        <v>8354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125.27030000000001</v>
      </c>
      <c r="Q3115" s="10" t="s">
        <v>8314</v>
      </c>
      <c r="R3115" t="s">
        <v>8354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8314</v>
      </c>
      <c r="R3116" t="s">
        <v>8354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8314</v>
      </c>
      <c r="R3117" t="s">
        <v>8354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8314</v>
      </c>
      <c r="R3118" t="s">
        <v>8354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8314</v>
      </c>
      <c r="R3119" t="s">
        <v>8354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8314</v>
      </c>
      <c r="R3120" t="s">
        <v>8354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8314</v>
      </c>
      <c r="R3121" t="s">
        <v>8354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8314</v>
      </c>
      <c r="R3122" t="s">
        <v>8354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8314</v>
      </c>
      <c r="R3123" t="s">
        <v>8354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8314</v>
      </c>
      <c r="R3124" t="s">
        <v>8354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244.80459999999999</v>
      </c>
      <c r="Q3125" s="10" t="s">
        <v>8314</v>
      </c>
      <c r="R3125" t="s">
        <v>8354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8314</v>
      </c>
      <c r="R3126" t="s">
        <v>8354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8314</v>
      </c>
      <c r="R3127" t="s">
        <v>8354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61.176499999999997</v>
      </c>
      <c r="Q3128" s="10" t="s">
        <v>8314</v>
      </c>
      <c r="R3128" t="s">
        <v>8354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8314</v>
      </c>
      <c r="R3129" t="s">
        <v>8354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139.23929999999999</v>
      </c>
      <c r="Q3130" s="10" t="s">
        <v>8314</v>
      </c>
      <c r="R3130" t="s">
        <v>8315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8314</v>
      </c>
      <c r="R3131" t="s">
        <v>8315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8314</v>
      </c>
      <c r="R3132" t="s">
        <v>8315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8314</v>
      </c>
      <c r="R3133" t="s">
        <v>8315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8314</v>
      </c>
      <c r="R3134" t="s">
        <v>8315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8314</v>
      </c>
      <c r="R3135" t="s">
        <v>8315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8314</v>
      </c>
      <c r="R3136" t="s">
        <v>8315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23.142900000000001</v>
      </c>
      <c r="Q3137" s="10" t="s">
        <v>8314</v>
      </c>
      <c r="R3137" t="s">
        <v>8315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29.045500000000001</v>
      </c>
      <c r="Q3138" s="10" t="s">
        <v>8314</v>
      </c>
      <c r="R3138" t="s">
        <v>8315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IFERROR(ROUND(E3139/L3139,4),0)</f>
        <v>50</v>
      </c>
      <c r="Q3139" s="10" t="s">
        <v>8314</v>
      </c>
      <c r="R3139" t="s">
        <v>8315</v>
      </c>
      <c r="S3139" s="14">
        <f t="shared" ref="S3139:S3202" si="247">(((J3139/60)/60/24)+DATE(1970,1,1))</f>
        <v>42807.885057870371</v>
      </c>
      <c r="T3139" s="14">
        <f t="shared" ref="T3139:T3202" si="248">(((I3139/60)/60)/24+DATE(1970,1,1))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8314</v>
      </c>
      <c r="R3140" t="s">
        <v>8315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8314</v>
      </c>
      <c r="R3141" t="s">
        <v>8315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8314</v>
      </c>
      <c r="R3142" t="s">
        <v>8315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8314</v>
      </c>
      <c r="R3143" t="s">
        <v>8315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8314</v>
      </c>
      <c r="R3144" t="s">
        <v>8315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8314</v>
      </c>
      <c r="R3145" t="s">
        <v>8315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251.33330000000001</v>
      </c>
      <c r="Q3146" s="10" t="s">
        <v>8314</v>
      </c>
      <c r="R3146" t="s">
        <v>8315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8314</v>
      </c>
      <c r="R3147" t="s">
        <v>8315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8314</v>
      </c>
      <c r="R3148" t="s">
        <v>8315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110.35209999999999</v>
      </c>
      <c r="Q3149" s="10" t="s">
        <v>8314</v>
      </c>
      <c r="R3149" t="s">
        <v>8315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41.421100000000003</v>
      </c>
      <c r="Q3150" s="10" t="s">
        <v>8314</v>
      </c>
      <c r="R3150" t="s">
        <v>8315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8314</v>
      </c>
      <c r="R3151" t="s">
        <v>8315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33.990400000000001</v>
      </c>
      <c r="Q3152" s="10" t="s">
        <v>8314</v>
      </c>
      <c r="R3152" t="s">
        <v>8315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103.35290000000001</v>
      </c>
      <c r="Q3153" s="10" t="s">
        <v>8314</v>
      </c>
      <c r="R3153" t="s">
        <v>8315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34.790999999999997</v>
      </c>
      <c r="Q3154" s="10" t="s">
        <v>8314</v>
      </c>
      <c r="R3154" t="s">
        <v>8315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41.773899999999998</v>
      </c>
      <c r="Q3155" s="10" t="s">
        <v>8314</v>
      </c>
      <c r="R3155" t="s">
        <v>8315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64.268299999999996</v>
      </c>
      <c r="Q3156" s="10" t="s">
        <v>8314</v>
      </c>
      <c r="R3156" t="s">
        <v>8315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31.209399999999999</v>
      </c>
      <c r="Q3157" s="10" t="s">
        <v>8314</v>
      </c>
      <c r="R3157" t="s">
        <v>8315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62.921300000000002</v>
      </c>
      <c r="Q3158" s="10" t="s">
        <v>8314</v>
      </c>
      <c r="R3158" t="s">
        <v>8315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98.536600000000007</v>
      </c>
      <c r="Q3159" s="10" t="s">
        <v>8314</v>
      </c>
      <c r="R3159" t="s">
        <v>8315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82.608699999999999</v>
      </c>
      <c r="Q3160" s="10" t="s">
        <v>8314</v>
      </c>
      <c r="R3160" t="s">
        <v>8315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38.504199999999997</v>
      </c>
      <c r="Q3161" s="10" t="s">
        <v>8314</v>
      </c>
      <c r="R3161" t="s">
        <v>8315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80.157899999999998</v>
      </c>
      <c r="Q3162" s="10" t="s">
        <v>8314</v>
      </c>
      <c r="R3162" t="s">
        <v>8315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28.4054</v>
      </c>
      <c r="Q3163" s="10" t="s">
        <v>8314</v>
      </c>
      <c r="R3163" t="s">
        <v>8315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80.730199999999996</v>
      </c>
      <c r="Q3164" s="10" t="s">
        <v>8314</v>
      </c>
      <c r="R3164" t="s">
        <v>8315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200.6944</v>
      </c>
      <c r="Q3165" s="10" t="s">
        <v>8314</v>
      </c>
      <c r="R3165" t="s">
        <v>8315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37.591500000000003</v>
      </c>
      <c r="Q3166" s="10" t="s">
        <v>8314</v>
      </c>
      <c r="R3166" t="s">
        <v>8315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58.095199999999998</v>
      </c>
      <c r="Q3167" s="10" t="s">
        <v>8314</v>
      </c>
      <c r="R3167" t="s">
        <v>8315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60.300899999999999</v>
      </c>
      <c r="Q3168" s="10" t="s">
        <v>8314</v>
      </c>
      <c r="R3168" t="s">
        <v>8315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63.363599999999998</v>
      </c>
      <c r="Q3169" s="10" t="s">
        <v>8314</v>
      </c>
      <c r="R3169" t="s">
        <v>8315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50.901600000000002</v>
      </c>
      <c r="Q3170" s="10" t="s">
        <v>8314</v>
      </c>
      <c r="R3170" t="s">
        <v>8315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8314</v>
      </c>
      <c r="R3171" t="s">
        <v>8315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31.619700000000002</v>
      </c>
      <c r="Q3172" s="10" t="s">
        <v>8314</v>
      </c>
      <c r="R3172" t="s">
        <v>8315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65.102599999999995</v>
      </c>
      <c r="Q3173" s="10" t="s">
        <v>8314</v>
      </c>
      <c r="R3173" t="s">
        <v>8315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79.310299999999998</v>
      </c>
      <c r="Q3174" s="10" t="s">
        <v>8314</v>
      </c>
      <c r="R3174" t="s">
        <v>8315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139.1892</v>
      </c>
      <c r="Q3175" s="10" t="s">
        <v>8314</v>
      </c>
      <c r="R3175" t="s">
        <v>8315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131.91300000000001</v>
      </c>
      <c r="Q3176" s="10" t="s">
        <v>8314</v>
      </c>
      <c r="R3176" t="s">
        <v>8315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8314</v>
      </c>
      <c r="R3177" t="s">
        <v>8315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39.672699999999999</v>
      </c>
      <c r="Q3178" s="10" t="s">
        <v>8314</v>
      </c>
      <c r="R3178" t="s">
        <v>8315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57.548999999999999</v>
      </c>
      <c r="Q3179" s="10" t="s">
        <v>8314</v>
      </c>
      <c r="R3179" t="s">
        <v>8315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33.025599999999997</v>
      </c>
      <c r="Q3180" s="10" t="s">
        <v>8314</v>
      </c>
      <c r="R3180" t="s">
        <v>8315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77.335800000000006</v>
      </c>
      <c r="Q3181" s="10" t="s">
        <v>8314</v>
      </c>
      <c r="R3181" t="s">
        <v>8315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31.933299999999999</v>
      </c>
      <c r="Q3182" s="10" t="s">
        <v>8314</v>
      </c>
      <c r="R3182" t="s">
        <v>8315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36.333300000000001</v>
      </c>
      <c r="Q3183" s="10" t="s">
        <v>8314</v>
      </c>
      <c r="R3183" t="s">
        <v>8315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46.7682</v>
      </c>
      <c r="Q3184" s="10" t="s">
        <v>8314</v>
      </c>
      <c r="R3184" t="s">
        <v>8315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40.073500000000003</v>
      </c>
      <c r="Q3185" s="10" t="s">
        <v>8314</v>
      </c>
      <c r="R3185" t="s">
        <v>8315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100.2174</v>
      </c>
      <c r="Q3186" s="10" t="s">
        <v>8314</v>
      </c>
      <c r="R3186" t="s">
        <v>8315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41.666699999999999</v>
      </c>
      <c r="Q3187" s="10" t="s">
        <v>8314</v>
      </c>
      <c r="R3187" t="s">
        <v>8315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46.714300000000001</v>
      </c>
      <c r="Q3188" s="10" t="s">
        <v>8314</v>
      </c>
      <c r="R3188" t="s">
        <v>8315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71.491799999999998</v>
      </c>
      <c r="Q3189" s="10" t="s">
        <v>8314</v>
      </c>
      <c r="R3189" t="s">
        <v>8315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14.4444</v>
      </c>
      <c r="Q3190" s="10" t="s">
        <v>8314</v>
      </c>
      <c r="R3190" t="s">
        <v>8356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356.84210000000002</v>
      </c>
      <c r="Q3191" s="10" t="s">
        <v>8314</v>
      </c>
      <c r="R3191" t="s">
        <v>8356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8314</v>
      </c>
      <c r="R3192" t="s">
        <v>8356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8314</v>
      </c>
      <c r="R3193" t="s">
        <v>8356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8314</v>
      </c>
      <c r="R3194" t="s">
        <v>8356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24.458300000000001</v>
      </c>
      <c r="Q3195" s="10" t="s">
        <v>8314</v>
      </c>
      <c r="R3195" t="s">
        <v>8356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8314</v>
      </c>
      <c r="R3196" t="s">
        <v>8356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53.076900000000002</v>
      </c>
      <c r="Q3197" s="10" t="s">
        <v>8314</v>
      </c>
      <c r="R3197" t="s">
        <v>8356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8314</v>
      </c>
      <c r="R3198" t="s">
        <v>8356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8314</v>
      </c>
      <c r="R3199" t="s">
        <v>8356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36.666699999999999</v>
      </c>
      <c r="Q3200" s="10" t="s">
        <v>8314</v>
      </c>
      <c r="R3200" t="s">
        <v>8356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49.207500000000003</v>
      </c>
      <c r="Q3201" s="10" t="s">
        <v>8314</v>
      </c>
      <c r="R3201" t="s">
        <v>8356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0" t="s">
        <v>8314</v>
      </c>
      <c r="R3202" t="s">
        <v>8356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IFERROR(ROUND(E3203/L3203,4),0)</f>
        <v>12.5</v>
      </c>
      <c r="Q3203" s="10" t="s">
        <v>8314</v>
      </c>
      <c r="R3203" t="s">
        <v>8356</v>
      </c>
      <c r="S3203" s="14">
        <f t="shared" ref="S3203:S3266" si="252">(((J3203/60)/60/24)+DATE(1970,1,1))</f>
        <v>41861.767094907409</v>
      </c>
      <c r="T3203" s="14">
        <f t="shared" ref="T3203:T3266" si="253">(((I3203/60)/60)/24+DATE(1970,1,1))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8314</v>
      </c>
      <c r="R3204" t="s">
        <v>8356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41.666699999999999</v>
      </c>
      <c r="Q3205" s="10" t="s">
        <v>8314</v>
      </c>
      <c r="R3205" t="s">
        <v>8356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8314</v>
      </c>
      <c r="R3206" t="s">
        <v>8356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8314</v>
      </c>
      <c r="R3207" t="s">
        <v>8356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8314</v>
      </c>
      <c r="R3208" t="s">
        <v>8356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70.833299999999994</v>
      </c>
      <c r="Q3209" s="10" t="s">
        <v>8314</v>
      </c>
      <c r="R3209" t="s">
        <v>8356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63.1098</v>
      </c>
      <c r="Q3210" s="10" t="s">
        <v>8314</v>
      </c>
      <c r="R3210" t="s">
        <v>8315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50.158000000000001</v>
      </c>
      <c r="Q3211" s="10" t="s">
        <v>8314</v>
      </c>
      <c r="R3211" t="s">
        <v>8315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62.883299999999998</v>
      </c>
      <c r="Q3212" s="10" t="s">
        <v>8314</v>
      </c>
      <c r="R3212" t="s">
        <v>8315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85.531099999999995</v>
      </c>
      <c r="Q3213" s="10" t="s">
        <v>8314</v>
      </c>
      <c r="R3213" t="s">
        <v>8315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53.723399999999998</v>
      </c>
      <c r="Q3214" s="10" t="s">
        <v>8314</v>
      </c>
      <c r="R3214" t="s">
        <v>8315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127.8085</v>
      </c>
      <c r="Q3215" s="10" t="s">
        <v>8314</v>
      </c>
      <c r="R3215" t="s">
        <v>8315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106.57389999999999</v>
      </c>
      <c r="Q3216" s="10" t="s">
        <v>8314</v>
      </c>
      <c r="R3216" t="s">
        <v>8315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262.11189999999999</v>
      </c>
      <c r="Q3217" s="10" t="s">
        <v>8314</v>
      </c>
      <c r="R3217" t="s">
        <v>8315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57.171399999999998</v>
      </c>
      <c r="Q3218" s="10" t="s">
        <v>8314</v>
      </c>
      <c r="R3218" t="s">
        <v>8315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50.201900000000002</v>
      </c>
      <c r="Q3219" s="10" t="s">
        <v>8314</v>
      </c>
      <c r="R3219" t="s">
        <v>8315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66.587000000000003</v>
      </c>
      <c r="Q3220" s="10" t="s">
        <v>8314</v>
      </c>
      <c r="R3220" t="s">
        <v>8315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168.25210000000001</v>
      </c>
      <c r="Q3221" s="10" t="s">
        <v>8314</v>
      </c>
      <c r="R3221" t="s">
        <v>8315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256.37290000000002</v>
      </c>
      <c r="Q3222" s="10" t="s">
        <v>8314</v>
      </c>
      <c r="R3222" t="s">
        <v>8315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36.610599999999998</v>
      </c>
      <c r="Q3223" s="10" t="s">
        <v>8314</v>
      </c>
      <c r="R3223" t="s">
        <v>8315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37.142899999999997</v>
      </c>
      <c r="Q3224" s="10" t="s">
        <v>8314</v>
      </c>
      <c r="R3224" t="s">
        <v>8315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45.878399999999999</v>
      </c>
      <c r="Q3225" s="10" t="s">
        <v>8314</v>
      </c>
      <c r="R3225" t="s">
        <v>8315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141.71299999999999</v>
      </c>
      <c r="Q3226" s="10" t="s">
        <v>8314</v>
      </c>
      <c r="R3226" t="s">
        <v>8315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52.487200000000001</v>
      </c>
      <c r="Q3227" s="10" t="s">
        <v>8314</v>
      </c>
      <c r="R3227" t="s">
        <v>8315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59.523800000000001</v>
      </c>
      <c r="Q3228" s="10" t="s">
        <v>8314</v>
      </c>
      <c r="R3228" t="s">
        <v>8315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8314</v>
      </c>
      <c r="R3229" t="s">
        <v>8315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193.6216</v>
      </c>
      <c r="Q3230" s="10" t="s">
        <v>8314</v>
      </c>
      <c r="R3230" t="s">
        <v>8315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106.797</v>
      </c>
      <c r="Q3231" s="10" t="s">
        <v>8314</v>
      </c>
      <c r="R3231" t="s">
        <v>8315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77.216200000000001</v>
      </c>
      <c r="Q3232" s="10" t="s">
        <v>8314</v>
      </c>
      <c r="R3232" t="s">
        <v>8315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8314</v>
      </c>
      <c r="R3233" t="s">
        <v>8315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50.461500000000001</v>
      </c>
      <c r="Q3234" s="10" t="s">
        <v>8314</v>
      </c>
      <c r="R3234" t="s">
        <v>8315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97.376999999999995</v>
      </c>
      <c r="Q3235" s="10" t="s">
        <v>8314</v>
      </c>
      <c r="R3235" t="s">
        <v>8315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34.919199999999996</v>
      </c>
      <c r="Q3236" s="10" t="s">
        <v>8314</v>
      </c>
      <c r="R3236" t="s">
        <v>8315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85.5304</v>
      </c>
      <c r="Q3237" s="10" t="s">
        <v>8314</v>
      </c>
      <c r="R3237" t="s">
        <v>8315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182.9091</v>
      </c>
      <c r="Q3238" s="10" t="s">
        <v>8314</v>
      </c>
      <c r="R3238" t="s">
        <v>8315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131.1362</v>
      </c>
      <c r="Q3239" s="10" t="s">
        <v>8314</v>
      </c>
      <c r="R3239" t="s">
        <v>8315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39.810099999999998</v>
      </c>
      <c r="Q3240" s="10" t="s">
        <v>8314</v>
      </c>
      <c r="R3240" t="s">
        <v>8315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59.701700000000002</v>
      </c>
      <c r="Q3241" s="10" t="s">
        <v>8314</v>
      </c>
      <c r="R3241" t="s">
        <v>8315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88.735299999999995</v>
      </c>
      <c r="Q3242" s="10" t="s">
        <v>8314</v>
      </c>
      <c r="R3242" t="s">
        <v>8315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58.688600000000001</v>
      </c>
      <c r="Q3243" s="10" t="s">
        <v>8314</v>
      </c>
      <c r="R3243" t="s">
        <v>8315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69.565100000000001</v>
      </c>
      <c r="Q3244" s="10" t="s">
        <v>8314</v>
      </c>
      <c r="R3244" t="s">
        <v>8315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115.8732</v>
      </c>
      <c r="Q3245" s="10" t="s">
        <v>8314</v>
      </c>
      <c r="R3245" t="s">
        <v>8315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23.869599999999998</v>
      </c>
      <c r="Q3246" s="10" t="s">
        <v>8314</v>
      </c>
      <c r="R3246" t="s">
        <v>8315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81.125900000000001</v>
      </c>
      <c r="Q3247" s="10" t="s">
        <v>8314</v>
      </c>
      <c r="R3247" t="s">
        <v>8315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57.626899999999999</v>
      </c>
      <c r="Q3248" s="10" t="s">
        <v>8314</v>
      </c>
      <c r="R3248" t="s">
        <v>8315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46.4298</v>
      </c>
      <c r="Q3249" s="10" t="s">
        <v>8314</v>
      </c>
      <c r="R3249" t="s">
        <v>8315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60.475000000000001</v>
      </c>
      <c r="Q3250" s="10" t="s">
        <v>8314</v>
      </c>
      <c r="R3250" t="s">
        <v>8315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65.579499999999996</v>
      </c>
      <c r="Q3251" s="10" t="s">
        <v>8314</v>
      </c>
      <c r="R3251" t="s">
        <v>8315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119.1925</v>
      </c>
      <c r="Q3252" s="10" t="s">
        <v>8314</v>
      </c>
      <c r="R3252" t="s">
        <v>8315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8314</v>
      </c>
      <c r="R3253" t="s">
        <v>8315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8314</v>
      </c>
      <c r="R3254" t="s">
        <v>8315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177.08699999999999</v>
      </c>
      <c r="Q3255" s="10" t="s">
        <v>8314</v>
      </c>
      <c r="R3255" t="s">
        <v>8315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70.771500000000003</v>
      </c>
      <c r="Q3256" s="10" t="s">
        <v>8314</v>
      </c>
      <c r="R3256" t="s">
        <v>8315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29.166699999999999</v>
      </c>
      <c r="Q3257" s="10" t="s">
        <v>8314</v>
      </c>
      <c r="R3257" t="s">
        <v>8315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72.761399999999995</v>
      </c>
      <c r="Q3258" s="10" t="s">
        <v>8314</v>
      </c>
      <c r="R3258" t="s">
        <v>8315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51.853400000000001</v>
      </c>
      <c r="Q3259" s="10" t="s">
        <v>8314</v>
      </c>
      <c r="R3259" t="s">
        <v>8315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8314</v>
      </c>
      <c r="R3260" t="s">
        <v>8315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251.7381</v>
      </c>
      <c r="Q3261" s="10" t="s">
        <v>8314</v>
      </c>
      <c r="R3261" t="s">
        <v>8315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74.821899999999999</v>
      </c>
      <c r="Q3262" s="10" t="s">
        <v>8314</v>
      </c>
      <c r="R3262" t="s">
        <v>8315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67.653099999999995</v>
      </c>
      <c r="Q3263" s="10" t="s">
        <v>8314</v>
      </c>
      <c r="R3263" t="s">
        <v>8315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93.813400000000001</v>
      </c>
      <c r="Q3264" s="10" t="s">
        <v>8314</v>
      </c>
      <c r="R3264" t="s">
        <v>8315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41.2376</v>
      </c>
      <c r="Q3265" s="10" t="s">
        <v>8314</v>
      </c>
      <c r="R3265" t="s">
        <v>8315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52.551000000000002</v>
      </c>
      <c r="Q3266" s="10" t="s">
        <v>8314</v>
      </c>
      <c r="R3266" t="s">
        <v>8315</v>
      </c>
      <c r="S3266" s="14">
        <f t="shared" si="252"/>
        <v>42016.800208333334</v>
      </c>
      <c r="T3266" s="14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IFERROR(ROUND(E3267/L3267,4),0)</f>
        <v>70.285700000000006</v>
      </c>
      <c r="Q3267" s="10" t="s">
        <v>8314</v>
      </c>
      <c r="R3267" t="s">
        <v>8315</v>
      </c>
      <c r="S3267" s="14">
        <f t="shared" ref="S3267:S3330" si="257">(((J3267/60)/60/24)+DATE(1970,1,1))</f>
        <v>42311.711979166663</v>
      </c>
      <c r="T3267" s="14">
        <f t="shared" ref="T3267:T3330" si="258">(((I3267/60)/60)/24+DATE(1970,1,1))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48.325200000000002</v>
      </c>
      <c r="Q3268" s="10" t="s">
        <v>8314</v>
      </c>
      <c r="R3268" t="s">
        <v>8315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53.177100000000003</v>
      </c>
      <c r="Q3269" s="10" t="s">
        <v>8314</v>
      </c>
      <c r="R3269" t="s">
        <v>8315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60.952399999999997</v>
      </c>
      <c r="Q3270" s="10" t="s">
        <v>8314</v>
      </c>
      <c r="R3270" t="s">
        <v>8315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8314</v>
      </c>
      <c r="R3271" t="s">
        <v>8315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8314</v>
      </c>
      <c r="R3272" t="s">
        <v>8315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38.235300000000002</v>
      </c>
      <c r="Q3273" s="10" t="s">
        <v>8314</v>
      </c>
      <c r="R3273" t="s">
        <v>8315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106.5034</v>
      </c>
      <c r="Q3274" s="10" t="s">
        <v>8314</v>
      </c>
      <c r="R3274" t="s">
        <v>8315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204.57140000000001</v>
      </c>
      <c r="Q3275" s="10" t="s">
        <v>8314</v>
      </c>
      <c r="R3275" t="s">
        <v>8315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54.912599999999998</v>
      </c>
      <c r="Q3276" s="10" t="s">
        <v>8314</v>
      </c>
      <c r="R3276" t="s">
        <v>8315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150.41669999999999</v>
      </c>
      <c r="Q3277" s="10" t="s">
        <v>8314</v>
      </c>
      <c r="R3277" t="s">
        <v>8315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8314</v>
      </c>
      <c r="R3278" t="s">
        <v>8315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8314</v>
      </c>
      <c r="R3279" t="s">
        <v>8315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76.029399999999995</v>
      </c>
      <c r="Q3280" s="10" t="s">
        <v>8314</v>
      </c>
      <c r="R3280" t="s">
        <v>8315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105.2063</v>
      </c>
      <c r="Q3281" s="10" t="s">
        <v>8314</v>
      </c>
      <c r="R3281" t="s">
        <v>8315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68.666700000000006</v>
      </c>
      <c r="Q3282" s="10" t="s">
        <v>8314</v>
      </c>
      <c r="R3282" t="s">
        <v>8315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129.36170000000001</v>
      </c>
      <c r="Q3283" s="10" t="s">
        <v>8314</v>
      </c>
      <c r="R3283" t="s">
        <v>8315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134.2637</v>
      </c>
      <c r="Q3284" s="10" t="s">
        <v>8314</v>
      </c>
      <c r="R3284" t="s">
        <v>8315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17.829799999999999</v>
      </c>
      <c r="Q3285" s="10" t="s">
        <v>8314</v>
      </c>
      <c r="R3285" t="s">
        <v>8315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8314</v>
      </c>
      <c r="R3286" t="s">
        <v>8315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69.185199999999995</v>
      </c>
      <c r="Q3287" s="10" t="s">
        <v>8314</v>
      </c>
      <c r="R3287" t="s">
        <v>8315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125.123</v>
      </c>
      <c r="Q3288" s="10" t="s">
        <v>8314</v>
      </c>
      <c r="R3288" t="s">
        <v>8315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73.529399999999995</v>
      </c>
      <c r="Q3289" s="10" t="s">
        <v>8314</v>
      </c>
      <c r="R3289" t="s">
        <v>8315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48.437100000000001</v>
      </c>
      <c r="Q3290" s="10" t="s">
        <v>8314</v>
      </c>
      <c r="R3290" t="s">
        <v>8315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26.6084</v>
      </c>
      <c r="Q3291" s="10" t="s">
        <v>8314</v>
      </c>
      <c r="R3291" t="s">
        <v>8315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33.666699999999999</v>
      </c>
      <c r="Q3292" s="10" t="s">
        <v>8314</v>
      </c>
      <c r="R3292" t="s">
        <v>8315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40.714300000000001</v>
      </c>
      <c r="Q3293" s="10" t="s">
        <v>8314</v>
      </c>
      <c r="R3293" t="s">
        <v>8315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19.2667</v>
      </c>
      <c r="Q3294" s="10" t="s">
        <v>8314</v>
      </c>
      <c r="R3294" t="s">
        <v>8315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84.285700000000006</v>
      </c>
      <c r="Q3295" s="10" t="s">
        <v>8314</v>
      </c>
      <c r="R3295" t="s">
        <v>8315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29.583300000000001</v>
      </c>
      <c r="Q3296" s="10" t="s">
        <v>8314</v>
      </c>
      <c r="R3296" t="s">
        <v>8315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26.667000000000002</v>
      </c>
      <c r="Q3297" s="10" t="s">
        <v>8314</v>
      </c>
      <c r="R3297" t="s">
        <v>8315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45.978700000000003</v>
      </c>
      <c r="Q3298" s="10" t="s">
        <v>8314</v>
      </c>
      <c r="R3298" t="s">
        <v>8315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125.0909</v>
      </c>
      <c r="Q3299" s="10" t="s">
        <v>8314</v>
      </c>
      <c r="R3299" t="s">
        <v>8315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141.29169999999999</v>
      </c>
      <c r="Q3300" s="10" t="s">
        <v>8314</v>
      </c>
      <c r="R3300" t="s">
        <v>8315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55.333300000000001</v>
      </c>
      <c r="Q3301" s="10" t="s">
        <v>8314</v>
      </c>
      <c r="R3301" t="s">
        <v>8315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46.420499999999997</v>
      </c>
      <c r="Q3302" s="10" t="s">
        <v>8314</v>
      </c>
      <c r="R3302" t="s">
        <v>8315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8314</v>
      </c>
      <c r="R3303" t="s">
        <v>8315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8314</v>
      </c>
      <c r="R3304" t="s">
        <v>8315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8314</v>
      </c>
      <c r="R3305" t="s">
        <v>8315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89.585700000000003</v>
      </c>
      <c r="Q3306" s="10" t="s">
        <v>8314</v>
      </c>
      <c r="R3306" t="s">
        <v>8315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8314</v>
      </c>
      <c r="R3307" t="s">
        <v>8315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48.703699999999998</v>
      </c>
      <c r="Q3308" s="10" t="s">
        <v>8314</v>
      </c>
      <c r="R3308" t="s">
        <v>8315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8314</v>
      </c>
      <c r="R3309" t="s">
        <v>8315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75.087699999999998</v>
      </c>
      <c r="Q3310" s="10" t="s">
        <v>8314</v>
      </c>
      <c r="R3310" t="s">
        <v>8315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8314</v>
      </c>
      <c r="R3311" t="s">
        <v>8315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209.83869999999999</v>
      </c>
      <c r="Q3312" s="10" t="s">
        <v>8314</v>
      </c>
      <c r="R3312" t="s">
        <v>8315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61.022199999999998</v>
      </c>
      <c r="Q3313" s="10" t="s">
        <v>8314</v>
      </c>
      <c r="R3313" t="s">
        <v>8315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8314</v>
      </c>
      <c r="R3314" t="s">
        <v>8315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80.034499999999994</v>
      </c>
      <c r="Q3315" s="10" t="s">
        <v>8314</v>
      </c>
      <c r="R3315" t="s">
        <v>8315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29.068999999999999</v>
      </c>
      <c r="Q3316" s="10" t="s">
        <v>8314</v>
      </c>
      <c r="R3316" t="s">
        <v>8315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49.438200000000002</v>
      </c>
      <c r="Q3317" s="10" t="s">
        <v>8314</v>
      </c>
      <c r="R3317" t="s">
        <v>8315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93.977400000000003</v>
      </c>
      <c r="Q3318" s="10" t="s">
        <v>8314</v>
      </c>
      <c r="R3318" t="s">
        <v>8315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61.944400000000002</v>
      </c>
      <c r="Q3319" s="10" t="s">
        <v>8314</v>
      </c>
      <c r="R3319" t="s">
        <v>8315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8314</v>
      </c>
      <c r="R3320" t="s">
        <v>8315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8314</v>
      </c>
      <c r="R3321" t="s">
        <v>8315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66.447400000000002</v>
      </c>
      <c r="Q3322" s="10" t="s">
        <v>8314</v>
      </c>
      <c r="R3322" t="s">
        <v>8315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8314</v>
      </c>
      <c r="R3323" t="s">
        <v>8315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145.65219999999999</v>
      </c>
      <c r="Q3324" s="10" t="s">
        <v>8314</v>
      </c>
      <c r="R3324" t="s">
        <v>8315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25.693899999999999</v>
      </c>
      <c r="Q3325" s="10" t="s">
        <v>8314</v>
      </c>
      <c r="R3325" t="s">
        <v>8315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8314</v>
      </c>
      <c r="R3326" t="s">
        <v>8315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8314</v>
      </c>
      <c r="R3327" t="s">
        <v>8315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142.2807</v>
      </c>
      <c r="Q3328" s="10" t="s">
        <v>8314</v>
      </c>
      <c r="R3328" t="s">
        <v>8315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24.545500000000001</v>
      </c>
      <c r="Q3329" s="10" t="s">
        <v>8314</v>
      </c>
      <c r="R3329" t="s">
        <v>8315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292.77780000000001</v>
      </c>
      <c r="Q3330" s="10" t="s">
        <v>8314</v>
      </c>
      <c r="R3330" t="s">
        <v>8315</v>
      </c>
      <c r="S3330" s="14">
        <f t="shared" si="257"/>
        <v>41822.57503472222</v>
      </c>
      <c r="T3330" s="14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IFERROR(ROUND(E3331/L3331,4),0)</f>
        <v>44.923099999999998</v>
      </c>
      <c r="Q3331" s="10" t="s">
        <v>8314</v>
      </c>
      <c r="R3331" t="s">
        <v>8315</v>
      </c>
      <c r="S3331" s="14">
        <f t="shared" ref="S3331:S3394" si="262">(((J3331/60)/60/24)+DATE(1970,1,1))</f>
        <v>41837.323009259257</v>
      </c>
      <c r="T3331" s="14">
        <f t="shared" ref="T3331:T3394" si="263">(((I3331/60)/60)/24+DATE(1970,1,1))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23.101400000000002</v>
      </c>
      <c r="Q3332" s="10" t="s">
        <v>8314</v>
      </c>
      <c r="R3332" t="s">
        <v>8315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8314</v>
      </c>
      <c r="R3333" t="s">
        <v>8315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72.289199999999994</v>
      </c>
      <c r="Q3334" s="10" t="s">
        <v>8314</v>
      </c>
      <c r="R3334" t="s">
        <v>8315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32.972999999999999</v>
      </c>
      <c r="Q3335" s="10" t="s">
        <v>8314</v>
      </c>
      <c r="R3335" t="s">
        <v>8315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116.65219999999999</v>
      </c>
      <c r="Q3336" s="10" t="s">
        <v>8314</v>
      </c>
      <c r="R3336" t="s">
        <v>8315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79.619</v>
      </c>
      <c r="Q3337" s="10" t="s">
        <v>8314</v>
      </c>
      <c r="R3337" t="s">
        <v>8315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27.777799999999999</v>
      </c>
      <c r="Q3338" s="10" t="s">
        <v>8314</v>
      </c>
      <c r="R3338" t="s">
        <v>8315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81.029399999999995</v>
      </c>
      <c r="Q3339" s="10" t="s">
        <v>8314</v>
      </c>
      <c r="R3339" t="s">
        <v>8315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136.84819999999999</v>
      </c>
      <c r="Q3340" s="10" t="s">
        <v>8314</v>
      </c>
      <c r="R3340" t="s">
        <v>8315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177.61699999999999</v>
      </c>
      <c r="Q3341" s="10" t="s">
        <v>8314</v>
      </c>
      <c r="R3341" t="s">
        <v>8315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109.0789</v>
      </c>
      <c r="Q3342" s="10" t="s">
        <v>8314</v>
      </c>
      <c r="R3342" t="s">
        <v>8315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119.6429</v>
      </c>
      <c r="Q3343" s="10" t="s">
        <v>8314</v>
      </c>
      <c r="R3343" t="s">
        <v>8315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78.205100000000002</v>
      </c>
      <c r="Q3344" s="10" t="s">
        <v>8314</v>
      </c>
      <c r="R3344" t="s">
        <v>8315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52.173900000000003</v>
      </c>
      <c r="Q3345" s="10" t="s">
        <v>8314</v>
      </c>
      <c r="R3345" t="s">
        <v>8315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114.125</v>
      </c>
      <c r="Q3346" s="10" t="s">
        <v>8314</v>
      </c>
      <c r="R3346" t="s">
        <v>8315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8314</v>
      </c>
      <c r="R3347" t="s">
        <v>8315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91.666700000000006</v>
      </c>
      <c r="Q3348" s="10" t="s">
        <v>8314</v>
      </c>
      <c r="R3348" t="s">
        <v>8315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108.5909</v>
      </c>
      <c r="Q3349" s="10" t="s">
        <v>8314</v>
      </c>
      <c r="R3349" t="s">
        <v>8315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69.822800000000001</v>
      </c>
      <c r="Q3350" s="10" t="s">
        <v>8314</v>
      </c>
      <c r="R3350" t="s">
        <v>8315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109.5714</v>
      </c>
      <c r="Q3351" s="10" t="s">
        <v>8314</v>
      </c>
      <c r="R3351" t="s">
        <v>8315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71.666700000000006</v>
      </c>
      <c r="Q3352" s="10" t="s">
        <v>8314</v>
      </c>
      <c r="R3352" t="s">
        <v>8315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93.611099999999993</v>
      </c>
      <c r="Q3353" s="10" t="s">
        <v>8314</v>
      </c>
      <c r="R3353" t="s">
        <v>8315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8314</v>
      </c>
      <c r="R3354" t="s">
        <v>8315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35.795499999999997</v>
      </c>
      <c r="Q3355" s="10" t="s">
        <v>8314</v>
      </c>
      <c r="R3355" t="s">
        <v>8315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8314</v>
      </c>
      <c r="R3356" t="s">
        <v>8315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147.33330000000001</v>
      </c>
      <c r="Q3357" s="10" t="s">
        <v>8314</v>
      </c>
      <c r="R3357" t="s">
        <v>8315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56.333300000000001</v>
      </c>
      <c r="Q3358" s="10" t="s">
        <v>8314</v>
      </c>
      <c r="R3358" t="s">
        <v>8315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96.1905</v>
      </c>
      <c r="Q3359" s="10" t="s">
        <v>8314</v>
      </c>
      <c r="R3359" t="s">
        <v>8315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63.574100000000001</v>
      </c>
      <c r="Q3360" s="10" t="s">
        <v>8314</v>
      </c>
      <c r="R3360" t="s">
        <v>8315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184.7826</v>
      </c>
      <c r="Q3361" s="10" t="s">
        <v>8314</v>
      </c>
      <c r="R3361" t="s">
        <v>8315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126.7222</v>
      </c>
      <c r="Q3362" s="10" t="s">
        <v>8314</v>
      </c>
      <c r="R3362" t="s">
        <v>8315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83.426500000000004</v>
      </c>
      <c r="Q3363" s="10" t="s">
        <v>8314</v>
      </c>
      <c r="R3363" t="s">
        <v>8315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8314</v>
      </c>
      <c r="R3364" t="s">
        <v>8315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302.30770000000001</v>
      </c>
      <c r="Q3365" s="10" t="s">
        <v>8314</v>
      </c>
      <c r="R3365" t="s">
        <v>8315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44.1389</v>
      </c>
      <c r="Q3366" s="10" t="s">
        <v>8314</v>
      </c>
      <c r="R3366" t="s">
        <v>8315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866.66669999999999</v>
      </c>
      <c r="Q3367" s="10" t="s">
        <v>8314</v>
      </c>
      <c r="R3367" t="s">
        <v>8315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61.3889</v>
      </c>
      <c r="Q3368" s="10" t="s">
        <v>8314</v>
      </c>
      <c r="R3368" t="s">
        <v>8315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29.666699999999999</v>
      </c>
      <c r="Q3369" s="10" t="s">
        <v>8314</v>
      </c>
      <c r="R3369" t="s">
        <v>8315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45.478299999999997</v>
      </c>
      <c r="Q3370" s="10" t="s">
        <v>8314</v>
      </c>
      <c r="R3370" t="s">
        <v>8315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96.203699999999998</v>
      </c>
      <c r="Q3371" s="10" t="s">
        <v>8314</v>
      </c>
      <c r="R3371" t="s">
        <v>8315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67.923100000000005</v>
      </c>
      <c r="Q3372" s="10" t="s">
        <v>8314</v>
      </c>
      <c r="R3372" t="s">
        <v>8315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30.777799999999999</v>
      </c>
      <c r="Q3373" s="10" t="s">
        <v>8314</v>
      </c>
      <c r="R3373" t="s">
        <v>8315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38.333300000000001</v>
      </c>
      <c r="Q3374" s="10" t="s">
        <v>8314</v>
      </c>
      <c r="R3374" t="s">
        <v>8315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66.833299999999994</v>
      </c>
      <c r="Q3375" s="10" t="s">
        <v>8314</v>
      </c>
      <c r="R3375" t="s">
        <v>8315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71.730800000000002</v>
      </c>
      <c r="Q3376" s="10" t="s">
        <v>8314</v>
      </c>
      <c r="R3376" t="s">
        <v>8315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176.47059999999999</v>
      </c>
      <c r="Q3377" s="10" t="s">
        <v>8314</v>
      </c>
      <c r="R3377" t="s">
        <v>8315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421.1053</v>
      </c>
      <c r="Q3378" s="10" t="s">
        <v>8314</v>
      </c>
      <c r="R3378" t="s">
        <v>8315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104.98699999999999</v>
      </c>
      <c r="Q3379" s="10" t="s">
        <v>8314</v>
      </c>
      <c r="R3379" t="s">
        <v>8315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28.1905</v>
      </c>
      <c r="Q3380" s="10" t="s">
        <v>8314</v>
      </c>
      <c r="R3380" t="s">
        <v>8315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54.552599999999998</v>
      </c>
      <c r="Q3381" s="10" t="s">
        <v>8314</v>
      </c>
      <c r="R3381" t="s">
        <v>8315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111.8929</v>
      </c>
      <c r="Q3382" s="10" t="s">
        <v>8314</v>
      </c>
      <c r="R3382" t="s">
        <v>8315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85.208299999999994</v>
      </c>
      <c r="Q3383" s="10" t="s">
        <v>8314</v>
      </c>
      <c r="R3383" t="s">
        <v>8315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76.652199999999993</v>
      </c>
      <c r="Q3384" s="10" t="s">
        <v>8314</v>
      </c>
      <c r="R3384" t="s">
        <v>8315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65.166700000000006</v>
      </c>
      <c r="Q3385" s="10" t="s">
        <v>8314</v>
      </c>
      <c r="R3385" t="s">
        <v>8315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93.760300000000001</v>
      </c>
      <c r="Q3386" s="10" t="s">
        <v>8314</v>
      </c>
      <c r="R3386" t="s">
        <v>8315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133.33330000000001</v>
      </c>
      <c r="Q3387" s="10" t="s">
        <v>8314</v>
      </c>
      <c r="R3387" t="s">
        <v>8315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51.219499999999996</v>
      </c>
      <c r="Q3388" s="10" t="s">
        <v>8314</v>
      </c>
      <c r="R3388" t="s">
        <v>8315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100.17140000000001</v>
      </c>
      <c r="Q3389" s="10" t="s">
        <v>8314</v>
      </c>
      <c r="R3389" t="s">
        <v>8315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8314</v>
      </c>
      <c r="R3390" t="s">
        <v>8315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184.67740000000001</v>
      </c>
      <c r="Q3391" s="10" t="s">
        <v>8314</v>
      </c>
      <c r="R3391" t="s">
        <v>8315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69.818200000000004</v>
      </c>
      <c r="Q3392" s="10" t="s">
        <v>8314</v>
      </c>
      <c r="R3392" t="s">
        <v>8315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61.944400000000002</v>
      </c>
      <c r="Q3393" s="10" t="s">
        <v>8314</v>
      </c>
      <c r="R3393" t="s">
        <v>8315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41.666699999999999</v>
      </c>
      <c r="Q3394" s="10" t="s">
        <v>8314</v>
      </c>
      <c r="R3394" t="s">
        <v>8315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IFERROR(ROUND(E3395/L3395,4),0)</f>
        <v>36.068199999999997</v>
      </c>
      <c r="Q3395" s="10" t="s">
        <v>8314</v>
      </c>
      <c r="R3395" t="s">
        <v>8315</v>
      </c>
      <c r="S3395" s="14">
        <f t="shared" ref="S3395:S3458" si="267">(((J3395/60)/60/24)+DATE(1970,1,1))</f>
        <v>41923.921643518523</v>
      </c>
      <c r="T3395" s="14">
        <f t="shared" ref="T3395:T3458" si="268">(((I3395/60)/60)/24+DATE(1970,1,1))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8314</v>
      </c>
      <c r="R3396" t="s">
        <v>8315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24.2105</v>
      </c>
      <c r="Q3397" s="10" t="s">
        <v>8314</v>
      </c>
      <c r="R3397" t="s">
        <v>8315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55.892899999999997</v>
      </c>
      <c r="Q3398" s="10" t="s">
        <v>8314</v>
      </c>
      <c r="R3398" t="s">
        <v>8315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11.666700000000001</v>
      </c>
      <c r="Q3399" s="10" t="s">
        <v>8314</v>
      </c>
      <c r="R3399" t="s">
        <v>8315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68.353800000000007</v>
      </c>
      <c r="Q3400" s="10" t="s">
        <v>8314</v>
      </c>
      <c r="R3400" t="s">
        <v>8315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27.065200000000001</v>
      </c>
      <c r="Q3401" s="10" t="s">
        <v>8314</v>
      </c>
      <c r="R3401" t="s">
        <v>8315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118.1294</v>
      </c>
      <c r="Q3402" s="10" t="s">
        <v>8314</v>
      </c>
      <c r="R3402" t="s">
        <v>8315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44.757599999999996</v>
      </c>
      <c r="Q3403" s="10" t="s">
        <v>8314</v>
      </c>
      <c r="R3403" t="s">
        <v>8315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99.787899999999993</v>
      </c>
      <c r="Q3404" s="10" t="s">
        <v>8314</v>
      </c>
      <c r="R3404" t="s">
        <v>8315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117.64709999999999</v>
      </c>
      <c r="Q3405" s="10" t="s">
        <v>8314</v>
      </c>
      <c r="R3405" t="s">
        <v>8315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203.33330000000001</v>
      </c>
      <c r="Q3406" s="10" t="s">
        <v>8314</v>
      </c>
      <c r="R3406" t="s">
        <v>8315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28.323499999999999</v>
      </c>
      <c r="Q3407" s="10" t="s">
        <v>8314</v>
      </c>
      <c r="R3407" t="s">
        <v>8315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110.2308</v>
      </c>
      <c r="Q3408" s="10" t="s">
        <v>8314</v>
      </c>
      <c r="R3408" t="s">
        <v>8315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31.970099999999999</v>
      </c>
      <c r="Q3409" s="10" t="s">
        <v>8314</v>
      </c>
      <c r="R3409" t="s">
        <v>8315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58.6111</v>
      </c>
      <c r="Q3410" s="10" t="s">
        <v>8314</v>
      </c>
      <c r="R3410" t="s">
        <v>8315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29.428599999999999</v>
      </c>
      <c r="Q3411" s="10" t="s">
        <v>8314</v>
      </c>
      <c r="R3411" t="s">
        <v>8315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81.375</v>
      </c>
      <c r="Q3412" s="10" t="s">
        <v>8314</v>
      </c>
      <c r="R3412" t="s">
        <v>8315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199.16669999999999</v>
      </c>
      <c r="Q3413" s="10" t="s">
        <v>8314</v>
      </c>
      <c r="R3413" t="s">
        <v>8315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115.38460000000001</v>
      </c>
      <c r="Q3414" s="10" t="s">
        <v>8314</v>
      </c>
      <c r="R3414" t="s">
        <v>8315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46.428600000000003</v>
      </c>
      <c r="Q3415" s="10" t="s">
        <v>8314</v>
      </c>
      <c r="R3415" t="s">
        <v>8315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70.568200000000004</v>
      </c>
      <c r="Q3416" s="10" t="s">
        <v>8314</v>
      </c>
      <c r="R3416" t="s">
        <v>8315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22.222200000000001</v>
      </c>
      <c r="Q3417" s="10" t="s">
        <v>8314</v>
      </c>
      <c r="R3417" t="s">
        <v>8315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159.4667</v>
      </c>
      <c r="Q3418" s="10" t="s">
        <v>8314</v>
      </c>
      <c r="R3418" t="s">
        <v>8315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37.777999999999999</v>
      </c>
      <c r="Q3419" s="10" t="s">
        <v>8314</v>
      </c>
      <c r="R3419" t="s">
        <v>8315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72.053600000000003</v>
      </c>
      <c r="Q3420" s="10" t="s">
        <v>8314</v>
      </c>
      <c r="R3420" t="s">
        <v>8315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63.695700000000002</v>
      </c>
      <c r="Q3421" s="10" t="s">
        <v>8314</v>
      </c>
      <c r="R3421" t="s">
        <v>8315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28.411799999999999</v>
      </c>
      <c r="Q3422" s="10" t="s">
        <v>8314</v>
      </c>
      <c r="R3422" t="s">
        <v>8315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103.21429999999999</v>
      </c>
      <c r="Q3423" s="10" t="s">
        <v>8314</v>
      </c>
      <c r="R3423" t="s">
        <v>8315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71.152199999999993</v>
      </c>
      <c r="Q3424" s="10" t="s">
        <v>8314</v>
      </c>
      <c r="R3424" t="s">
        <v>8315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8314</v>
      </c>
      <c r="R3425" t="s">
        <v>8315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81.776300000000006</v>
      </c>
      <c r="Q3426" s="10" t="s">
        <v>8314</v>
      </c>
      <c r="R3426" t="s">
        <v>8315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297.02980000000002</v>
      </c>
      <c r="Q3427" s="10" t="s">
        <v>8314</v>
      </c>
      <c r="R3427" t="s">
        <v>8315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46.609200000000001</v>
      </c>
      <c r="Q3428" s="10" t="s">
        <v>8314</v>
      </c>
      <c r="R3428" t="s">
        <v>8315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51.7241</v>
      </c>
      <c r="Q3429" s="10" t="s">
        <v>8314</v>
      </c>
      <c r="R3429" t="s">
        <v>8315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40.2941</v>
      </c>
      <c r="Q3430" s="10" t="s">
        <v>8314</v>
      </c>
      <c r="R3430" t="s">
        <v>8315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8314</v>
      </c>
      <c r="R3431" t="s">
        <v>8315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30.1526</v>
      </c>
      <c r="Q3432" s="10" t="s">
        <v>8314</v>
      </c>
      <c r="R3432" t="s">
        <v>8315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95.238100000000003</v>
      </c>
      <c r="Q3433" s="10" t="s">
        <v>8314</v>
      </c>
      <c r="R3433" t="s">
        <v>8315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52.214300000000001</v>
      </c>
      <c r="Q3434" s="10" t="s">
        <v>8314</v>
      </c>
      <c r="R3434" t="s">
        <v>8315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134.1549</v>
      </c>
      <c r="Q3435" s="10" t="s">
        <v>8314</v>
      </c>
      <c r="R3435" t="s">
        <v>8315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62.827399999999997</v>
      </c>
      <c r="Q3436" s="10" t="s">
        <v>8314</v>
      </c>
      <c r="R3436" t="s">
        <v>8315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58.947400000000002</v>
      </c>
      <c r="Q3437" s="10" t="s">
        <v>8314</v>
      </c>
      <c r="R3437" t="s">
        <v>8315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143.10810000000001</v>
      </c>
      <c r="Q3438" s="10" t="s">
        <v>8314</v>
      </c>
      <c r="R3438" t="s">
        <v>8315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84.166700000000006</v>
      </c>
      <c r="Q3439" s="10" t="s">
        <v>8314</v>
      </c>
      <c r="R3439" t="s">
        <v>8315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186.07140000000001</v>
      </c>
      <c r="Q3440" s="10" t="s">
        <v>8314</v>
      </c>
      <c r="R3440" t="s">
        <v>8315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89.785600000000002</v>
      </c>
      <c r="Q3441" s="10" t="s">
        <v>8314</v>
      </c>
      <c r="R3441" t="s">
        <v>8315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64.157600000000002</v>
      </c>
      <c r="Q3442" s="10" t="s">
        <v>8314</v>
      </c>
      <c r="R3442" t="s">
        <v>8315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59.651200000000003</v>
      </c>
      <c r="Q3443" s="10" t="s">
        <v>8314</v>
      </c>
      <c r="R3443" t="s">
        <v>8315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8314</v>
      </c>
      <c r="R3444" t="s">
        <v>8315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41.222200000000001</v>
      </c>
      <c r="Q3445" s="10" t="s">
        <v>8314</v>
      </c>
      <c r="R3445" t="s">
        <v>8315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8314</v>
      </c>
      <c r="R3446" t="s">
        <v>8315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64.516099999999994</v>
      </c>
      <c r="Q3447" s="10" t="s">
        <v>8314</v>
      </c>
      <c r="R3447" t="s">
        <v>8315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8314</v>
      </c>
      <c r="R3448" t="s">
        <v>8315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8314</v>
      </c>
      <c r="R3449" t="s">
        <v>8315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51.222200000000001</v>
      </c>
      <c r="Q3450" s="10" t="s">
        <v>8314</v>
      </c>
      <c r="R3450" t="s">
        <v>8315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8314</v>
      </c>
      <c r="R3451" t="s">
        <v>8315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19.487200000000001</v>
      </c>
      <c r="Q3452" s="10" t="s">
        <v>8314</v>
      </c>
      <c r="R3452" t="s">
        <v>8315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41.125</v>
      </c>
      <c r="Q3453" s="10" t="s">
        <v>8314</v>
      </c>
      <c r="R3453" t="s">
        <v>8315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41.4054</v>
      </c>
      <c r="Q3454" s="10" t="s">
        <v>8314</v>
      </c>
      <c r="R3454" t="s">
        <v>8315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8314</v>
      </c>
      <c r="R3455" t="s">
        <v>8315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33.571399999999997</v>
      </c>
      <c r="Q3456" s="10" t="s">
        <v>8314</v>
      </c>
      <c r="R3456" t="s">
        <v>8315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145.86959999999999</v>
      </c>
      <c r="Q3457" s="10" t="s">
        <v>8314</v>
      </c>
      <c r="R3457" t="s">
        <v>8315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358.6875</v>
      </c>
      <c r="Q3458" s="10" t="s">
        <v>8314</v>
      </c>
      <c r="R3458" t="s">
        <v>8315</v>
      </c>
      <c r="S3458" s="14">
        <f t="shared" si="267"/>
        <v>41821.205636574072</v>
      </c>
      <c r="T3458" s="14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IFERROR(ROUND(E3459/L3459,4),0)</f>
        <v>50.9818</v>
      </c>
      <c r="Q3459" s="10" t="s">
        <v>8314</v>
      </c>
      <c r="R3459" t="s">
        <v>8315</v>
      </c>
      <c r="S3459" s="14">
        <f t="shared" ref="S3459:S3522" si="272">(((J3459/60)/60/24)+DATE(1970,1,1))</f>
        <v>42016.706678240742</v>
      </c>
      <c r="T3459" s="14">
        <f t="shared" ref="T3459:T3522" si="273">(((I3459/60)/60)/24+DATE(1970,1,1))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45.036999999999999</v>
      </c>
      <c r="Q3460" s="10" t="s">
        <v>8314</v>
      </c>
      <c r="R3460" t="s">
        <v>8315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17.527799999999999</v>
      </c>
      <c r="Q3461" s="10" t="s">
        <v>8314</v>
      </c>
      <c r="R3461" t="s">
        <v>8315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8314</v>
      </c>
      <c r="R3462" t="s">
        <v>8315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57.916699999999999</v>
      </c>
      <c r="Q3463" s="10" t="s">
        <v>8314</v>
      </c>
      <c r="R3463" t="s">
        <v>8315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29.7059</v>
      </c>
      <c r="Q3464" s="10" t="s">
        <v>8314</v>
      </c>
      <c r="R3464" t="s">
        <v>8315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90.684200000000004</v>
      </c>
      <c r="Q3465" s="10" t="s">
        <v>8314</v>
      </c>
      <c r="R3465" t="s">
        <v>8315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55.012700000000002</v>
      </c>
      <c r="Q3466" s="10" t="s">
        <v>8314</v>
      </c>
      <c r="R3466" t="s">
        <v>8315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57.222200000000001</v>
      </c>
      <c r="Q3467" s="10" t="s">
        <v>8314</v>
      </c>
      <c r="R3467" t="s">
        <v>8315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72.950800000000001</v>
      </c>
      <c r="Q3468" s="10" t="s">
        <v>8314</v>
      </c>
      <c r="R3468" t="s">
        <v>8315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64.468100000000007</v>
      </c>
      <c r="Q3469" s="10" t="s">
        <v>8314</v>
      </c>
      <c r="R3469" t="s">
        <v>8315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716.35289999999998</v>
      </c>
      <c r="Q3470" s="10" t="s">
        <v>8314</v>
      </c>
      <c r="R3470" t="s">
        <v>8315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50.396799999999999</v>
      </c>
      <c r="Q3471" s="10" t="s">
        <v>8314</v>
      </c>
      <c r="R3471" t="s">
        <v>8315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41.666699999999999</v>
      </c>
      <c r="Q3472" s="10" t="s">
        <v>8314</v>
      </c>
      <c r="R3472" t="s">
        <v>8315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35.7667</v>
      </c>
      <c r="Q3473" s="10" t="s">
        <v>8314</v>
      </c>
      <c r="R3473" t="s">
        <v>8315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88.739099999999993</v>
      </c>
      <c r="Q3474" s="10" t="s">
        <v>8314</v>
      </c>
      <c r="R3474" t="s">
        <v>8315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148.48480000000001</v>
      </c>
      <c r="Q3475" s="10" t="s">
        <v>8314</v>
      </c>
      <c r="R3475" t="s">
        <v>8315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51.794899999999998</v>
      </c>
      <c r="Q3476" s="10" t="s">
        <v>8314</v>
      </c>
      <c r="R3476" t="s">
        <v>8315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8314</v>
      </c>
      <c r="R3477" t="s">
        <v>8315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8314</v>
      </c>
      <c r="R3478" t="s">
        <v>8315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53.230800000000002</v>
      </c>
      <c r="Q3479" s="10" t="s">
        <v>8314</v>
      </c>
      <c r="R3479" t="s">
        <v>8315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39.596499999999999</v>
      </c>
      <c r="Q3480" s="10" t="s">
        <v>8314</v>
      </c>
      <c r="R3480" t="s">
        <v>8315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8314</v>
      </c>
      <c r="R3481" t="s">
        <v>8315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164.61539999999999</v>
      </c>
      <c r="Q3482" s="10" t="s">
        <v>8314</v>
      </c>
      <c r="R3482" t="s">
        <v>8315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125.0526</v>
      </c>
      <c r="Q3483" s="10" t="s">
        <v>8314</v>
      </c>
      <c r="R3483" t="s">
        <v>8315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51.875</v>
      </c>
      <c r="Q3484" s="10" t="s">
        <v>8314</v>
      </c>
      <c r="R3484" t="s">
        <v>8315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40.285699999999999</v>
      </c>
      <c r="Q3485" s="10" t="s">
        <v>8314</v>
      </c>
      <c r="R3485" t="s">
        <v>8315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64.909099999999995</v>
      </c>
      <c r="Q3486" s="10" t="s">
        <v>8314</v>
      </c>
      <c r="R3486" t="s">
        <v>8315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55.333300000000001</v>
      </c>
      <c r="Q3487" s="10" t="s">
        <v>8314</v>
      </c>
      <c r="R3487" t="s">
        <v>8315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83.142899999999997</v>
      </c>
      <c r="Q3488" s="10" t="s">
        <v>8314</v>
      </c>
      <c r="R3488" t="s">
        <v>8315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38.7121</v>
      </c>
      <c r="Q3489" s="10" t="s">
        <v>8314</v>
      </c>
      <c r="R3489" t="s">
        <v>8315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125.3793</v>
      </c>
      <c r="Q3490" s="10" t="s">
        <v>8314</v>
      </c>
      <c r="R3490" t="s">
        <v>8315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78.263900000000007</v>
      </c>
      <c r="Q3491" s="10" t="s">
        <v>8314</v>
      </c>
      <c r="R3491" t="s">
        <v>8315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47.222200000000001</v>
      </c>
      <c r="Q3492" s="10" t="s">
        <v>8314</v>
      </c>
      <c r="R3492" t="s">
        <v>8315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8314</v>
      </c>
      <c r="R3493" t="s">
        <v>8315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114.292</v>
      </c>
      <c r="Q3494" s="10" t="s">
        <v>8314</v>
      </c>
      <c r="R3494" t="s">
        <v>8315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51.7241</v>
      </c>
      <c r="Q3495" s="10" t="s">
        <v>8314</v>
      </c>
      <c r="R3495" t="s">
        <v>8315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30.769200000000001</v>
      </c>
      <c r="Q3496" s="10" t="s">
        <v>8314</v>
      </c>
      <c r="R3496" t="s">
        <v>8315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74.208299999999994</v>
      </c>
      <c r="Q3497" s="10" t="s">
        <v>8314</v>
      </c>
      <c r="R3497" t="s">
        <v>8315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47.846200000000003</v>
      </c>
      <c r="Q3498" s="10" t="s">
        <v>8314</v>
      </c>
      <c r="R3498" t="s">
        <v>8315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34.408200000000001</v>
      </c>
      <c r="Q3499" s="10" t="s">
        <v>8314</v>
      </c>
      <c r="R3499" t="s">
        <v>8315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40.238100000000003</v>
      </c>
      <c r="Q3500" s="10" t="s">
        <v>8314</v>
      </c>
      <c r="R3500" t="s">
        <v>8315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60.285699999999999</v>
      </c>
      <c r="Q3501" s="10" t="s">
        <v>8314</v>
      </c>
      <c r="R3501" t="s">
        <v>8315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25.3095</v>
      </c>
      <c r="Q3502" s="10" t="s">
        <v>8314</v>
      </c>
      <c r="R3502" t="s">
        <v>8315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35.952399999999997</v>
      </c>
      <c r="Q3503" s="10" t="s">
        <v>8314</v>
      </c>
      <c r="R3503" t="s">
        <v>8315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8314</v>
      </c>
      <c r="R3504" t="s">
        <v>8315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70.763199999999998</v>
      </c>
      <c r="Q3505" s="10" t="s">
        <v>8314</v>
      </c>
      <c r="R3505" t="s">
        <v>8315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8314</v>
      </c>
      <c r="R3506" t="s">
        <v>8315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66.512799999999999</v>
      </c>
      <c r="Q3507" s="10" t="s">
        <v>8314</v>
      </c>
      <c r="R3507" t="s">
        <v>8315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8314</v>
      </c>
      <c r="R3508" t="s">
        <v>8315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8314</v>
      </c>
      <c r="R3509" t="s">
        <v>8315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8314</v>
      </c>
      <c r="R3510" t="s">
        <v>8315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96.666700000000006</v>
      </c>
      <c r="Q3511" s="10" t="s">
        <v>8314</v>
      </c>
      <c r="R3511" t="s">
        <v>8315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60.333300000000001</v>
      </c>
      <c r="Q3512" s="10" t="s">
        <v>8314</v>
      </c>
      <c r="R3512" t="s">
        <v>8315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79.8947</v>
      </c>
      <c r="Q3513" s="10" t="s">
        <v>8314</v>
      </c>
      <c r="R3513" t="s">
        <v>8315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58.823500000000003</v>
      </c>
      <c r="Q3514" s="10" t="s">
        <v>8314</v>
      </c>
      <c r="R3514" t="s">
        <v>8315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75.340900000000005</v>
      </c>
      <c r="Q3515" s="10" t="s">
        <v>8314</v>
      </c>
      <c r="R3515" t="s">
        <v>8315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8314</v>
      </c>
      <c r="R3516" t="s">
        <v>8315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66.956500000000005</v>
      </c>
      <c r="Q3517" s="10" t="s">
        <v>8314</v>
      </c>
      <c r="R3517" t="s">
        <v>8315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227.27269999999999</v>
      </c>
      <c r="Q3518" s="10" t="s">
        <v>8314</v>
      </c>
      <c r="R3518" t="s">
        <v>8315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307.69229999999999</v>
      </c>
      <c r="Q3519" s="10" t="s">
        <v>8314</v>
      </c>
      <c r="R3519" t="s">
        <v>8315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50.020899999999997</v>
      </c>
      <c r="Q3520" s="10" t="s">
        <v>8314</v>
      </c>
      <c r="R3520" t="s">
        <v>8315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72.392899999999997</v>
      </c>
      <c r="Q3521" s="10" t="s">
        <v>8314</v>
      </c>
      <c r="R3521" t="s">
        <v>8315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95.952399999999997</v>
      </c>
      <c r="Q3522" s="10" t="s">
        <v>8314</v>
      </c>
      <c r="R3522" t="s">
        <v>8315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IFERROR(ROUND(E3523/L3523,4),0)</f>
        <v>45.615400000000001</v>
      </c>
      <c r="Q3523" s="10" t="s">
        <v>8314</v>
      </c>
      <c r="R3523" t="s">
        <v>8315</v>
      </c>
      <c r="S3523" s="14">
        <f t="shared" ref="S3523:S3586" si="277">(((J3523/60)/60/24)+DATE(1970,1,1))</f>
        <v>41881.361342592594</v>
      </c>
      <c r="T3523" s="14">
        <f t="shared" ref="T3523:T3586" si="278">(((I3523/60)/60)/24+DATE(1970,1,1))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41.029400000000003</v>
      </c>
      <c r="Q3524" s="10" t="s">
        <v>8314</v>
      </c>
      <c r="R3524" t="s">
        <v>8315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56.825000000000003</v>
      </c>
      <c r="Q3525" s="10" t="s">
        <v>8314</v>
      </c>
      <c r="R3525" t="s">
        <v>8315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137.2432</v>
      </c>
      <c r="Q3526" s="10" t="s">
        <v>8314</v>
      </c>
      <c r="R3526" t="s">
        <v>8315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75.714299999999994</v>
      </c>
      <c r="Q3527" s="10" t="s">
        <v>8314</v>
      </c>
      <c r="R3527" t="s">
        <v>8315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8314</v>
      </c>
      <c r="R3528" t="s">
        <v>8315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81.569800000000001</v>
      </c>
      <c r="Q3529" s="10" t="s">
        <v>8314</v>
      </c>
      <c r="R3529" t="s">
        <v>8315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45.1081</v>
      </c>
      <c r="Q3530" s="10" t="s">
        <v>8314</v>
      </c>
      <c r="R3530" t="s">
        <v>8315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36.666699999999999</v>
      </c>
      <c r="Q3531" s="10" t="s">
        <v>8314</v>
      </c>
      <c r="R3531" t="s">
        <v>8315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8314</v>
      </c>
      <c r="R3532" t="s">
        <v>8315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49.230800000000002</v>
      </c>
      <c r="Q3533" s="10" t="s">
        <v>8314</v>
      </c>
      <c r="R3533" t="s">
        <v>8315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42.296300000000002</v>
      </c>
      <c r="Q3534" s="10" t="s">
        <v>8314</v>
      </c>
      <c r="R3534" t="s">
        <v>8315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78.875</v>
      </c>
      <c r="Q3535" s="10" t="s">
        <v>8314</v>
      </c>
      <c r="R3535" t="s">
        <v>8315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38.284300000000002</v>
      </c>
      <c r="Q3536" s="10" t="s">
        <v>8314</v>
      </c>
      <c r="R3536" t="s">
        <v>8315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44.847799999999999</v>
      </c>
      <c r="Q3537" s="10" t="s">
        <v>8314</v>
      </c>
      <c r="R3537" t="s">
        <v>8315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13.529400000000001</v>
      </c>
      <c r="Q3538" s="10" t="s">
        <v>8314</v>
      </c>
      <c r="R3538" t="s">
        <v>8315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8314</v>
      </c>
      <c r="R3539" t="s">
        <v>8315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30.951799999999999</v>
      </c>
      <c r="Q3540" s="10" t="s">
        <v>8314</v>
      </c>
      <c r="R3540" t="s">
        <v>8315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55.230800000000002</v>
      </c>
      <c r="Q3541" s="10" t="s">
        <v>8314</v>
      </c>
      <c r="R3541" t="s">
        <v>8315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46.125</v>
      </c>
      <c r="Q3542" s="10" t="s">
        <v>8314</v>
      </c>
      <c r="R3542" t="s">
        <v>8315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39.375</v>
      </c>
      <c r="Q3543" s="10" t="s">
        <v>8314</v>
      </c>
      <c r="R3543" t="s">
        <v>8315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66.152900000000002</v>
      </c>
      <c r="Q3544" s="10" t="s">
        <v>8314</v>
      </c>
      <c r="R3544" t="s">
        <v>8315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54.137900000000002</v>
      </c>
      <c r="Q3545" s="10" t="s">
        <v>8314</v>
      </c>
      <c r="R3545" t="s">
        <v>8315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104.16670000000001</v>
      </c>
      <c r="Q3546" s="10" t="s">
        <v>8314</v>
      </c>
      <c r="R3546" t="s">
        <v>8315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31.375</v>
      </c>
      <c r="Q3547" s="10" t="s">
        <v>8314</v>
      </c>
      <c r="R3547" t="s">
        <v>8315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59.210500000000003</v>
      </c>
      <c r="Q3548" s="10" t="s">
        <v>8314</v>
      </c>
      <c r="R3548" t="s">
        <v>8315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119.1763</v>
      </c>
      <c r="Q3549" s="10" t="s">
        <v>8314</v>
      </c>
      <c r="R3549" t="s">
        <v>8315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164.61539999999999</v>
      </c>
      <c r="Q3550" s="10" t="s">
        <v>8314</v>
      </c>
      <c r="R3550" t="s">
        <v>8315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24.285699999999999</v>
      </c>
      <c r="Q3551" s="10" t="s">
        <v>8314</v>
      </c>
      <c r="R3551" t="s">
        <v>8315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40.9375</v>
      </c>
      <c r="Q3552" s="10" t="s">
        <v>8314</v>
      </c>
      <c r="R3552" t="s">
        <v>8315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8314</v>
      </c>
      <c r="R3553" t="s">
        <v>8315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8314</v>
      </c>
      <c r="R3554" t="s">
        <v>8315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56.201900000000002</v>
      </c>
      <c r="Q3555" s="10" t="s">
        <v>8314</v>
      </c>
      <c r="R3555" t="s">
        <v>8315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107.0021</v>
      </c>
      <c r="Q3556" s="10" t="s">
        <v>8314</v>
      </c>
      <c r="R3556" t="s">
        <v>8315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171.42859999999999</v>
      </c>
      <c r="Q3557" s="10" t="s">
        <v>8314</v>
      </c>
      <c r="R3557" t="s">
        <v>8315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8314</v>
      </c>
      <c r="R3558" t="s">
        <v>8315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179.27600000000001</v>
      </c>
      <c r="Q3559" s="10" t="s">
        <v>8314</v>
      </c>
      <c r="R3559" t="s">
        <v>8315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22.909099999999999</v>
      </c>
      <c r="Q3560" s="10" t="s">
        <v>8314</v>
      </c>
      <c r="R3560" t="s">
        <v>8315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43.125</v>
      </c>
      <c r="Q3561" s="10" t="s">
        <v>8314</v>
      </c>
      <c r="R3561" t="s">
        <v>8315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46.8919</v>
      </c>
      <c r="Q3562" s="10" t="s">
        <v>8314</v>
      </c>
      <c r="R3562" t="s">
        <v>8315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47.407400000000003</v>
      </c>
      <c r="Q3563" s="10" t="s">
        <v>8314</v>
      </c>
      <c r="R3563" t="s">
        <v>8315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15.129</v>
      </c>
      <c r="Q3564" s="10" t="s">
        <v>8314</v>
      </c>
      <c r="R3564" t="s">
        <v>8315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21.097999999999999</v>
      </c>
      <c r="Q3565" s="10" t="s">
        <v>8314</v>
      </c>
      <c r="R3565" t="s">
        <v>8315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59.117600000000003</v>
      </c>
      <c r="Q3566" s="10" t="s">
        <v>8314</v>
      </c>
      <c r="R3566" t="s">
        <v>8315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97.916700000000006</v>
      </c>
      <c r="Q3567" s="10" t="s">
        <v>8314</v>
      </c>
      <c r="R3567" t="s">
        <v>8315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55.131599999999999</v>
      </c>
      <c r="Q3568" s="10" t="s">
        <v>8314</v>
      </c>
      <c r="R3568" t="s">
        <v>8315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26.5366</v>
      </c>
      <c r="Q3569" s="10" t="s">
        <v>8314</v>
      </c>
      <c r="R3569" t="s">
        <v>8315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58.421100000000003</v>
      </c>
      <c r="Q3570" s="10" t="s">
        <v>8314</v>
      </c>
      <c r="R3570" t="s">
        <v>8315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122.53660000000001</v>
      </c>
      <c r="Q3571" s="10" t="s">
        <v>8314</v>
      </c>
      <c r="R3571" t="s">
        <v>8315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87.961500000000001</v>
      </c>
      <c r="Q3572" s="10" t="s">
        <v>8314</v>
      </c>
      <c r="R3572" t="s">
        <v>8315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8314</v>
      </c>
      <c r="R3573" t="s">
        <v>8315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55.555599999999998</v>
      </c>
      <c r="Q3574" s="10" t="s">
        <v>8314</v>
      </c>
      <c r="R3574" t="s">
        <v>8315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39.538499999999999</v>
      </c>
      <c r="Q3575" s="10" t="s">
        <v>8314</v>
      </c>
      <c r="R3575" t="s">
        <v>8315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136.77780000000001</v>
      </c>
      <c r="Q3576" s="10" t="s">
        <v>8314</v>
      </c>
      <c r="R3576" t="s">
        <v>8315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99.343100000000007</v>
      </c>
      <c r="Q3577" s="10" t="s">
        <v>8314</v>
      </c>
      <c r="R3577" t="s">
        <v>8315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8314</v>
      </c>
      <c r="R3578" t="s">
        <v>8315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28.8889</v>
      </c>
      <c r="Q3579" s="10" t="s">
        <v>8314</v>
      </c>
      <c r="R3579" t="s">
        <v>8315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40.545900000000003</v>
      </c>
      <c r="Q3580" s="10" t="s">
        <v>8314</v>
      </c>
      <c r="R3580" t="s">
        <v>8315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35.714300000000001</v>
      </c>
      <c r="Q3581" s="10" t="s">
        <v>8314</v>
      </c>
      <c r="R3581" t="s">
        <v>8315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37.963000000000001</v>
      </c>
      <c r="Q3582" s="10" t="s">
        <v>8314</v>
      </c>
      <c r="R3582" t="s">
        <v>8315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33.333300000000001</v>
      </c>
      <c r="Q3583" s="10" t="s">
        <v>8314</v>
      </c>
      <c r="R3583" t="s">
        <v>8315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58.571399999999997</v>
      </c>
      <c r="Q3584" s="10" t="s">
        <v>8314</v>
      </c>
      <c r="R3584" t="s">
        <v>8315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135.625</v>
      </c>
      <c r="Q3585" s="10" t="s">
        <v>8314</v>
      </c>
      <c r="R3585" t="s">
        <v>8315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30.9375</v>
      </c>
      <c r="Q3586" s="10" t="s">
        <v>8314</v>
      </c>
      <c r="R3586" t="s">
        <v>8315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IFERROR(ROUND(E3587/L3587,4),0)</f>
        <v>176.08699999999999</v>
      </c>
      <c r="Q3587" s="10" t="s">
        <v>8314</v>
      </c>
      <c r="R3587" t="s">
        <v>8315</v>
      </c>
      <c r="S3587" s="14">
        <f t="shared" ref="S3587:S3650" si="282">(((J3587/60)/60/24)+DATE(1970,1,1))</f>
        <v>41964.716319444444</v>
      </c>
      <c r="T3587" s="14">
        <f t="shared" ref="T3587:T3650" si="283">(((I3587/60)/60)/24+DATE(1970,1,1))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151.98150000000001</v>
      </c>
      <c r="Q3588" s="10" t="s">
        <v>8314</v>
      </c>
      <c r="R3588" t="s">
        <v>8315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22.607099999999999</v>
      </c>
      <c r="Q3589" s="10" t="s">
        <v>8314</v>
      </c>
      <c r="R3589" t="s">
        <v>8315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18.2727</v>
      </c>
      <c r="Q3590" s="10" t="s">
        <v>8314</v>
      </c>
      <c r="R3590" t="s">
        <v>8315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82.258099999999999</v>
      </c>
      <c r="Q3591" s="10" t="s">
        <v>8314</v>
      </c>
      <c r="R3591" t="s">
        <v>8315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68.534199999999998</v>
      </c>
      <c r="Q3592" s="10" t="s">
        <v>8314</v>
      </c>
      <c r="R3592" t="s">
        <v>8315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68.055599999999998</v>
      </c>
      <c r="Q3593" s="10" t="s">
        <v>8314</v>
      </c>
      <c r="R3593" t="s">
        <v>8315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72.714299999999994</v>
      </c>
      <c r="Q3594" s="10" t="s">
        <v>8314</v>
      </c>
      <c r="R3594" t="s">
        <v>8315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77.186000000000007</v>
      </c>
      <c r="Q3595" s="10" t="s">
        <v>8314</v>
      </c>
      <c r="R3595" t="s">
        <v>8315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55.972200000000001</v>
      </c>
      <c r="Q3596" s="10" t="s">
        <v>8314</v>
      </c>
      <c r="R3596" t="s">
        <v>8315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49.6935</v>
      </c>
      <c r="Q3597" s="10" t="s">
        <v>8314</v>
      </c>
      <c r="R3597" t="s">
        <v>8315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8314</v>
      </c>
      <c r="R3598" t="s">
        <v>8315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77.7273</v>
      </c>
      <c r="Q3599" s="10" t="s">
        <v>8314</v>
      </c>
      <c r="R3599" t="s">
        <v>8315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40.777799999999999</v>
      </c>
      <c r="Q3600" s="10" t="s">
        <v>8314</v>
      </c>
      <c r="R3600" t="s">
        <v>8315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59.411799999999999</v>
      </c>
      <c r="Q3601" s="10" t="s">
        <v>8314</v>
      </c>
      <c r="R3601" t="s">
        <v>8315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8314</v>
      </c>
      <c r="R3602" t="s">
        <v>8315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39.377400000000002</v>
      </c>
      <c r="Q3603" s="10" t="s">
        <v>8314</v>
      </c>
      <c r="R3603" t="s">
        <v>8315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81.673500000000004</v>
      </c>
      <c r="Q3604" s="10" t="s">
        <v>8314</v>
      </c>
      <c r="R3604" t="s">
        <v>8315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44.912300000000002</v>
      </c>
      <c r="Q3605" s="10" t="s">
        <v>8314</v>
      </c>
      <c r="R3605" t="s">
        <v>8315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49.058</v>
      </c>
      <c r="Q3606" s="10" t="s">
        <v>8314</v>
      </c>
      <c r="R3606" t="s">
        <v>8315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30.666699999999999</v>
      </c>
      <c r="Q3607" s="10" t="s">
        <v>8314</v>
      </c>
      <c r="R3607" t="s">
        <v>8315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61.0625</v>
      </c>
      <c r="Q3608" s="10" t="s">
        <v>8314</v>
      </c>
      <c r="R3608" t="s">
        <v>8315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8314</v>
      </c>
      <c r="R3609" t="s">
        <v>8315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29.6296</v>
      </c>
      <c r="Q3610" s="10" t="s">
        <v>8314</v>
      </c>
      <c r="R3610" t="s">
        <v>8315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143.09520000000001</v>
      </c>
      <c r="Q3611" s="10" t="s">
        <v>8314</v>
      </c>
      <c r="R3611" t="s">
        <v>8315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52.354799999999997</v>
      </c>
      <c r="Q3612" s="10" t="s">
        <v>8314</v>
      </c>
      <c r="R3612" t="s">
        <v>8315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66.666700000000006</v>
      </c>
      <c r="Q3613" s="10" t="s">
        <v>8314</v>
      </c>
      <c r="R3613" t="s">
        <v>8315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126.66670000000001</v>
      </c>
      <c r="Q3614" s="10" t="s">
        <v>8314</v>
      </c>
      <c r="R3614" t="s">
        <v>8315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8314</v>
      </c>
      <c r="R3615" t="s">
        <v>8315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35.493000000000002</v>
      </c>
      <c r="Q3616" s="10" t="s">
        <v>8314</v>
      </c>
      <c r="R3616" t="s">
        <v>8315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37.083300000000001</v>
      </c>
      <c r="Q3617" s="10" t="s">
        <v>8314</v>
      </c>
      <c r="R3617" t="s">
        <v>8315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69.333299999999994</v>
      </c>
      <c r="Q3618" s="10" t="s">
        <v>8314</v>
      </c>
      <c r="R3618" t="s">
        <v>8315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17.254899999999999</v>
      </c>
      <c r="Q3619" s="10" t="s">
        <v>8314</v>
      </c>
      <c r="R3619" t="s">
        <v>8315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36.071399999999997</v>
      </c>
      <c r="Q3620" s="10" t="s">
        <v>8314</v>
      </c>
      <c r="R3620" t="s">
        <v>8315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66.470600000000005</v>
      </c>
      <c r="Q3621" s="10" t="s">
        <v>8314</v>
      </c>
      <c r="R3621" t="s">
        <v>8315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56.066000000000003</v>
      </c>
      <c r="Q3622" s="10" t="s">
        <v>8314</v>
      </c>
      <c r="R3622" t="s">
        <v>8315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47.028599999999997</v>
      </c>
      <c r="Q3623" s="10" t="s">
        <v>8314</v>
      </c>
      <c r="R3623" t="s">
        <v>8315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47.666200000000003</v>
      </c>
      <c r="Q3624" s="10" t="s">
        <v>8314</v>
      </c>
      <c r="R3624" t="s">
        <v>8315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88.235299999999995</v>
      </c>
      <c r="Q3625" s="10" t="s">
        <v>8314</v>
      </c>
      <c r="R3625" t="s">
        <v>8315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80.7179</v>
      </c>
      <c r="Q3626" s="10" t="s">
        <v>8314</v>
      </c>
      <c r="R3626" t="s">
        <v>8315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39.487200000000001</v>
      </c>
      <c r="Q3627" s="10" t="s">
        <v>8314</v>
      </c>
      <c r="R3627" t="s">
        <v>8315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84.854200000000006</v>
      </c>
      <c r="Q3628" s="10" t="s">
        <v>8314</v>
      </c>
      <c r="R3628" t="s">
        <v>8315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68.965500000000006</v>
      </c>
      <c r="Q3629" s="10" t="s">
        <v>8314</v>
      </c>
      <c r="R3629" t="s">
        <v>8315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8314</v>
      </c>
      <c r="R3630" t="s">
        <v>8356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8314</v>
      </c>
      <c r="R3631" t="s">
        <v>8356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8314</v>
      </c>
      <c r="R3632" t="s">
        <v>8356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147.88140000000001</v>
      </c>
      <c r="Q3633" s="10" t="s">
        <v>8314</v>
      </c>
      <c r="R3633" t="s">
        <v>8356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8314</v>
      </c>
      <c r="R3634" t="s">
        <v>8356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56.838700000000003</v>
      </c>
      <c r="Q3635" s="10" t="s">
        <v>8314</v>
      </c>
      <c r="R3635" t="s">
        <v>8356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176.9444</v>
      </c>
      <c r="Q3636" s="10" t="s">
        <v>8314</v>
      </c>
      <c r="R3636" t="s">
        <v>8356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8314</v>
      </c>
      <c r="R3637" t="s">
        <v>8356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8314</v>
      </c>
      <c r="R3638" t="s">
        <v>8356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66.142899999999997</v>
      </c>
      <c r="Q3639" s="10" t="s">
        <v>8314</v>
      </c>
      <c r="R3639" t="s">
        <v>8356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8314</v>
      </c>
      <c r="R3640" t="s">
        <v>8356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8314</v>
      </c>
      <c r="R3641" t="s">
        <v>8356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18.333300000000001</v>
      </c>
      <c r="Q3642" s="10" t="s">
        <v>8314</v>
      </c>
      <c r="R3642" t="s">
        <v>8356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8314</v>
      </c>
      <c r="R3643" t="s">
        <v>8356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8314</v>
      </c>
      <c r="R3644" t="s">
        <v>8356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8314</v>
      </c>
      <c r="R3645" t="s">
        <v>8356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68.416700000000006</v>
      </c>
      <c r="Q3646" s="10" t="s">
        <v>8314</v>
      </c>
      <c r="R3646" t="s">
        <v>8356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8314</v>
      </c>
      <c r="R3647" t="s">
        <v>8356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60.125</v>
      </c>
      <c r="Q3648" s="10" t="s">
        <v>8314</v>
      </c>
      <c r="R3648" t="s">
        <v>8356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8314</v>
      </c>
      <c r="R3649" t="s">
        <v>8356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550.04110000000003</v>
      </c>
      <c r="Q3650" s="10" t="s">
        <v>8314</v>
      </c>
      <c r="R3650" t="s">
        <v>8315</v>
      </c>
      <c r="S3650" s="14">
        <f t="shared" si="282"/>
        <v>41887.292187500003</v>
      </c>
      <c r="T3650" s="14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IFERROR(ROUND(E3651/L3651,4),0)</f>
        <v>97.5</v>
      </c>
      <c r="Q3651" s="10" t="s">
        <v>8314</v>
      </c>
      <c r="R3651" t="s">
        <v>8315</v>
      </c>
      <c r="S3651" s="14">
        <f t="shared" ref="S3651:S3714" si="287">(((J3651/60)/60/24)+DATE(1970,1,1))</f>
        <v>41780.712893518517</v>
      </c>
      <c r="T3651" s="14">
        <f t="shared" ref="T3651:T3714" si="288">(((I3651/60)/60)/24+DATE(1970,1,1))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29.411799999999999</v>
      </c>
      <c r="Q3652" s="10" t="s">
        <v>8314</v>
      </c>
      <c r="R3652" t="s">
        <v>8315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57.777799999999999</v>
      </c>
      <c r="Q3653" s="10" t="s">
        <v>8314</v>
      </c>
      <c r="R3653" t="s">
        <v>8315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44.235300000000002</v>
      </c>
      <c r="Q3654" s="10" t="s">
        <v>8314</v>
      </c>
      <c r="R3654" t="s">
        <v>8315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60.909100000000002</v>
      </c>
      <c r="Q3655" s="10" t="s">
        <v>8314</v>
      </c>
      <c r="R3655" t="s">
        <v>8315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68.842100000000002</v>
      </c>
      <c r="Q3656" s="10" t="s">
        <v>8314</v>
      </c>
      <c r="R3656" t="s">
        <v>8315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73.582300000000004</v>
      </c>
      <c r="Q3657" s="10" t="s">
        <v>8314</v>
      </c>
      <c r="R3657" t="s">
        <v>8315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115.0217</v>
      </c>
      <c r="Q3658" s="10" t="s">
        <v>8314</v>
      </c>
      <c r="R3658" t="s">
        <v>8315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8314</v>
      </c>
      <c r="R3659" t="s">
        <v>8315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8314</v>
      </c>
      <c r="R3660" t="s">
        <v>8315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235.4615</v>
      </c>
      <c r="Q3661" s="10" t="s">
        <v>8314</v>
      </c>
      <c r="R3661" t="s">
        <v>8315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11.3636</v>
      </c>
      <c r="Q3662" s="10" t="s">
        <v>8314</v>
      </c>
      <c r="R3662" t="s">
        <v>8315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8314</v>
      </c>
      <c r="R3663" t="s">
        <v>8315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8314</v>
      </c>
      <c r="R3664" t="s">
        <v>8315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8314</v>
      </c>
      <c r="R3665" t="s">
        <v>8315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46.052599999999998</v>
      </c>
      <c r="Q3666" s="10" t="s">
        <v>8314</v>
      </c>
      <c r="R3666" t="s">
        <v>8315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8314</v>
      </c>
      <c r="R3667" t="s">
        <v>8315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31.578900000000001</v>
      </c>
      <c r="Q3668" s="10" t="s">
        <v>8314</v>
      </c>
      <c r="R3668" t="s">
        <v>8315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53.363999999999997</v>
      </c>
      <c r="Q3669" s="10" t="s">
        <v>8314</v>
      </c>
      <c r="R3669" t="s">
        <v>8315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36.964300000000001</v>
      </c>
      <c r="Q3670" s="10" t="s">
        <v>8314</v>
      </c>
      <c r="R3670" t="s">
        <v>8315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81.2941</v>
      </c>
      <c r="Q3671" s="10" t="s">
        <v>8314</v>
      </c>
      <c r="R3671" t="s">
        <v>8315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20.083300000000001</v>
      </c>
      <c r="Q3672" s="10" t="s">
        <v>8314</v>
      </c>
      <c r="R3672" t="s">
        <v>8315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8314</v>
      </c>
      <c r="R3673" t="s">
        <v>8315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53.438600000000001</v>
      </c>
      <c r="Q3674" s="10" t="s">
        <v>8314</v>
      </c>
      <c r="R3674" t="s">
        <v>8315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39.868400000000001</v>
      </c>
      <c r="Q3675" s="10" t="s">
        <v>8314</v>
      </c>
      <c r="R3675" t="s">
        <v>8315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145.16130000000001</v>
      </c>
      <c r="Q3676" s="10" t="s">
        <v>8314</v>
      </c>
      <c r="R3676" t="s">
        <v>8315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23.333300000000001</v>
      </c>
      <c r="Q3677" s="10" t="s">
        <v>8314</v>
      </c>
      <c r="R3677" t="s">
        <v>8315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64.375</v>
      </c>
      <c r="Q3678" s="10" t="s">
        <v>8314</v>
      </c>
      <c r="R3678" t="s">
        <v>8315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62.052799999999998</v>
      </c>
      <c r="Q3679" s="10" t="s">
        <v>8314</v>
      </c>
      <c r="R3679" t="s">
        <v>8315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66.129000000000005</v>
      </c>
      <c r="Q3680" s="10" t="s">
        <v>8314</v>
      </c>
      <c r="R3680" t="s">
        <v>8315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8314</v>
      </c>
      <c r="R3681" t="s">
        <v>8315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8314</v>
      </c>
      <c r="R3682" t="s">
        <v>8315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62.166699999999999</v>
      </c>
      <c r="Q3683" s="10" t="s">
        <v>8314</v>
      </c>
      <c r="R3683" t="s">
        <v>8315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62.328400000000002</v>
      </c>
      <c r="Q3684" s="10" t="s">
        <v>8314</v>
      </c>
      <c r="R3684" t="s">
        <v>8315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58.7879</v>
      </c>
      <c r="Q3685" s="10" t="s">
        <v>8314</v>
      </c>
      <c r="R3685" t="s">
        <v>8315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45.347799999999999</v>
      </c>
      <c r="Q3686" s="10" t="s">
        <v>8314</v>
      </c>
      <c r="R3686" t="s">
        <v>8315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41.944400000000002</v>
      </c>
      <c r="Q3687" s="10" t="s">
        <v>8314</v>
      </c>
      <c r="R3687" t="s">
        <v>8315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59.166699999999999</v>
      </c>
      <c r="Q3688" s="10" t="s">
        <v>8314</v>
      </c>
      <c r="R3688" t="s">
        <v>8315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8314</v>
      </c>
      <c r="R3689" t="s">
        <v>8315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83.974400000000003</v>
      </c>
      <c r="Q3690" s="10" t="s">
        <v>8314</v>
      </c>
      <c r="R3690" t="s">
        <v>8315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57.258099999999999</v>
      </c>
      <c r="Q3691" s="10" t="s">
        <v>8314</v>
      </c>
      <c r="R3691" t="s">
        <v>8315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58.064500000000002</v>
      </c>
      <c r="Q3692" s="10" t="s">
        <v>8314</v>
      </c>
      <c r="R3692" t="s">
        <v>8315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186.80289999999999</v>
      </c>
      <c r="Q3693" s="10" t="s">
        <v>8314</v>
      </c>
      <c r="R3693" t="s">
        <v>8315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74.117599999999996</v>
      </c>
      <c r="Q3694" s="10" t="s">
        <v>8314</v>
      </c>
      <c r="R3694" t="s">
        <v>8315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30.714300000000001</v>
      </c>
      <c r="Q3695" s="10" t="s">
        <v>8314</v>
      </c>
      <c r="R3695" t="s">
        <v>8315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62.666699999999999</v>
      </c>
      <c r="Q3696" s="10" t="s">
        <v>8314</v>
      </c>
      <c r="R3696" t="s">
        <v>8315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121.36360000000001</v>
      </c>
      <c r="Q3697" s="10" t="s">
        <v>8314</v>
      </c>
      <c r="R3697" t="s">
        <v>8315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39.743600000000001</v>
      </c>
      <c r="Q3698" s="10" t="s">
        <v>8314</v>
      </c>
      <c r="R3698" t="s">
        <v>8315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8314</v>
      </c>
      <c r="R3699" t="s">
        <v>8315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40.632399999999997</v>
      </c>
      <c r="Q3700" s="10" t="s">
        <v>8314</v>
      </c>
      <c r="R3700" t="s">
        <v>8315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8314</v>
      </c>
      <c r="R3701" t="s">
        <v>8315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33.666699999999999</v>
      </c>
      <c r="Q3702" s="10" t="s">
        <v>8314</v>
      </c>
      <c r="R3702" t="s">
        <v>8315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38.589700000000001</v>
      </c>
      <c r="Q3703" s="10" t="s">
        <v>8314</v>
      </c>
      <c r="R3703" t="s">
        <v>8315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155.95240000000001</v>
      </c>
      <c r="Q3704" s="10" t="s">
        <v>8314</v>
      </c>
      <c r="R3704" t="s">
        <v>8315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8314</v>
      </c>
      <c r="R3705" t="s">
        <v>8315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15.1485</v>
      </c>
      <c r="Q3706" s="10" t="s">
        <v>8314</v>
      </c>
      <c r="R3706" t="s">
        <v>8315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83.571399999999997</v>
      </c>
      <c r="Q3707" s="10" t="s">
        <v>8314</v>
      </c>
      <c r="R3707" t="s">
        <v>8315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8314</v>
      </c>
      <c r="R3708" t="s">
        <v>8315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80.869600000000005</v>
      </c>
      <c r="Q3709" s="10" t="s">
        <v>8314</v>
      </c>
      <c r="R3709" t="s">
        <v>8315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53.846200000000003</v>
      </c>
      <c r="Q3710" s="10" t="s">
        <v>8314</v>
      </c>
      <c r="R3710" t="s">
        <v>8315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30.928599999999999</v>
      </c>
      <c r="Q3711" s="10" t="s">
        <v>8314</v>
      </c>
      <c r="R3711" t="s">
        <v>8315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67.962999999999994</v>
      </c>
      <c r="Q3712" s="10" t="s">
        <v>8314</v>
      </c>
      <c r="R3712" t="s">
        <v>8315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27.142900000000001</v>
      </c>
      <c r="Q3713" s="10" t="s">
        <v>8314</v>
      </c>
      <c r="R3713" t="s">
        <v>8315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110.86539999999999</v>
      </c>
      <c r="Q3714" s="10" t="s">
        <v>8314</v>
      </c>
      <c r="R3714" t="s">
        <v>8315</v>
      </c>
      <c r="S3714" s="14">
        <f t="shared" si="287"/>
        <v>42134.172071759262</v>
      </c>
      <c r="T3714" s="14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IFERROR(ROUND(E3715/L3715,4),0)</f>
        <v>106.8421</v>
      </c>
      <c r="Q3715" s="10" t="s">
        <v>8314</v>
      </c>
      <c r="R3715" t="s">
        <v>8315</v>
      </c>
      <c r="S3715" s="14">
        <f t="shared" ref="S3715:S3778" si="292">(((J3715/60)/60/24)+DATE(1970,1,1))</f>
        <v>42505.738032407404</v>
      </c>
      <c r="T3715" s="14">
        <f t="shared" ref="T3715:T3778" si="293">(((I3715/60)/60)/24+DATE(1970,1,1))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105.5155</v>
      </c>
      <c r="Q3716" s="10" t="s">
        <v>8314</v>
      </c>
      <c r="R3716" t="s">
        <v>8315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132.96299999999999</v>
      </c>
      <c r="Q3717" s="10" t="s">
        <v>8314</v>
      </c>
      <c r="R3717" t="s">
        <v>8315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51.916699999999999</v>
      </c>
      <c r="Q3718" s="10" t="s">
        <v>8314</v>
      </c>
      <c r="R3718" t="s">
        <v>8315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8314</v>
      </c>
      <c r="R3719" t="s">
        <v>8315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26.021699999999999</v>
      </c>
      <c r="Q3720" s="10" t="s">
        <v>8314</v>
      </c>
      <c r="R3720" t="s">
        <v>8315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8314</v>
      </c>
      <c r="R3721" t="s">
        <v>8315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86.224999999999994</v>
      </c>
      <c r="Q3722" s="10" t="s">
        <v>8314</v>
      </c>
      <c r="R3722" t="s">
        <v>8315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114.5455</v>
      </c>
      <c r="Q3723" s="10" t="s">
        <v>8314</v>
      </c>
      <c r="R3723" t="s">
        <v>8315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47.6571</v>
      </c>
      <c r="Q3724" s="10" t="s">
        <v>8314</v>
      </c>
      <c r="R3724" t="s">
        <v>8315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72.888900000000007</v>
      </c>
      <c r="Q3725" s="10" t="s">
        <v>8314</v>
      </c>
      <c r="R3725" t="s">
        <v>8315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49.545499999999997</v>
      </c>
      <c r="Q3726" s="10" t="s">
        <v>8314</v>
      </c>
      <c r="R3726" t="s">
        <v>8315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8314</v>
      </c>
      <c r="R3727" t="s">
        <v>8315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62.587000000000003</v>
      </c>
      <c r="Q3728" s="10" t="s">
        <v>8314</v>
      </c>
      <c r="R3728" t="s">
        <v>8315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61.060600000000001</v>
      </c>
      <c r="Q3729" s="10" t="s">
        <v>8314</v>
      </c>
      <c r="R3729" t="s">
        <v>8315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60.064500000000002</v>
      </c>
      <c r="Q3730" s="10" t="s">
        <v>8314</v>
      </c>
      <c r="R3730" t="s">
        <v>8315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8314</v>
      </c>
      <c r="R3731" t="s">
        <v>8315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8314</v>
      </c>
      <c r="R3732" t="s">
        <v>8315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51.666699999999999</v>
      </c>
      <c r="Q3733" s="10" t="s">
        <v>8314</v>
      </c>
      <c r="R3733" t="s">
        <v>8315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8314</v>
      </c>
      <c r="R3734" t="s">
        <v>8315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8314</v>
      </c>
      <c r="R3735" t="s">
        <v>8315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8314</v>
      </c>
      <c r="R3736" t="s">
        <v>8315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8314</v>
      </c>
      <c r="R3737" t="s">
        <v>8315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8314</v>
      </c>
      <c r="R3738" t="s">
        <v>8315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8314</v>
      </c>
      <c r="R3739" t="s">
        <v>8315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8314</v>
      </c>
      <c r="R3740" t="s">
        <v>8315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100.625</v>
      </c>
      <c r="Q3741" s="10" t="s">
        <v>8314</v>
      </c>
      <c r="R3741" t="s">
        <v>8315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25.571400000000001</v>
      </c>
      <c r="Q3742" s="10" t="s">
        <v>8314</v>
      </c>
      <c r="R3742" t="s">
        <v>8315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8314</v>
      </c>
      <c r="R3743" t="s">
        <v>8315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8314</v>
      </c>
      <c r="R3744" t="s">
        <v>8315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8314</v>
      </c>
      <c r="R3745" t="s">
        <v>8315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8314</v>
      </c>
      <c r="R3746" t="s">
        <v>8315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8314</v>
      </c>
      <c r="R3747" t="s">
        <v>8315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8314</v>
      </c>
      <c r="R3748" t="s">
        <v>8315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8314</v>
      </c>
      <c r="R3749" t="s">
        <v>8315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99.538499999999999</v>
      </c>
      <c r="Q3750" s="10" t="s">
        <v>8314</v>
      </c>
      <c r="R3750" t="s">
        <v>8356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8314</v>
      </c>
      <c r="R3751" t="s">
        <v>8356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8314</v>
      </c>
      <c r="R3752" t="s">
        <v>8356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120.5455</v>
      </c>
      <c r="Q3753" s="10" t="s">
        <v>8314</v>
      </c>
      <c r="R3753" t="s">
        <v>8356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37.666699999999999</v>
      </c>
      <c r="Q3754" s="10" t="s">
        <v>8314</v>
      </c>
      <c r="R3754" t="s">
        <v>8356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172.23330000000001</v>
      </c>
      <c r="Q3755" s="10" t="s">
        <v>8314</v>
      </c>
      <c r="R3755" t="s">
        <v>8356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111.11109999999999</v>
      </c>
      <c r="Q3756" s="10" t="s">
        <v>8314</v>
      </c>
      <c r="R3756" t="s">
        <v>8356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25.464300000000001</v>
      </c>
      <c r="Q3757" s="10" t="s">
        <v>8314</v>
      </c>
      <c r="R3757" t="s">
        <v>8356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267.64710000000002</v>
      </c>
      <c r="Q3758" s="10" t="s">
        <v>8314</v>
      </c>
      <c r="R3758" t="s">
        <v>8356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8314</v>
      </c>
      <c r="R3759" t="s">
        <v>8356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59.038499999999999</v>
      </c>
      <c r="Q3760" s="10" t="s">
        <v>8314</v>
      </c>
      <c r="R3760" t="s">
        <v>8356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50.110999999999997</v>
      </c>
      <c r="Q3761" s="10" t="s">
        <v>8314</v>
      </c>
      <c r="R3761" t="s">
        <v>8356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55.503</v>
      </c>
      <c r="Q3762" s="10" t="s">
        <v>8314</v>
      </c>
      <c r="R3762" t="s">
        <v>8356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166.66669999999999</v>
      </c>
      <c r="Q3763" s="10" t="s">
        <v>8314</v>
      </c>
      <c r="R3763" t="s">
        <v>8356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47.428600000000003</v>
      </c>
      <c r="Q3764" s="10" t="s">
        <v>8314</v>
      </c>
      <c r="R3764" t="s">
        <v>8356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64.935100000000006</v>
      </c>
      <c r="Q3765" s="10" t="s">
        <v>8314</v>
      </c>
      <c r="R3765" t="s">
        <v>8356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55.555599999999998</v>
      </c>
      <c r="Q3766" s="10" t="s">
        <v>8314</v>
      </c>
      <c r="R3766" t="s">
        <v>8356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74.224299999999999</v>
      </c>
      <c r="Q3767" s="10" t="s">
        <v>8314</v>
      </c>
      <c r="R3767" t="s">
        <v>8356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106.9272</v>
      </c>
      <c r="Q3768" s="10" t="s">
        <v>8314</v>
      </c>
      <c r="R3768" t="s">
        <v>8356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41.696399999999997</v>
      </c>
      <c r="Q3769" s="10" t="s">
        <v>8314</v>
      </c>
      <c r="R3769" t="s">
        <v>8356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74.243300000000005</v>
      </c>
      <c r="Q3770" s="10" t="s">
        <v>8314</v>
      </c>
      <c r="R3770" t="s">
        <v>8356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73.333299999999994</v>
      </c>
      <c r="Q3771" s="10" t="s">
        <v>8314</v>
      </c>
      <c r="R3771" t="s">
        <v>8356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8314</v>
      </c>
      <c r="R3772" t="s">
        <v>8356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38.421100000000003</v>
      </c>
      <c r="Q3773" s="10" t="s">
        <v>8314</v>
      </c>
      <c r="R3773" t="s">
        <v>8356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166.96969999999999</v>
      </c>
      <c r="Q3774" s="10" t="s">
        <v>8314</v>
      </c>
      <c r="R3774" t="s">
        <v>8356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94.912300000000002</v>
      </c>
      <c r="Q3775" s="10" t="s">
        <v>8314</v>
      </c>
      <c r="R3775" t="s">
        <v>8356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8314</v>
      </c>
      <c r="R3776" t="s">
        <v>8356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143.21430000000001</v>
      </c>
      <c r="Q3777" s="10" t="s">
        <v>8314</v>
      </c>
      <c r="R3777" t="s">
        <v>8356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90.819100000000006</v>
      </c>
      <c r="Q3778" s="10" t="s">
        <v>8314</v>
      </c>
      <c r="R3778" t="s">
        <v>8356</v>
      </c>
      <c r="S3778" s="14">
        <f t="shared" si="292"/>
        <v>41814.367800925924</v>
      </c>
      <c r="T3778" s="14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IFERROR(ROUND(E3779/L3779,4),0)</f>
        <v>48.542400000000001</v>
      </c>
      <c r="Q3779" s="10" t="s">
        <v>8314</v>
      </c>
      <c r="R3779" t="s">
        <v>8356</v>
      </c>
      <c r="S3779" s="14">
        <f t="shared" ref="S3779:S3842" si="297">(((J3779/60)/60/24)+DATE(1970,1,1))</f>
        <v>41887.111354166671</v>
      </c>
      <c r="T3779" s="14">
        <f t="shared" ref="T3779:T3842" si="298">(((I3779/60)/60)/24+DATE(1970,1,1))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70.027799999999999</v>
      </c>
      <c r="Q3780" s="10" t="s">
        <v>8314</v>
      </c>
      <c r="R3780" t="s">
        <v>8356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135.62610000000001</v>
      </c>
      <c r="Q3781" s="10" t="s">
        <v>8314</v>
      </c>
      <c r="R3781" t="s">
        <v>8356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8314</v>
      </c>
      <c r="R3782" t="s">
        <v>8356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94.903800000000004</v>
      </c>
      <c r="Q3783" s="10" t="s">
        <v>8314</v>
      </c>
      <c r="R3783" t="s">
        <v>8356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75.370400000000004</v>
      </c>
      <c r="Q3784" s="10" t="s">
        <v>8314</v>
      </c>
      <c r="R3784" t="s">
        <v>8356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64.458299999999994</v>
      </c>
      <c r="Q3785" s="10" t="s">
        <v>8314</v>
      </c>
      <c r="R3785" t="s">
        <v>8356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8314</v>
      </c>
      <c r="R3786" t="s">
        <v>8356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8314</v>
      </c>
      <c r="R3787" t="s">
        <v>8356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93.774600000000007</v>
      </c>
      <c r="Q3788" s="10" t="s">
        <v>8314</v>
      </c>
      <c r="R3788" t="s">
        <v>8356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8314</v>
      </c>
      <c r="R3789" t="s">
        <v>8356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8314</v>
      </c>
      <c r="R3790" t="s">
        <v>8356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8314</v>
      </c>
      <c r="R3791" t="s">
        <v>8356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8314</v>
      </c>
      <c r="R3792" t="s">
        <v>8356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8314</v>
      </c>
      <c r="R3793" t="s">
        <v>8356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8314</v>
      </c>
      <c r="R3794" t="s">
        <v>8356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8314</v>
      </c>
      <c r="R3795" t="s">
        <v>8356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8314</v>
      </c>
      <c r="R3796" t="s">
        <v>8356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8314</v>
      </c>
      <c r="R3797" t="s">
        <v>8356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8314</v>
      </c>
      <c r="R3798" t="s">
        <v>8356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145.40539999999999</v>
      </c>
      <c r="Q3799" s="10" t="s">
        <v>8314</v>
      </c>
      <c r="R3799" t="s">
        <v>8356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8314</v>
      </c>
      <c r="R3800" t="s">
        <v>8356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8314</v>
      </c>
      <c r="R3801" t="s">
        <v>8356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55.0625</v>
      </c>
      <c r="Q3802" s="10" t="s">
        <v>8314</v>
      </c>
      <c r="R3802" t="s">
        <v>8356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47.333300000000001</v>
      </c>
      <c r="Q3803" s="10" t="s">
        <v>8314</v>
      </c>
      <c r="R3803" t="s">
        <v>8356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8314</v>
      </c>
      <c r="R3804" t="s">
        <v>8356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8314</v>
      </c>
      <c r="R3805" t="s">
        <v>8356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8314</v>
      </c>
      <c r="R3806" t="s">
        <v>8356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8314</v>
      </c>
      <c r="R3807" t="s">
        <v>8356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8314</v>
      </c>
      <c r="R3808" t="s">
        <v>8356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50.555599999999998</v>
      </c>
      <c r="Q3809" s="10" t="s">
        <v>8314</v>
      </c>
      <c r="R3809" t="s">
        <v>8356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41.666699999999999</v>
      </c>
      <c r="Q3810" s="10" t="s">
        <v>8314</v>
      </c>
      <c r="R3810" t="s">
        <v>8315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53.289499999999997</v>
      </c>
      <c r="Q3811" s="10" t="s">
        <v>8314</v>
      </c>
      <c r="R3811" t="s">
        <v>8315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70.230800000000002</v>
      </c>
      <c r="Q3812" s="10" t="s">
        <v>8314</v>
      </c>
      <c r="R3812" t="s">
        <v>8315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43.421100000000003</v>
      </c>
      <c r="Q3813" s="10" t="s">
        <v>8314</v>
      </c>
      <c r="R3813" t="s">
        <v>8315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199.18180000000001</v>
      </c>
      <c r="Q3814" s="10" t="s">
        <v>8314</v>
      </c>
      <c r="R3814" t="s">
        <v>8315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78.518100000000004</v>
      </c>
      <c r="Q3815" s="10" t="s">
        <v>8314</v>
      </c>
      <c r="R3815" t="s">
        <v>8315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61.823500000000003</v>
      </c>
      <c r="Q3816" s="10" t="s">
        <v>8314</v>
      </c>
      <c r="R3816" t="s">
        <v>8315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50.000500000000002</v>
      </c>
      <c r="Q3817" s="10" t="s">
        <v>8314</v>
      </c>
      <c r="R3817" t="s">
        <v>8315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48.339700000000001</v>
      </c>
      <c r="Q3818" s="10" t="s">
        <v>8314</v>
      </c>
      <c r="R3818" t="s">
        <v>8315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8314</v>
      </c>
      <c r="R3819" t="s">
        <v>8315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8314</v>
      </c>
      <c r="R3820" t="s">
        <v>8315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40.923099999999998</v>
      </c>
      <c r="Q3821" s="10" t="s">
        <v>8314</v>
      </c>
      <c r="R3821" t="s">
        <v>8315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8314</v>
      </c>
      <c r="R3822" t="s">
        <v>8315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79.543499999999995</v>
      </c>
      <c r="Q3823" s="10" t="s">
        <v>8314</v>
      </c>
      <c r="R3823" t="s">
        <v>8315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72.381600000000006</v>
      </c>
      <c r="Q3824" s="10" t="s">
        <v>8314</v>
      </c>
      <c r="R3824" t="s">
        <v>8315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64.634100000000004</v>
      </c>
      <c r="Q3825" s="10" t="s">
        <v>8314</v>
      </c>
      <c r="R3825" t="s">
        <v>8315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38.571399999999997</v>
      </c>
      <c r="Q3826" s="10" t="s">
        <v>8314</v>
      </c>
      <c r="R3826" t="s">
        <v>8315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107.5714</v>
      </c>
      <c r="Q3827" s="10" t="s">
        <v>8314</v>
      </c>
      <c r="R3827" t="s">
        <v>8315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8314</v>
      </c>
      <c r="R3828" t="s">
        <v>8315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70.461500000000001</v>
      </c>
      <c r="Q3829" s="10" t="s">
        <v>8314</v>
      </c>
      <c r="R3829" t="s">
        <v>8315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178.57140000000001</v>
      </c>
      <c r="Q3830" s="10" t="s">
        <v>8314</v>
      </c>
      <c r="R3830" t="s">
        <v>8315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62.625</v>
      </c>
      <c r="Q3831" s="10" t="s">
        <v>8314</v>
      </c>
      <c r="R3831" t="s">
        <v>8315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8314</v>
      </c>
      <c r="R3832" t="s">
        <v>8315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58.9011</v>
      </c>
      <c r="Q3833" s="10" t="s">
        <v>8314</v>
      </c>
      <c r="R3833" t="s">
        <v>8315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139.5556</v>
      </c>
      <c r="Q3834" s="10" t="s">
        <v>8314</v>
      </c>
      <c r="R3834" t="s">
        <v>8315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8314</v>
      </c>
      <c r="R3835" t="s">
        <v>8315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57.386000000000003</v>
      </c>
      <c r="Q3836" s="10" t="s">
        <v>8314</v>
      </c>
      <c r="R3836" t="s">
        <v>8315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8314</v>
      </c>
      <c r="R3837" t="s">
        <v>8315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64.285700000000006</v>
      </c>
      <c r="Q3838" s="10" t="s">
        <v>8314</v>
      </c>
      <c r="R3838" t="s">
        <v>8315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120.1176</v>
      </c>
      <c r="Q3839" s="10" t="s">
        <v>8314</v>
      </c>
      <c r="R3839" t="s">
        <v>8315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8314</v>
      </c>
      <c r="R3840" t="s">
        <v>8315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63.281300000000002</v>
      </c>
      <c r="Q3841" s="10" t="s">
        <v>8314</v>
      </c>
      <c r="R3841" t="s">
        <v>8315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21.666699999999999</v>
      </c>
      <c r="Q3842" s="10" t="s">
        <v>8314</v>
      </c>
      <c r="R3842" t="s">
        <v>8315</v>
      </c>
      <c r="S3842" s="14">
        <f t="shared" si="297"/>
        <v>42432.701724537037</v>
      </c>
      <c r="T3842" s="14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IFERROR(ROUND(E3843/L3843,4),0)</f>
        <v>25.647099999999998</v>
      </c>
      <c r="Q3843" s="10" t="s">
        <v>8314</v>
      </c>
      <c r="R3843" t="s">
        <v>8315</v>
      </c>
      <c r="S3843" s="14">
        <f t="shared" ref="S3843:S3906" si="302">(((J3843/60)/60/24)+DATE(1970,1,1))</f>
        <v>41780.785729166666</v>
      </c>
      <c r="T3843" s="14">
        <f t="shared" ref="T3843:T3906" si="303">(((I3843/60)/60)/24+DATE(1970,1,1))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47.695700000000002</v>
      </c>
      <c r="Q3844" s="10" t="s">
        <v>8314</v>
      </c>
      <c r="R3844" t="s">
        <v>8315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56.052599999999998</v>
      </c>
      <c r="Q3845" s="10" t="s">
        <v>8314</v>
      </c>
      <c r="R3845" t="s">
        <v>8315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8314</v>
      </c>
      <c r="R3846" t="s">
        <v>8315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70.166700000000006</v>
      </c>
      <c r="Q3847" s="10" t="s">
        <v>8314</v>
      </c>
      <c r="R3847" t="s">
        <v>8315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23.625</v>
      </c>
      <c r="Q3848" s="10" t="s">
        <v>8314</v>
      </c>
      <c r="R3848" t="s">
        <v>8315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188.5556</v>
      </c>
      <c r="Q3849" s="10" t="s">
        <v>8314</v>
      </c>
      <c r="R3849" t="s">
        <v>8315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49.511600000000001</v>
      </c>
      <c r="Q3850" s="10" t="s">
        <v>8314</v>
      </c>
      <c r="R3850" t="s">
        <v>8315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75.464299999999994</v>
      </c>
      <c r="Q3851" s="10" t="s">
        <v>8314</v>
      </c>
      <c r="R3851" t="s">
        <v>8315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8314</v>
      </c>
      <c r="R3852" t="s">
        <v>8315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8314</v>
      </c>
      <c r="R3853" t="s">
        <v>8315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8314</v>
      </c>
      <c r="R3854" t="s">
        <v>8315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8314</v>
      </c>
      <c r="R3855" t="s">
        <v>8315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8314</v>
      </c>
      <c r="R3856" t="s">
        <v>8315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8314</v>
      </c>
      <c r="R3857" t="s">
        <v>8315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8314</v>
      </c>
      <c r="R3858" t="s">
        <v>8315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8314</v>
      </c>
      <c r="R3859" t="s">
        <v>8315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8314</v>
      </c>
      <c r="R3860" t="s">
        <v>8315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8314</v>
      </c>
      <c r="R3861" t="s">
        <v>8315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81.538499999999999</v>
      </c>
      <c r="Q3862" s="10" t="s">
        <v>8314</v>
      </c>
      <c r="R3862" t="s">
        <v>8315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8314</v>
      </c>
      <c r="R3863" t="s">
        <v>8315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8314</v>
      </c>
      <c r="R3864" t="s">
        <v>8315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8314</v>
      </c>
      <c r="R3865" t="s">
        <v>8315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8314</v>
      </c>
      <c r="R3866" t="s">
        <v>8315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46.428600000000003</v>
      </c>
      <c r="Q3867" s="10" t="s">
        <v>8314</v>
      </c>
      <c r="R3867" t="s">
        <v>8315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8314</v>
      </c>
      <c r="R3868" t="s">
        <v>8315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8314</v>
      </c>
      <c r="R3869" t="s">
        <v>8315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8314</v>
      </c>
      <c r="R3870" t="s">
        <v>8356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30.133299999999998</v>
      </c>
      <c r="Q3871" s="10" t="s">
        <v>8314</v>
      </c>
      <c r="R3871" t="s">
        <v>8356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8314</v>
      </c>
      <c r="R3872" t="s">
        <v>8356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13.333299999999999</v>
      </c>
      <c r="Q3873" s="10" t="s">
        <v>8314</v>
      </c>
      <c r="R3873" t="s">
        <v>8356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8314</v>
      </c>
      <c r="R3874" t="s">
        <v>8356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8314</v>
      </c>
      <c r="R3875" t="s">
        <v>8356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8314</v>
      </c>
      <c r="R3876" t="s">
        <v>8356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8314</v>
      </c>
      <c r="R3877" t="s">
        <v>8356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44.760899999999999</v>
      </c>
      <c r="Q3878" s="10" t="s">
        <v>8314</v>
      </c>
      <c r="R3878" t="s">
        <v>8356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88.642899999999997</v>
      </c>
      <c r="Q3879" s="10" t="s">
        <v>8314</v>
      </c>
      <c r="R3879" t="s">
        <v>8356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8314</v>
      </c>
      <c r="R3880" t="s">
        <v>8356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8314</v>
      </c>
      <c r="R3881" t="s">
        <v>8356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57.647100000000002</v>
      </c>
      <c r="Q3882" s="10" t="s">
        <v>8314</v>
      </c>
      <c r="R3882" t="s">
        <v>8356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8314</v>
      </c>
      <c r="R3883" t="s">
        <v>8356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8314</v>
      </c>
      <c r="R3884" t="s">
        <v>8356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8314</v>
      </c>
      <c r="R3885" t="s">
        <v>8356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8314</v>
      </c>
      <c r="R3886" t="s">
        <v>8356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8314</v>
      </c>
      <c r="R3887" t="s">
        <v>8356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8314</v>
      </c>
      <c r="R3888" t="s">
        <v>8356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8314</v>
      </c>
      <c r="R3889" t="s">
        <v>8356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38.714300000000001</v>
      </c>
      <c r="Q3890" s="10" t="s">
        <v>8314</v>
      </c>
      <c r="R3890" t="s">
        <v>8315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13.1111</v>
      </c>
      <c r="Q3891" s="10" t="s">
        <v>8314</v>
      </c>
      <c r="R3891" t="s">
        <v>8315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8314</v>
      </c>
      <c r="R3892" t="s">
        <v>8315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37.142899999999997</v>
      </c>
      <c r="Q3893" s="10" t="s">
        <v>8314</v>
      </c>
      <c r="R3893" t="s">
        <v>8315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8314</v>
      </c>
      <c r="R3894" t="s">
        <v>8315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128.27379999999999</v>
      </c>
      <c r="Q3895" s="10" t="s">
        <v>8314</v>
      </c>
      <c r="R3895" t="s">
        <v>8315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47.2727</v>
      </c>
      <c r="Q3896" s="10" t="s">
        <v>8314</v>
      </c>
      <c r="R3896" t="s">
        <v>8315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8314</v>
      </c>
      <c r="R3897" t="s">
        <v>8315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8314</v>
      </c>
      <c r="R3898" t="s">
        <v>8315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8314</v>
      </c>
      <c r="R3899" t="s">
        <v>8315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50.875</v>
      </c>
      <c r="Q3900" s="10" t="s">
        <v>8314</v>
      </c>
      <c r="R3900" t="s">
        <v>8315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8314</v>
      </c>
      <c r="R3901" t="s">
        <v>8315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8314</v>
      </c>
      <c r="R3902" t="s">
        <v>8315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8314</v>
      </c>
      <c r="R3903" t="s">
        <v>8315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47.258099999999999</v>
      </c>
      <c r="Q3904" s="10" t="s">
        <v>8314</v>
      </c>
      <c r="R3904" t="s">
        <v>8315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8314</v>
      </c>
      <c r="R3905" t="s">
        <v>8315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0" t="s">
        <v>8314</v>
      </c>
      <c r="R3906" t="s">
        <v>8315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IFERROR(ROUND(E3907/L3907,4),0)</f>
        <v>24.714300000000001</v>
      </c>
      <c r="Q3907" s="10" t="s">
        <v>8314</v>
      </c>
      <c r="R3907" t="s">
        <v>8315</v>
      </c>
      <c r="S3907" s="14">
        <f t="shared" ref="S3907:S3970" si="307">(((J3907/60)/60/24)+DATE(1970,1,1))</f>
        <v>42124.623877314814</v>
      </c>
      <c r="T3907" s="14">
        <f t="shared" ref="T3907:T3970" si="308">(((I3907/60)/60)/24+DATE(1970,1,1))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63.125</v>
      </c>
      <c r="Q3908" s="10" t="s">
        <v>8314</v>
      </c>
      <c r="R3908" t="s">
        <v>8315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8314</v>
      </c>
      <c r="R3909" t="s">
        <v>8315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8314</v>
      </c>
      <c r="R3910" t="s">
        <v>8315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8314</v>
      </c>
      <c r="R3911" t="s">
        <v>8315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61.666699999999999</v>
      </c>
      <c r="Q3912" s="10" t="s">
        <v>8314</v>
      </c>
      <c r="R3912" t="s">
        <v>8315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83.138900000000007</v>
      </c>
      <c r="Q3913" s="10" t="s">
        <v>8314</v>
      </c>
      <c r="R3913" t="s">
        <v>8315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8314</v>
      </c>
      <c r="R3914" t="s">
        <v>8315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142.8571</v>
      </c>
      <c r="Q3915" s="10" t="s">
        <v>8314</v>
      </c>
      <c r="R3915" t="s">
        <v>8315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33.666699999999999</v>
      </c>
      <c r="Q3916" s="10" t="s">
        <v>8314</v>
      </c>
      <c r="R3916" t="s">
        <v>8315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8314</v>
      </c>
      <c r="R3917" t="s">
        <v>8315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8314</v>
      </c>
      <c r="R3918" t="s">
        <v>8315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8314</v>
      </c>
      <c r="R3919" t="s">
        <v>8315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8314</v>
      </c>
      <c r="R3920" t="s">
        <v>8315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8314</v>
      </c>
      <c r="R3921" t="s">
        <v>8315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8314</v>
      </c>
      <c r="R3922" t="s">
        <v>8315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8314</v>
      </c>
      <c r="R3923" t="s">
        <v>8315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10.166700000000001</v>
      </c>
      <c r="Q3924" s="10" t="s">
        <v>8314</v>
      </c>
      <c r="R3924" t="s">
        <v>8315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81.411799999999999</v>
      </c>
      <c r="Q3925" s="10" t="s">
        <v>8314</v>
      </c>
      <c r="R3925" t="s">
        <v>8315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8314</v>
      </c>
      <c r="R3926" t="s">
        <v>8315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8314</v>
      </c>
      <c r="R3927" t="s">
        <v>8315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8314</v>
      </c>
      <c r="R3928" t="s">
        <v>8315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8314</v>
      </c>
      <c r="R3929" t="s">
        <v>8315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8314</v>
      </c>
      <c r="R3930" t="s">
        <v>8315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32.357100000000003</v>
      </c>
      <c r="Q3931" s="10" t="s">
        <v>8314</v>
      </c>
      <c r="R3931" t="s">
        <v>8315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8314</v>
      </c>
      <c r="R3932" t="s">
        <v>8315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8314</v>
      </c>
      <c r="R3933" t="s">
        <v>8315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8314</v>
      </c>
      <c r="R3934" t="s">
        <v>8315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91.833299999999994</v>
      </c>
      <c r="Q3935" s="10" t="s">
        <v>8314</v>
      </c>
      <c r="R3935" t="s">
        <v>8315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45.833300000000001</v>
      </c>
      <c r="Q3936" s="10" t="s">
        <v>8314</v>
      </c>
      <c r="R3936" t="s">
        <v>8315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57.173900000000003</v>
      </c>
      <c r="Q3937" s="10" t="s">
        <v>8314</v>
      </c>
      <c r="R3937" t="s">
        <v>8315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8314</v>
      </c>
      <c r="R3938" t="s">
        <v>8315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8314</v>
      </c>
      <c r="R3939" t="s">
        <v>8315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8314</v>
      </c>
      <c r="R3940" t="s">
        <v>8315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8314</v>
      </c>
      <c r="R3941" t="s">
        <v>8315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8314</v>
      </c>
      <c r="R3942" t="s">
        <v>8315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8314</v>
      </c>
      <c r="R3943" t="s">
        <v>8315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8314</v>
      </c>
      <c r="R3944" t="s">
        <v>8315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137.07689999999999</v>
      </c>
      <c r="Q3945" s="10" t="s">
        <v>8314</v>
      </c>
      <c r="R3945" t="s">
        <v>8315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8314</v>
      </c>
      <c r="R3946" t="s">
        <v>8315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8314</v>
      </c>
      <c r="R3947" t="s">
        <v>8315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8314</v>
      </c>
      <c r="R3948" t="s">
        <v>8315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8314</v>
      </c>
      <c r="R3949" t="s">
        <v>8315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8314</v>
      </c>
      <c r="R3950" t="s">
        <v>8315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49.281300000000002</v>
      </c>
      <c r="Q3951" s="10" t="s">
        <v>8314</v>
      </c>
      <c r="R3951" t="s">
        <v>8315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8314</v>
      </c>
      <c r="R3952" t="s">
        <v>8315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8314</v>
      </c>
      <c r="R3953" t="s">
        <v>8315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8314</v>
      </c>
      <c r="R3954" t="s">
        <v>8315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8314</v>
      </c>
      <c r="R3955" t="s">
        <v>8315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8314</v>
      </c>
      <c r="R3956" t="s">
        <v>8315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53.125</v>
      </c>
      <c r="Q3957" s="10" t="s">
        <v>8314</v>
      </c>
      <c r="R3957" t="s">
        <v>8315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8314</v>
      </c>
      <c r="R3958" t="s">
        <v>8315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8314</v>
      </c>
      <c r="R3959" t="s">
        <v>8315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40.0625</v>
      </c>
      <c r="Q3960" s="10" t="s">
        <v>8314</v>
      </c>
      <c r="R3960" t="s">
        <v>8315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24.333300000000001</v>
      </c>
      <c r="Q3961" s="10" t="s">
        <v>8314</v>
      </c>
      <c r="R3961" t="s">
        <v>8315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8314</v>
      </c>
      <c r="R3962" t="s">
        <v>8315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8314</v>
      </c>
      <c r="R3963" t="s">
        <v>8315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8314</v>
      </c>
      <c r="R3964" t="s">
        <v>8315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8314</v>
      </c>
      <c r="R3965" t="s">
        <v>8315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8314</v>
      </c>
      <c r="R3966" t="s">
        <v>8315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8314</v>
      </c>
      <c r="R3967" t="s">
        <v>8315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8314</v>
      </c>
      <c r="R3968" t="s">
        <v>8315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8314</v>
      </c>
      <c r="R3969" t="s">
        <v>8315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47.909100000000002</v>
      </c>
      <c r="Q3970" s="10" t="s">
        <v>8314</v>
      </c>
      <c r="R3970" t="s">
        <v>8315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IFERROR(ROUND(E3971/L3971,4),0)</f>
        <v>35.166699999999999</v>
      </c>
      <c r="Q3971" s="10" t="s">
        <v>8314</v>
      </c>
      <c r="R3971" t="s">
        <v>8315</v>
      </c>
      <c r="S3971" s="14">
        <f t="shared" ref="S3971:S4034" si="312">(((J3971/60)/60/24)+DATE(1970,1,1))</f>
        <v>42601.854699074072</v>
      </c>
      <c r="T3971" s="14">
        <f t="shared" ref="T3971:T4034" si="313">(((I3971/60)/60)/24+DATE(1970,1,1))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8314</v>
      </c>
      <c r="R3972" t="s">
        <v>8315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22.666699999999999</v>
      </c>
      <c r="Q3973" s="10" t="s">
        <v>8314</v>
      </c>
      <c r="R3973" t="s">
        <v>8315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26.375</v>
      </c>
      <c r="Q3974" s="10" t="s">
        <v>8314</v>
      </c>
      <c r="R3974" t="s">
        <v>8315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105.54049999999999</v>
      </c>
      <c r="Q3975" s="10" t="s">
        <v>8314</v>
      </c>
      <c r="R3975" t="s">
        <v>8315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29.090900000000001</v>
      </c>
      <c r="Q3976" s="10" t="s">
        <v>8314</v>
      </c>
      <c r="R3976" t="s">
        <v>8315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8314</v>
      </c>
      <c r="R3977" t="s">
        <v>8315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8314</v>
      </c>
      <c r="R3978" t="s">
        <v>8315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8314</v>
      </c>
      <c r="R3979" t="s">
        <v>8315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8314</v>
      </c>
      <c r="R3980" t="s">
        <v>8315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18.333300000000001</v>
      </c>
      <c r="Q3981" s="10" t="s">
        <v>8314</v>
      </c>
      <c r="R3981" t="s">
        <v>8315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64.285700000000006</v>
      </c>
      <c r="Q3982" s="10" t="s">
        <v>8314</v>
      </c>
      <c r="R3982" t="s">
        <v>8315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8314</v>
      </c>
      <c r="R3983" t="s">
        <v>8315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8314</v>
      </c>
      <c r="R3984" t="s">
        <v>8315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84.282600000000002</v>
      </c>
      <c r="Q3985" s="10" t="s">
        <v>8314</v>
      </c>
      <c r="R3985" t="s">
        <v>8315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8314</v>
      </c>
      <c r="R3986" t="s">
        <v>8315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33.736800000000002</v>
      </c>
      <c r="Q3987" s="10" t="s">
        <v>8314</v>
      </c>
      <c r="R3987" t="s">
        <v>8315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37.538499999999999</v>
      </c>
      <c r="Q3988" s="10" t="s">
        <v>8314</v>
      </c>
      <c r="R3988" t="s">
        <v>8315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11.615399999999999</v>
      </c>
      <c r="Q3989" s="10" t="s">
        <v>8314</v>
      </c>
      <c r="R3989" t="s">
        <v>8315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8314</v>
      </c>
      <c r="R3990" t="s">
        <v>8315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8314</v>
      </c>
      <c r="R3991" t="s">
        <v>8315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8314</v>
      </c>
      <c r="R3992" t="s">
        <v>8315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8314</v>
      </c>
      <c r="R3993" t="s">
        <v>8315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60.1111</v>
      </c>
      <c r="Q3994" s="10" t="s">
        <v>8314</v>
      </c>
      <c r="R3994" t="s">
        <v>8315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8314</v>
      </c>
      <c r="R3995" t="s">
        <v>8315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8314</v>
      </c>
      <c r="R3996" t="s">
        <v>8315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8314</v>
      </c>
      <c r="R3997" t="s">
        <v>8315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29.235299999999999</v>
      </c>
      <c r="Q3998" s="10" t="s">
        <v>8314</v>
      </c>
      <c r="R3998" t="s">
        <v>8315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8314</v>
      </c>
      <c r="R3999" t="s">
        <v>8315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59.583300000000001</v>
      </c>
      <c r="Q4000" s="10" t="s">
        <v>8314</v>
      </c>
      <c r="R4000" t="s">
        <v>8315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82.571399999999997</v>
      </c>
      <c r="Q4001" s="10" t="s">
        <v>8314</v>
      </c>
      <c r="R4001" t="s">
        <v>8315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8314</v>
      </c>
      <c r="R4002" t="s">
        <v>8315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32.357100000000003</v>
      </c>
      <c r="Q4003" s="10" t="s">
        <v>8314</v>
      </c>
      <c r="R4003" t="s">
        <v>8315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8314</v>
      </c>
      <c r="R4004" t="s">
        <v>8315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8314</v>
      </c>
      <c r="R4005" t="s">
        <v>8315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8314</v>
      </c>
      <c r="R4006" t="s">
        <v>8315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8314</v>
      </c>
      <c r="R4007" t="s">
        <v>8315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8314</v>
      </c>
      <c r="R4008" t="s">
        <v>8315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8314</v>
      </c>
      <c r="R4009" t="s">
        <v>8315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8314</v>
      </c>
      <c r="R4010" t="s">
        <v>8315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8314</v>
      </c>
      <c r="R4011" t="s">
        <v>8315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45.842100000000002</v>
      </c>
      <c r="Q4012" s="10" t="s">
        <v>8314</v>
      </c>
      <c r="R4012" t="s">
        <v>8315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8314</v>
      </c>
      <c r="R4013" t="s">
        <v>8315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8314</v>
      </c>
      <c r="R4014" t="s">
        <v>8315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8314</v>
      </c>
      <c r="R4015" t="s">
        <v>8315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8314</v>
      </c>
      <c r="R4016" t="s">
        <v>8315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8314</v>
      </c>
      <c r="R4017" t="s">
        <v>8315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8314</v>
      </c>
      <c r="R4018" t="s">
        <v>8315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8314</v>
      </c>
      <c r="R4019" t="s">
        <v>8315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8314</v>
      </c>
      <c r="R4020" t="s">
        <v>8315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8314</v>
      </c>
      <c r="R4021" t="s">
        <v>8315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33.333300000000001</v>
      </c>
      <c r="Q4022" s="10" t="s">
        <v>8314</v>
      </c>
      <c r="R4022" t="s">
        <v>8315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8314</v>
      </c>
      <c r="R4023" t="s">
        <v>8315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63.558399999999999</v>
      </c>
      <c r="Q4024" s="10" t="s">
        <v>8314</v>
      </c>
      <c r="R4024" t="s">
        <v>8315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8314</v>
      </c>
      <c r="R4025" t="s">
        <v>8315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8314</v>
      </c>
      <c r="R4026" t="s">
        <v>8315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8314</v>
      </c>
      <c r="R4027" t="s">
        <v>8315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8314</v>
      </c>
      <c r="R4028" t="s">
        <v>8315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30.714300000000001</v>
      </c>
      <c r="Q4029" s="10" t="s">
        <v>8314</v>
      </c>
      <c r="R4029" t="s">
        <v>8315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8314</v>
      </c>
      <c r="R4030" t="s">
        <v>8315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8314</v>
      </c>
      <c r="R4031" t="s">
        <v>8315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66.666700000000006</v>
      </c>
      <c r="Q4032" s="10" t="s">
        <v>8314</v>
      </c>
      <c r="R4032" t="s">
        <v>8315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8314</v>
      </c>
      <c r="R4033" t="s">
        <v>8315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0" t="s">
        <v>8314</v>
      </c>
      <c r="R4034" t="s">
        <v>8315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IFERROR(ROUND(E4035/L4035,4),0)</f>
        <v>65.340299999999999</v>
      </c>
      <c r="Q4035" s="10" t="s">
        <v>8314</v>
      </c>
      <c r="R4035" t="s">
        <v>8315</v>
      </c>
      <c r="S4035" s="14">
        <f t="shared" ref="S4035:S4098" si="317">(((J4035/60)/60/24)+DATE(1970,1,1))</f>
        <v>42614.268796296295</v>
      </c>
      <c r="T4035" s="14">
        <f t="shared" ref="T4035:T4098" si="318">(((I4035/60)/60)/24+DATE(1970,1,1))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8314</v>
      </c>
      <c r="R4036" t="s">
        <v>8315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8314</v>
      </c>
      <c r="R4037" t="s">
        <v>8315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166.05879999999999</v>
      </c>
      <c r="Q4038" s="10" t="s">
        <v>8314</v>
      </c>
      <c r="R4038" t="s">
        <v>8315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8314</v>
      </c>
      <c r="R4039" t="s">
        <v>8315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8314</v>
      </c>
      <c r="R4040" t="s">
        <v>8315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8314</v>
      </c>
      <c r="R4041" t="s">
        <v>8315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8314</v>
      </c>
      <c r="R4042" t="s">
        <v>8315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8314</v>
      </c>
      <c r="R4043" t="s">
        <v>8315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8314</v>
      </c>
      <c r="R4044" t="s">
        <v>8315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8314</v>
      </c>
      <c r="R4045" t="s">
        <v>8315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8314</v>
      </c>
      <c r="R4046" t="s">
        <v>8315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8314</v>
      </c>
      <c r="R4047" t="s">
        <v>8315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38.333300000000001</v>
      </c>
      <c r="Q4048" s="10" t="s">
        <v>8314</v>
      </c>
      <c r="R4048" t="s">
        <v>8315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8314</v>
      </c>
      <c r="R4049" t="s">
        <v>8315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32.978000000000002</v>
      </c>
      <c r="Q4050" s="10" t="s">
        <v>8314</v>
      </c>
      <c r="R4050" t="s">
        <v>8315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8314</v>
      </c>
      <c r="R4051" t="s">
        <v>8315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8314</v>
      </c>
      <c r="R4052" t="s">
        <v>8315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8314</v>
      </c>
      <c r="R4053" t="s">
        <v>8315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86.615399999999994</v>
      </c>
      <c r="Q4054" s="10" t="s">
        <v>8314</v>
      </c>
      <c r="R4054" t="s">
        <v>8315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8314</v>
      </c>
      <c r="R4055" t="s">
        <v>8315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8314</v>
      </c>
      <c r="R4056" t="s">
        <v>8315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41.952399999999997</v>
      </c>
      <c r="Q4057" s="10" t="s">
        <v>8314</v>
      </c>
      <c r="R4057" t="s">
        <v>8315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88.333299999999994</v>
      </c>
      <c r="Q4058" s="10" t="s">
        <v>8314</v>
      </c>
      <c r="R4058" t="s">
        <v>8315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129.16669999999999</v>
      </c>
      <c r="Q4059" s="10" t="s">
        <v>8314</v>
      </c>
      <c r="R4059" t="s">
        <v>8315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8314</v>
      </c>
      <c r="R4060" t="s">
        <v>8315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35.714300000000001</v>
      </c>
      <c r="Q4061" s="10" t="s">
        <v>8314</v>
      </c>
      <c r="R4061" t="s">
        <v>8315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8314</v>
      </c>
      <c r="R4062" t="s">
        <v>8315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8314</v>
      </c>
      <c r="R4063" t="s">
        <v>8315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163.33330000000001</v>
      </c>
      <c r="Q4064" s="10" t="s">
        <v>8314</v>
      </c>
      <c r="R4064" t="s">
        <v>8315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8314</v>
      </c>
      <c r="R4065" t="s">
        <v>8315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64.166700000000006</v>
      </c>
      <c r="Q4066" s="10" t="s">
        <v>8314</v>
      </c>
      <c r="R4066" t="s">
        <v>8315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8314</v>
      </c>
      <c r="R4067" t="s">
        <v>8315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8314</v>
      </c>
      <c r="R4068" t="s">
        <v>8315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179.11760000000001</v>
      </c>
      <c r="Q4069" s="10" t="s">
        <v>8314</v>
      </c>
      <c r="R4069" t="s">
        <v>8315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8314</v>
      </c>
      <c r="R4070" t="s">
        <v>8315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33.076900000000002</v>
      </c>
      <c r="Q4071" s="10" t="s">
        <v>8314</v>
      </c>
      <c r="R4071" t="s">
        <v>8315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8314</v>
      </c>
      <c r="R4072" t="s">
        <v>8315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8314</v>
      </c>
      <c r="R4073" t="s">
        <v>8315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8314</v>
      </c>
      <c r="R4074" t="s">
        <v>8315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8314</v>
      </c>
      <c r="R4075" t="s">
        <v>8315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8314</v>
      </c>
      <c r="R4076" t="s">
        <v>8315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44.307699999999997</v>
      </c>
      <c r="Q4077" s="10" t="s">
        <v>8314</v>
      </c>
      <c r="R4077" t="s">
        <v>8315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8314</v>
      </c>
      <c r="R4078" t="s">
        <v>8315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8314</v>
      </c>
      <c r="R4079" t="s">
        <v>8315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8314</v>
      </c>
      <c r="R4080" t="s">
        <v>8315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8314</v>
      </c>
      <c r="R4081" t="s">
        <v>8315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8314</v>
      </c>
      <c r="R4082" t="s">
        <v>8315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29.166699999999999</v>
      </c>
      <c r="Q4083" s="10" t="s">
        <v>8314</v>
      </c>
      <c r="R4083" t="s">
        <v>8315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8314</v>
      </c>
      <c r="R4084" t="s">
        <v>8315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8314</v>
      </c>
      <c r="R4085" t="s">
        <v>8315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8314</v>
      </c>
      <c r="R4086" t="s">
        <v>8315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8314</v>
      </c>
      <c r="R4087" t="s">
        <v>8315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8314</v>
      </c>
      <c r="R4088" t="s">
        <v>8315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8314</v>
      </c>
      <c r="R4089" t="s">
        <v>8315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8314</v>
      </c>
      <c r="R4090" t="s">
        <v>8315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8314</v>
      </c>
      <c r="R4091" t="s">
        <v>8315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10.666700000000001</v>
      </c>
      <c r="Q4092" s="10" t="s">
        <v>8314</v>
      </c>
      <c r="R4092" t="s">
        <v>8315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8314</v>
      </c>
      <c r="R4093" t="s">
        <v>8315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8314</v>
      </c>
      <c r="R4094" t="s">
        <v>8315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8314</v>
      </c>
      <c r="R4095" t="s">
        <v>8315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8314</v>
      </c>
      <c r="R4096" t="s">
        <v>8315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8314</v>
      </c>
      <c r="R4097" t="s">
        <v>8315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6" si="320">ROUND(E4098/D4098*100,0)</f>
        <v>11</v>
      </c>
      <c r="P4098">
        <f t="shared" si="316"/>
        <v>80</v>
      </c>
      <c r="Q4098" s="10" t="s">
        <v>8314</v>
      </c>
      <c r="R4098" t="s">
        <v>8315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7" si="321">IFERROR(ROUND(E4099/L4099,4),0)</f>
        <v>0</v>
      </c>
      <c r="Q4099" s="10" t="s">
        <v>8314</v>
      </c>
      <c r="R4099" t="s">
        <v>8315</v>
      </c>
      <c r="S4099" s="14">
        <f t="shared" ref="S4099:S4117" si="322">(((J4099/60)/60/24)+DATE(1970,1,1))</f>
        <v>42344.824502314819</v>
      </c>
      <c r="T4099" s="14">
        <f t="shared" ref="T4099:T4117" si="323">(((I4099/60)/60)/24+DATE(1970,1,1))</f>
        <v>42400.996527777781</v>
      </c>
      <c r="U4099">
        <f t="shared" ref="U4099:U4117" si="324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8314</v>
      </c>
      <c r="R4100" t="s">
        <v>8315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8314</v>
      </c>
      <c r="R4101" t="s">
        <v>8315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8314</v>
      </c>
      <c r="R4102" t="s">
        <v>8315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8314</v>
      </c>
      <c r="R4103" t="s">
        <v>8315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22.833300000000001</v>
      </c>
      <c r="Q4104" s="10" t="s">
        <v>8314</v>
      </c>
      <c r="R4104" t="s">
        <v>8315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16.666699999999999</v>
      </c>
      <c r="Q4105" s="10" t="s">
        <v>8314</v>
      </c>
      <c r="R4105" t="s">
        <v>8315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45.785699999999999</v>
      </c>
      <c r="Q4106" s="10" t="s">
        <v>8314</v>
      </c>
      <c r="R4106" t="s">
        <v>8315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383.33330000000001</v>
      </c>
      <c r="Q4107" s="10" t="s">
        <v>8314</v>
      </c>
      <c r="R4107" t="s">
        <v>8315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106.9697</v>
      </c>
      <c r="Q4108" s="10" t="s">
        <v>8314</v>
      </c>
      <c r="R4108" t="s">
        <v>8315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8314</v>
      </c>
      <c r="R4109" t="s">
        <v>8315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8314</v>
      </c>
      <c r="R4110" t="s">
        <v>8315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8314</v>
      </c>
      <c r="R4111" t="s">
        <v>8315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14.333299999999999</v>
      </c>
      <c r="Q4112" s="10" t="s">
        <v>8314</v>
      </c>
      <c r="R4112" t="s">
        <v>8315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15.666700000000001</v>
      </c>
      <c r="Q4113" s="10" t="s">
        <v>8314</v>
      </c>
      <c r="R4113" t="s">
        <v>8315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8314</v>
      </c>
      <c r="R4114" t="s">
        <v>8315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8314</v>
      </c>
      <c r="R4115" t="s">
        <v>8315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2015</v>
      </c>
    </row>
    <row r="4116" spans="1:21" x14ac:dyDescent="0.2">
      <c r="O4116" t="e">
        <f t="shared" si="320"/>
        <v>#DIV/0!</v>
      </c>
      <c r="P4116">
        <f t="shared" si="321"/>
        <v>0</v>
      </c>
      <c r="S4116" s="14">
        <f t="shared" si="322"/>
        <v>25569</v>
      </c>
      <c r="T4116" s="14">
        <f t="shared" si="323"/>
        <v>25569</v>
      </c>
      <c r="U4116">
        <f t="shared" si="324"/>
        <v>1970</v>
      </c>
    </row>
    <row r="4117" spans="1:21" x14ac:dyDescent="0.2">
      <c r="P4117">
        <f t="shared" si="321"/>
        <v>0</v>
      </c>
      <c r="S4117" s="14">
        <f t="shared" si="322"/>
        <v>25569</v>
      </c>
      <c r="T4117" s="14">
        <f t="shared" si="323"/>
        <v>25569</v>
      </c>
      <c r="U4117">
        <f t="shared" si="324"/>
        <v>1970</v>
      </c>
    </row>
  </sheetData>
  <autoFilter ref="A1:T4117" xr:uid="{00000000-0001-0000-0000-000000000000}"/>
  <conditionalFormatting sqref="F1:F1048576">
    <cfRule type="containsText" dxfId="9" priority="2" operator="containsText" text="canceled">
      <formula>NOT(ISERROR(SEARCH("canceled",F1)))</formula>
    </cfRule>
    <cfRule type="containsText" dxfId="8" priority="3" operator="containsText" text="failed">
      <formula>NOT(ISERROR(SEARCH("failed",F1)))</formula>
    </cfRule>
    <cfRule type="containsText" dxfId="7" priority="4" operator="containsText" text="successful">
      <formula>NOT(ISERROR(SEARCH("successful",F1)))</formula>
    </cfRule>
    <cfRule type="containsText" dxfId="6" priority="5" operator="containsText" text="live">
      <formula>NOT(ISERROR(SEARCH("live",F1)))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1696C-38A6-144F-956B-E3FEB0B56A48}">
  <dimension ref="A3:D17"/>
  <sheetViews>
    <sheetView workbookViewId="0">
      <selection sqref="A1:XFD1048576"/>
    </sheetView>
  </sheetViews>
  <sheetFormatPr baseColWidth="10" defaultRowHeight="15" x14ac:dyDescent="0.2"/>
  <cols>
    <col min="1" max="1" width="16" bestFit="1" customWidth="1"/>
    <col min="2" max="2" width="24" style="17" bestFit="1" customWidth="1"/>
    <col min="3" max="3" width="20.6640625" style="17" bestFit="1" customWidth="1"/>
    <col min="4" max="4" width="23.33203125" style="17" bestFit="1" customWidth="1"/>
  </cols>
  <sheetData>
    <row r="3" spans="1:4" x14ac:dyDescent="0.2">
      <c r="A3" s="11" t="s">
        <v>8359</v>
      </c>
      <c r="B3" s="17" t="s">
        <v>8422</v>
      </c>
      <c r="C3" s="17" t="s">
        <v>8423</v>
      </c>
      <c r="D3" s="17" t="s">
        <v>8424</v>
      </c>
    </row>
    <row r="4" spans="1:4" x14ac:dyDescent="0.2">
      <c r="A4" s="12" t="s">
        <v>8411</v>
      </c>
      <c r="B4" s="17">
        <v>0.72659176029962547</v>
      </c>
      <c r="C4" s="17">
        <v>0.27340823970037453</v>
      </c>
      <c r="D4" s="17">
        <v>0</v>
      </c>
    </row>
    <row r="5" spans="1:4" x14ac:dyDescent="0.2">
      <c r="A5" s="12" t="s">
        <v>8413</v>
      </c>
      <c r="B5" s="17">
        <v>0.54166666666666663</v>
      </c>
      <c r="C5" s="17">
        <v>0.45833333333333331</v>
      </c>
      <c r="D5" s="17">
        <v>0</v>
      </c>
    </row>
    <row r="6" spans="1:4" x14ac:dyDescent="0.2">
      <c r="A6" s="12" t="s">
        <v>8414</v>
      </c>
      <c r="B6" s="17">
        <v>0.5</v>
      </c>
      <c r="C6" s="17">
        <v>0.5</v>
      </c>
      <c r="D6" s="17">
        <v>0</v>
      </c>
    </row>
    <row r="7" spans="1:4" x14ac:dyDescent="0.2">
      <c r="A7" s="12" t="s">
        <v>8415</v>
      </c>
      <c r="B7" s="17">
        <v>0.45</v>
      </c>
      <c r="C7" s="17">
        <v>0.55000000000000004</v>
      </c>
      <c r="D7" s="17">
        <v>0</v>
      </c>
    </row>
    <row r="8" spans="1:4" x14ac:dyDescent="0.2">
      <c r="A8" s="12" t="s">
        <v>8416</v>
      </c>
      <c r="B8" s="17">
        <v>0.42857142857142855</v>
      </c>
      <c r="C8" s="17">
        <v>0.5714285714285714</v>
      </c>
      <c r="D8" s="17">
        <v>0</v>
      </c>
    </row>
    <row r="9" spans="1:4" x14ac:dyDescent="0.2">
      <c r="A9" s="12" t="s">
        <v>8417</v>
      </c>
      <c r="B9" s="17">
        <v>0.27272727272727271</v>
      </c>
      <c r="C9" s="17">
        <v>0.72727272727272729</v>
      </c>
      <c r="D9" s="17">
        <v>0</v>
      </c>
    </row>
    <row r="10" spans="1:4" x14ac:dyDescent="0.2">
      <c r="A10" s="12" t="s">
        <v>8418</v>
      </c>
      <c r="B10" s="17">
        <v>0.66666666666666663</v>
      </c>
      <c r="C10" s="17">
        <v>0.33333333333333331</v>
      </c>
      <c r="D10" s="17">
        <v>0</v>
      </c>
    </row>
    <row r="11" spans="1:4" x14ac:dyDescent="0.2">
      <c r="A11" s="12" t="s">
        <v>8419</v>
      </c>
      <c r="B11" s="17">
        <v>0.66666666666666663</v>
      </c>
      <c r="C11" s="17">
        <v>0.33333333333333331</v>
      </c>
      <c r="D11" s="17">
        <v>0</v>
      </c>
    </row>
    <row r="12" spans="1:4" x14ac:dyDescent="0.2">
      <c r="A12" s="12" t="s">
        <v>8420</v>
      </c>
      <c r="B12" s="17">
        <v>0</v>
      </c>
      <c r="C12" s="17">
        <v>1</v>
      </c>
      <c r="D12" s="17">
        <v>0</v>
      </c>
    </row>
    <row r="13" spans="1:4" x14ac:dyDescent="0.2">
      <c r="A13" s="12" t="s">
        <v>8412</v>
      </c>
      <c r="B13" s="17">
        <v>0.55029585798816572</v>
      </c>
      <c r="C13" s="17">
        <v>0.44970414201183434</v>
      </c>
      <c r="D13" s="17">
        <v>0</v>
      </c>
    </row>
    <row r="14" spans="1:4" x14ac:dyDescent="0.2">
      <c r="A14" s="12" t="s">
        <v>8421</v>
      </c>
      <c r="B14" s="17">
        <v>0.125</v>
      </c>
      <c r="C14" s="17">
        <v>0.875</v>
      </c>
      <c r="D14" s="17">
        <v>0</v>
      </c>
    </row>
    <row r="15" spans="1:4" x14ac:dyDescent="0.2">
      <c r="A15" s="12" t="s">
        <v>8410</v>
      </c>
      <c r="B15" s="17">
        <v>0.75806451612903225</v>
      </c>
      <c r="C15" s="17">
        <v>0.24193548387096775</v>
      </c>
      <c r="D15" s="17">
        <v>0</v>
      </c>
    </row>
    <row r="16" spans="1:4" x14ac:dyDescent="0.2">
      <c r="A16" s="12" t="s">
        <v>8389</v>
      </c>
    </row>
    <row r="17" spans="1:4" x14ac:dyDescent="0.2">
      <c r="A17" s="12" t="s">
        <v>8358</v>
      </c>
      <c r="B17" s="17">
        <v>5.6862508357155246</v>
      </c>
      <c r="C17" s="17">
        <v>6.3137491642844754</v>
      </c>
      <c r="D17" s="17">
        <v>0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6D550D-C074-3247-B0F5-6CC40CF3B5A0}">
  <dimension ref="A1:H13"/>
  <sheetViews>
    <sheetView workbookViewId="0">
      <selection activeCell="B13" sqref="B13"/>
    </sheetView>
  </sheetViews>
  <sheetFormatPr baseColWidth="10" defaultRowHeight="15" x14ac:dyDescent="0.2"/>
  <cols>
    <col min="1" max="1" width="17.83203125" customWidth="1"/>
    <col min="2" max="2" width="23" customWidth="1"/>
    <col min="3" max="3" width="25.6640625" customWidth="1"/>
    <col min="4" max="4" width="22.83203125" customWidth="1"/>
    <col min="5" max="5" width="21.1640625" customWidth="1"/>
    <col min="6" max="6" width="21" customWidth="1"/>
    <col min="7" max="7" width="18.1640625" customWidth="1"/>
    <col min="8" max="8" width="22.6640625" customWidth="1"/>
  </cols>
  <sheetData>
    <row r="1" spans="1:8" x14ac:dyDescent="0.2">
      <c r="A1" t="s">
        <v>8372</v>
      </c>
      <c r="B1" t="s">
        <v>8403</v>
      </c>
      <c r="C1" t="s">
        <v>8404</v>
      </c>
      <c r="D1" t="s">
        <v>8405</v>
      </c>
      <c r="E1" t="s">
        <v>8406</v>
      </c>
      <c r="F1" s="17" t="s">
        <v>8407</v>
      </c>
      <c r="G1" s="17" t="s">
        <v>8408</v>
      </c>
      <c r="H1" s="17" t="s">
        <v>8409</v>
      </c>
    </row>
    <row r="2" spans="1:8" x14ac:dyDescent="0.2">
      <c r="A2" t="s">
        <v>8410</v>
      </c>
      <c r="B2">
        <f>COUNTIFS(Kickstarter!D:D, "&lt;1000", Kickstarter!F:F, "successful",Kickstarter!R:R, "plays")</f>
        <v>141</v>
      </c>
      <c r="C2">
        <f>COUNTIFS(Kickstarter!D:D, "&lt;1000", Kickstarter!F:F, "failed", Kickstarter!R:R, "plays")</f>
        <v>45</v>
      </c>
      <c r="D2">
        <f>COUNTIFS(Kickstarter!D:D, "&lt;1000", Kickstarter!F:F, "canceled", Kickstarter!R:R, "plays")</f>
        <v>0</v>
      </c>
      <c r="E2">
        <f>SUM(B2+C2+D2)</f>
        <v>186</v>
      </c>
      <c r="F2">
        <f>SUM(B2/E2)</f>
        <v>0.75806451612903225</v>
      </c>
      <c r="G2">
        <f>SUM(C2/E2)</f>
        <v>0.24193548387096775</v>
      </c>
      <c r="H2">
        <f>SUM(D2/E2)</f>
        <v>0</v>
      </c>
    </row>
    <row r="3" spans="1:8" x14ac:dyDescent="0.2">
      <c r="A3" t="s">
        <v>8411</v>
      </c>
      <c r="B3">
        <f>COUNTIFS(Kickstarter!D:D, "&gt;=1000", Kickstarter!D:D, "&lt;=4999", Kickstarter!F:F, "successful", Kickstarter!R:R, "plays")</f>
        <v>388</v>
      </c>
      <c r="C3">
        <f>COUNTIFS(Kickstarter!D:D, "&gt;=1000",Kickstarter!D:D, "&lt;=4999",  Kickstarter!F:F, "failed", Kickstarter!R:R, "plays")</f>
        <v>146</v>
      </c>
      <c r="D3">
        <f>COUNTIFS(Kickstarter!D:D, "&gt;=1000", Kickstarter!D:D, "&lt;=4999", Kickstarter!F:F, "canceled", Kickstarter!R:R, "plays")</f>
        <v>0</v>
      </c>
      <c r="E3">
        <f t="shared" ref="E3:E13" si="0">SUM(B3+C3+D3)</f>
        <v>534</v>
      </c>
      <c r="F3">
        <f t="shared" ref="F3:F13" si="1">SUM(B3/E3)</f>
        <v>0.72659176029962547</v>
      </c>
      <c r="G3">
        <f t="shared" ref="G3:G13" si="2">SUM(C3/E3)</f>
        <v>0.27340823970037453</v>
      </c>
      <c r="H3">
        <f t="shared" ref="H3:H13" si="3">SUM(D3/E3)</f>
        <v>0</v>
      </c>
    </row>
    <row r="4" spans="1:8" x14ac:dyDescent="0.2">
      <c r="A4" t="s">
        <v>8412</v>
      </c>
      <c r="B4">
        <f>COUNTIFS(Kickstarter!D:D, "&gt;=5000", Kickstarter!D:D, "&lt;=9999", Kickstarter!F:F, "successful", Kickstarter!R:R, "plays")</f>
        <v>93</v>
      </c>
      <c r="C4">
        <f>COUNTIFS(Kickstarter!D:D, "&gt;=5000",Kickstarter!D:D, "&lt;=9999",  Kickstarter!F:F, "failed", Kickstarter!R:R, "plays")</f>
        <v>76</v>
      </c>
      <c r="D4">
        <f>COUNTIFS(Kickstarter!D:D, "&gt;=5000", Kickstarter!D:D, "&lt;=9999", Kickstarter!F:F, "canceled", Kickstarter!R:R, "plays")</f>
        <v>0</v>
      </c>
      <c r="E4">
        <f t="shared" si="0"/>
        <v>169</v>
      </c>
      <c r="F4">
        <f t="shared" si="1"/>
        <v>0.55029585798816572</v>
      </c>
      <c r="G4">
        <f t="shared" si="2"/>
        <v>0.44970414201183434</v>
      </c>
      <c r="H4">
        <f t="shared" si="3"/>
        <v>0</v>
      </c>
    </row>
    <row r="5" spans="1:8" x14ac:dyDescent="0.2">
      <c r="A5" t="s">
        <v>8413</v>
      </c>
      <c r="B5">
        <f>COUNTIFS(Kickstarter!D:D, "&gt;=10000", Kickstarter!D:D, "&lt;=14999", Kickstarter!F:F, "successful", Kickstarter!R:R, "plays")</f>
        <v>39</v>
      </c>
      <c r="C5">
        <f>COUNTIFS(Kickstarter!D:D, "&gt;=10000",Kickstarter!D:D, "&lt;=14999",  Kickstarter!F:F, "failed", Kickstarter!R:R, "plays")</f>
        <v>33</v>
      </c>
      <c r="D5">
        <f>COUNTIFS(Kickstarter!D:D, "&gt;=10000", Kickstarter!D:D, "&lt;=14999", Kickstarter!F:F, "canceled", Kickstarter!R:R, "plays")</f>
        <v>0</v>
      </c>
      <c r="E5">
        <f t="shared" si="0"/>
        <v>72</v>
      </c>
      <c r="F5">
        <f t="shared" si="1"/>
        <v>0.54166666666666663</v>
      </c>
      <c r="G5">
        <f t="shared" si="2"/>
        <v>0.45833333333333331</v>
      </c>
      <c r="H5">
        <f t="shared" si="3"/>
        <v>0</v>
      </c>
    </row>
    <row r="6" spans="1:8" x14ac:dyDescent="0.2">
      <c r="A6" t="s">
        <v>8414</v>
      </c>
      <c r="B6">
        <f>COUNTIFS(Kickstarter!D:D, "&gt;=15000", Kickstarter!D:D, "&lt;=19999", Kickstarter!F:F, "successful", Kickstarter!R:R, "plays")</f>
        <v>12</v>
      </c>
      <c r="C6">
        <f>COUNTIFS(Kickstarter!D:D, "&gt;=15000",Kickstarter!D:D, "&lt;=19999",  Kickstarter!F:F, "failed", Kickstarter!R:R, "plays")</f>
        <v>12</v>
      </c>
      <c r="D6">
        <f>COUNTIFS(Kickstarter!D:D, "&gt;=15000", Kickstarter!D:D, "&lt;=19999", Kickstarter!F:F, "canceled", Kickstarter!R:R, "plays")</f>
        <v>0</v>
      </c>
      <c r="E6">
        <f t="shared" si="0"/>
        <v>24</v>
      </c>
      <c r="F6">
        <f t="shared" si="1"/>
        <v>0.5</v>
      </c>
      <c r="G6">
        <f t="shared" si="2"/>
        <v>0.5</v>
      </c>
      <c r="H6">
        <f t="shared" si="3"/>
        <v>0</v>
      </c>
    </row>
    <row r="7" spans="1:8" x14ac:dyDescent="0.2">
      <c r="A7" t="s">
        <v>8415</v>
      </c>
      <c r="B7">
        <f>COUNTIFS(Kickstarter!D:D, "&gt;=20000", Kickstarter!D:D, "&lt;=24999", Kickstarter!F:F, "successful", Kickstarter!R:R, "plays")</f>
        <v>9</v>
      </c>
      <c r="C7">
        <f>COUNTIFS(Kickstarter!D:D, "&gt;=20000",Kickstarter!D:D, "&lt;=24999",  Kickstarter!F:F, "failed", Kickstarter!R:R, "plays")</f>
        <v>11</v>
      </c>
      <c r="D7">
        <f>COUNTIFS(Kickstarter!D:D, "&gt;=20000", Kickstarter!D:D, "&lt;=24999", Kickstarter!F:F, "canceled", Kickstarter!R:R, "plays")</f>
        <v>0</v>
      </c>
      <c r="E7">
        <f t="shared" si="0"/>
        <v>20</v>
      </c>
      <c r="F7">
        <f t="shared" si="1"/>
        <v>0.45</v>
      </c>
      <c r="G7">
        <f t="shared" si="2"/>
        <v>0.55000000000000004</v>
      </c>
      <c r="H7">
        <f t="shared" si="3"/>
        <v>0</v>
      </c>
    </row>
    <row r="8" spans="1:8" x14ac:dyDescent="0.2">
      <c r="A8" t="s">
        <v>8416</v>
      </c>
      <c r="B8">
        <f>COUNTIFS(Kickstarter!D:D, "&gt;=30000", Kickstarter!D:D, "&lt;=34999", Kickstarter!F:F, "successful", Kickstarter!R:R, "plays")</f>
        <v>3</v>
      </c>
      <c r="C8">
        <f>COUNTIFS(Kickstarter!D:D, "&gt;=25000",Kickstarter!D:D, "&lt;=29999",  Kickstarter!F:F, "failed", Kickstarter!R:R, "plays")</f>
        <v>4</v>
      </c>
      <c r="D8">
        <f>COUNTIFS(Kickstarter!D:D, "&gt;=25000", Kickstarter!D:D, "&lt;=29999", Kickstarter!F:F, "canceled", Kickstarter!R:R, "plays")</f>
        <v>0</v>
      </c>
      <c r="E8">
        <f t="shared" si="0"/>
        <v>7</v>
      </c>
      <c r="F8">
        <f t="shared" si="1"/>
        <v>0.42857142857142855</v>
      </c>
      <c r="G8">
        <f t="shared" si="2"/>
        <v>0.5714285714285714</v>
      </c>
      <c r="H8">
        <f t="shared" si="3"/>
        <v>0</v>
      </c>
    </row>
    <row r="9" spans="1:8" x14ac:dyDescent="0.2">
      <c r="A9" t="s">
        <v>8417</v>
      </c>
      <c r="B9">
        <f>COUNTIFS(Kickstarter!D:D, "&gt;=30000", Kickstarter!D:D, "&lt;=34999", Kickstarter!F:F, "successful", Kickstarter!R:R, "plays")</f>
        <v>3</v>
      </c>
      <c r="C9">
        <f>COUNTIFS(Kickstarter!D:D, "&gt;=30000",Kickstarter!D:D, "&lt;=34999",  Kickstarter!F:F, "failed", Kickstarter!R:R, "plays")</f>
        <v>8</v>
      </c>
      <c r="D9">
        <f>COUNTIFS(Kickstarter!D:D, "&gt;=30000", Kickstarter!D:D, "&lt;=34999", Kickstarter!F:F, "canceled", Kickstarter!R:R, "plays")</f>
        <v>0</v>
      </c>
      <c r="E9">
        <f t="shared" si="0"/>
        <v>11</v>
      </c>
      <c r="F9">
        <f t="shared" si="1"/>
        <v>0.27272727272727271</v>
      </c>
      <c r="G9">
        <f t="shared" si="2"/>
        <v>0.72727272727272729</v>
      </c>
      <c r="H9">
        <f t="shared" si="3"/>
        <v>0</v>
      </c>
    </row>
    <row r="10" spans="1:8" x14ac:dyDescent="0.2">
      <c r="A10" t="s">
        <v>8418</v>
      </c>
      <c r="B10">
        <f>COUNTIFS(Kickstarter!D:D, "&gt;=35000", Kickstarter!D:D, "&lt;=39999", Kickstarter!F:F, "successful", Kickstarter!R:R, "plays")</f>
        <v>4</v>
      </c>
      <c r="C10">
        <f>COUNTIFS(Kickstarter!D:D, "&gt;=35000",Kickstarter!D:D, "&lt;=39999",  Kickstarter!F:F, "failed", Kickstarter!R:R, "plays")</f>
        <v>2</v>
      </c>
      <c r="D10">
        <f>COUNTIFS(Kickstarter!D:D, "&gt;=35000", Kickstarter!D:D, "&lt;=39999", Kickstarter!F:F, "canceled", Kickstarter!R:R, "plays")</f>
        <v>0</v>
      </c>
      <c r="E10">
        <f t="shared" si="0"/>
        <v>6</v>
      </c>
      <c r="F10">
        <f t="shared" si="1"/>
        <v>0.66666666666666663</v>
      </c>
      <c r="G10">
        <f t="shared" si="2"/>
        <v>0.33333333333333331</v>
      </c>
      <c r="H10">
        <f t="shared" si="3"/>
        <v>0</v>
      </c>
    </row>
    <row r="11" spans="1:8" x14ac:dyDescent="0.2">
      <c r="A11" t="s">
        <v>8419</v>
      </c>
      <c r="B11">
        <f>COUNTIFS(Kickstarter!D:D, "&gt;=40000", Kickstarter!D:D, "&lt;=44999", Kickstarter!F:F, "successful", Kickstarter!R:R, "plays")</f>
        <v>2</v>
      </c>
      <c r="C11">
        <f>COUNTIFS(Kickstarter!D:D, "&gt;=40000",Kickstarter!D:D, "&lt;=44999",  Kickstarter!F:F, "failed", Kickstarter!R:R, "plays")</f>
        <v>1</v>
      </c>
      <c r="D11">
        <f>COUNTIFS(Kickstarter!D:D, "&gt;=40000", Kickstarter!D:D, "&lt;=44999", Kickstarter!F:F, "canceled", Kickstarter!R:R, "plays")</f>
        <v>0</v>
      </c>
      <c r="E11">
        <f t="shared" si="0"/>
        <v>3</v>
      </c>
      <c r="F11">
        <f t="shared" si="1"/>
        <v>0.66666666666666663</v>
      </c>
      <c r="G11">
        <f t="shared" si="2"/>
        <v>0.33333333333333331</v>
      </c>
      <c r="H11">
        <f t="shared" si="3"/>
        <v>0</v>
      </c>
    </row>
    <row r="12" spans="1:8" x14ac:dyDescent="0.2">
      <c r="A12" t="s">
        <v>8420</v>
      </c>
      <c r="B12">
        <f>COUNTIFS(Kickstarter!D:D, "&gt;=45000",Kickstarter!D:D, "&lt;=49999", Kickstarter!F:F, "successful", Kickstarter!R:R, "plays")</f>
        <v>0</v>
      </c>
      <c r="C12">
        <f>COUNTIFS(Kickstarter!D:D, "&gt;=45000",Kickstarter!D:D, "&lt;=49999",  Kickstarter!F:F, "failed", Kickstarter!R:R, "plays")</f>
        <v>1</v>
      </c>
      <c r="D12">
        <f>COUNTIFS(Kickstarter!D:D, "&gt;=45000", Kickstarter!D:D, "&lt;=49999", Kickstarter!F:F, "canceled", Kickstarter!R:R, "plays")</f>
        <v>0</v>
      </c>
      <c r="E12">
        <f t="shared" si="0"/>
        <v>1</v>
      </c>
      <c r="F12">
        <f t="shared" si="1"/>
        <v>0</v>
      </c>
      <c r="G12">
        <f t="shared" si="2"/>
        <v>1</v>
      </c>
      <c r="H12">
        <f t="shared" si="3"/>
        <v>0</v>
      </c>
    </row>
    <row r="13" spans="1:8" x14ac:dyDescent="0.2">
      <c r="A13" t="s">
        <v>8421</v>
      </c>
      <c r="B13">
        <f>COUNTIFS(Kickstarter!D:D, "&gt;=50000",  Kickstarter!F:F, "successful", Kickstarter!R:R, "plays")</f>
        <v>2</v>
      </c>
      <c r="C13">
        <f>COUNTIFS(Kickstarter!D:D, "&gt;=50000", Kickstarter!F:F, "failed", Kickstarter!R:R, "plays")</f>
        <v>14</v>
      </c>
      <c r="D13">
        <f>COUNTIFS(Kickstarter!D:D, "&gt;=50000", Kickstarter!F:F, "canceled", Kickstarter!R:R, "plays")</f>
        <v>0</v>
      </c>
      <c r="E13">
        <f t="shared" si="0"/>
        <v>16</v>
      </c>
      <c r="F13">
        <f t="shared" si="1"/>
        <v>0.125</v>
      </c>
      <c r="G13">
        <f t="shared" si="2"/>
        <v>0.875</v>
      </c>
      <c r="H13">
        <f t="shared" si="3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356E9D-68BE-AB43-ACC9-F3CEB302397C}">
  <dimension ref="A1:C14"/>
  <sheetViews>
    <sheetView workbookViewId="0">
      <selection activeCell="C15" sqref="C15"/>
    </sheetView>
  </sheetViews>
  <sheetFormatPr baseColWidth="10" defaultRowHeight="15" x14ac:dyDescent="0.2"/>
  <cols>
    <col min="1" max="1" width="25.5" customWidth="1"/>
    <col min="2" max="2" width="17" style="16" customWidth="1"/>
    <col min="3" max="3" width="17.6640625" style="16" customWidth="1"/>
  </cols>
  <sheetData>
    <row r="1" spans="1:3" x14ac:dyDescent="0.2">
      <c r="B1" s="16" t="s">
        <v>8374</v>
      </c>
      <c r="C1" s="16" t="s">
        <v>8375</v>
      </c>
    </row>
    <row r="2" spans="1:3" x14ac:dyDescent="0.2">
      <c r="A2" t="s">
        <v>8376</v>
      </c>
      <c r="B2" s="16" t="e">
        <f>AVERAGE(#REF!)</f>
        <v>#REF!</v>
      </c>
      <c r="C2" s="16" t="e">
        <f>AVERAGE(#REF!)</f>
        <v>#REF!</v>
      </c>
    </row>
    <row r="3" spans="1:3" x14ac:dyDescent="0.2">
      <c r="A3" t="s">
        <v>8377</v>
      </c>
      <c r="B3" s="16" t="e">
        <f>MEDIAN(#REF!)</f>
        <v>#REF!</v>
      </c>
      <c r="C3" s="16" t="e">
        <f>MEDIAN(#REF!)</f>
        <v>#REF!</v>
      </c>
    </row>
    <row r="4" spans="1:3" x14ac:dyDescent="0.2">
      <c r="A4" t="s">
        <v>8380</v>
      </c>
      <c r="B4" s="16" t="e">
        <f>_xlfn.STDEV.P(#REF!)</f>
        <v>#REF!</v>
      </c>
      <c r="C4" s="16" t="e">
        <f>_xlfn.STDEV.P(#REF!)</f>
        <v>#REF!</v>
      </c>
    </row>
    <row r="5" spans="1:3" x14ac:dyDescent="0.2">
      <c r="A5" t="s">
        <v>8381</v>
      </c>
      <c r="B5" s="16" t="e">
        <f>_xlfn.QUARTILE.EXC(#REF!,3)</f>
        <v>#REF!</v>
      </c>
      <c r="C5" s="16" t="e">
        <f>_xlfn.QUARTILE.EXC(#REF!,3 )</f>
        <v>#REF!</v>
      </c>
    </row>
    <row r="6" spans="1:3" x14ac:dyDescent="0.2">
      <c r="A6" t="s">
        <v>8382</v>
      </c>
      <c r="B6" s="16" t="e">
        <f>_xlfn.QUARTILE.EXC(#REF!,1)</f>
        <v>#REF!</v>
      </c>
      <c r="C6" s="16" t="e">
        <f>_xlfn.QUARTILE.EXC(#REF!, 1)</f>
        <v>#REF!</v>
      </c>
    </row>
    <row r="7" spans="1:3" x14ac:dyDescent="0.2">
      <c r="A7" t="s">
        <v>8383</v>
      </c>
      <c r="B7" s="16" t="e">
        <f>B5-B6</f>
        <v>#REF!</v>
      </c>
      <c r="C7" s="16" t="e">
        <f>C5-C6</f>
        <v>#REF!</v>
      </c>
    </row>
    <row r="9" spans="1:3" x14ac:dyDescent="0.2">
      <c r="A9" t="s">
        <v>8378</v>
      </c>
      <c r="B9" s="16" t="e">
        <f>AVERAGE(#REF!)</f>
        <v>#REF!</v>
      </c>
      <c r="C9" s="16" t="e">
        <f>AVERAGE(#REF!)</f>
        <v>#REF!</v>
      </c>
    </row>
    <row r="10" spans="1:3" x14ac:dyDescent="0.2">
      <c r="A10" t="s">
        <v>8379</v>
      </c>
      <c r="B10" s="16" t="e">
        <f>MEDIAN(#REF!)</f>
        <v>#REF!</v>
      </c>
      <c r="C10" s="16" t="e">
        <f>MEDIAN(#REF!)</f>
        <v>#REF!</v>
      </c>
    </row>
    <row r="11" spans="1:3" x14ac:dyDescent="0.2">
      <c r="A11" t="s">
        <v>8387</v>
      </c>
      <c r="B11" s="16" t="e">
        <f>_xlfn.STDEV.P(#REF!)</f>
        <v>#REF!</v>
      </c>
      <c r="C11" s="16" t="e">
        <f>_xlfn.STDEV.P(#REF!)</f>
        <v>#REF!</v>
      </c>
    </row>
    <row r="12" spans="1:3" x14ac:dyDescent="0.2">
      <c r="A12" t="s">
        <v>8386</v>
      </c>
      <c r="B12" s="16" t="e">
        <f>_xlfn.QUARTILE.EXC(#REF!, 3)</f>
        <v>#REF!</v>
      </c>
      <c r="C12" s="16" t="e">
        <f>_xlfn.QUARTILE.EXC(#REF!, 3)</f>
        <v>#REF!</v>
      </c>
    </row>
    <row r="13" spans="1:3" x14ac:dyDescent="0.2">
      <c r="A13" t="s">
        <v>8384</v>
      </c>
      <c r="B13" s="16" t="e">
        <f>_xlfn.QUARTILE.EXC(#REF!, 1)</f>
        <v>#REF!</v>
      </c>
      <c r="C13" s="16" t="e">
        <f>_xlfn.QUARTILE.EXC(#REF!,1)</f>
        <v>#REF!</v>
      </c>
    </row>
    <row r="14" spans="1:3" x14ac:dyDescent="0.2">
      <c r="A14" t="s">
        <v>8385</v>
      </c>
      <c r="B14" s="16" t="e">
        <f>B12-B13</f>
        <v>#REF!</v>
      </c>
      <c r="C14" s="16" t="e">
        <f>C12-C13</f>
        <v>#REF!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6B07D7-95BE-C248-9E5B-9DF6A8322481}">
  <dimension ref="A1:D6"/>
  <sheetViews>
    <sheetView workbookViewId="0">
      <selection activeCell="E4" sqref="E4"/>
    </sheetView>
  </sheetViews>
  <sheetFormatPr baseColWidth="10" defaultRowHeight="15" x14ac:dyDescent="0.2"/>
  <cols>
    <col min="1" max="1" width="38.5" customWidth="1"/>
    <col min="2" max="2" width="108.33203125" customWidth="1"/>
  </cols>
  <sheetData>
    <row r="1" spans="1:4" x14ac:dyDescent="0.2">
      <c r="A1" t="s">
        <v>8371</v>
      </c>
      <c r="B1" t="s">
        <v>4110</v>
      </c>
      <c r="C1" t="s">
        <v>8372</v>
      </c>
      <c r="D1" t="s">
        <v>8373</v>
      </c>
    </row>
    <row r="2" spans="1:4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Kickstarter!B:E,4,FALSE)</f>
        <v>2020</v>
      </c>
    </row>
    <row r="3" spans="1:4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Kickstarter!B:E,4,FALSE)</f>
        <v>2020</v>
      </c>
    </row>
    <row r="4" spans="1:4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Kickstarter!B:E,4,FALSE)</f>
        <v>2576</v>
      </c>
    </row>
    <row r="5" spans="1:4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Kickstarter!B:E,4,FALSE)</f>
        <v>1168</v>
      </c>
    </row>
    <row r="6" spans="1:4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Kickstarter!B:E,4,FALSE)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Subcategory Statistics</vt:lpstr>
      <vt:lpstr>Category Statistics</vt:lpstr>
      <vt:lpstr>Outcomes Based on Launch Date</vt:lpstr>
      <vt:lpstr>Theater Outcomes by Launch Date</vt:lpstr>
      <vt:lpstr>Kickstarter</vt:lpstr>
      <vt:lpstr>Sheet11</vt:lpstr>
      <vt:lpstr>Outcomes Based on Goal</vt:lpstr>
      <vt:lpstr>Descriptive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2021-10-04T02:23:52Z</dcterms:modified>
</cp:coreProperties>
</file>