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8_{0001CCA2-D759-40CF-B3CB-15542BA3ADD9}" xr6:coauthVersionLast="47" xr6:coauthVersionMax="47" xr10:uidLastSave="{00000000-0000-0000-0000-000000000000}"/>
  <bookViews>
    <workbookView xWindow="5760" yWindow="0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K14" i="5"/>
  <c r="J14" i="5"/>
  <c r="I14" i="5"/>
  <c r="H14" i="5"/>
  <c r="G14" i="5"/>
  <c r="F14" i="5"/>
  <c r="L13" i="5"/>
  <c r="K13" i="5"/>
  <c r="J13" i="5"/>
  <c r="I13" i="5"/>
  <c r="H13" i="5"/>
  <c r="G13" i="5"/>
  <c r="F13" i="5"/>
  <c r="AA176" i="1"/>
  <c r="AB176" i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A164" i="1"/>
  <c r="AA163" i="1"/>
  <c r="AB163" i="1" s="1"/>
  <c r="AC163" i="1" s="1"/>
  <c r="Z166" i="1"/>
  <c r="Y166" i="1"/>
  <c r="X166" i="1"/>
  <c r="W166" i="1"/>
  <c r="V166" i="1"/>
  <c r="U166" i="1"/>
  <c r="Y79" i="1"/>
  <c r="X79" i="1"/>
  <c r="Z79" i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A146" i="1"/>
  <c r="AB146" i="1" s="1"/>
  <c r="AC146" i="1" s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A102" i="1"/>
  <c r="AB102" i="1" s="1"/>
  <c r="AC102" i="1" s="1"/>
  <c r="AA101" i="1"/>
  <c r="AB101" i="1" s="1"/>
  <c r="AC101" i="1" s="1"/>
  <c r="AD101" i="1" s="1"/>
  <c r="AE101" i="1" s="1"/>
  <c r="AA100" i="1"/>
  <c r="AB100" i="1" s="1"/>
  <c r="AC100" i="1" s="1"/>
  <c r="AD100" i="1" s="1"/>
  <c r="AA99" i="1"/>
  <c r="AB99" i="1" s="1"/>
  <c r="AC99" i="1" s="1"/>
  <c r="AD99" i="1" s="1"/>
  <c r="AE99" i="1" s="1"/>
  <c r="AA98" i="1"/>
  <c r="AB98" i="1" s="1"/>
  <c r="AC98" i="1" s="1"/>
  <c r="AD98" i="1" s="1"/>
  <c r="AE98" i="1" s="1"/>
  <c r="AA97" i="1"/>
  <c r="AB97" i="1" s="1"/>
  <c r="AC97" i="1" s="1"/>
  <c r="AD97" i="1" s="1"/>
  <c r="AE97" i="1" s="1"/>
  <c r="AA95" i="1"/>
  <c r="AB95" i="1" s="1"/>
  <c r="AC95" i="1" s="1"/>
  <c r="AD95" i="1" s="1"/>
  <c r="AE95" i="1" s="1"/>
  <c r="AA94" i="1"/>
  <c r="AB94" i="1" s="1"/>
  <c r="AC94" i="1" s="1"/>
  <c r="AD94" i="1" s="1"/>
  <c r="AE94" i="1" s="1"/>
  <c r="AA92" i="1"/>
  <c r="AB92" i="1" s="1"/>
  <c r="AC92" i="1" s="1"/>
  <c r="AD92" i="1" s="1"/>
  <c r="AE92" i="1" s="1"/>
  <c r="AA91" i="1"/>
  <c r="AB91" i="1" s="1"/>
  <c r="AC91" i="1" s="1"/>
  <c r="AD91" i="1" s="1"/>
  <c r="AE91" i="1" s="1"/>
  <c r="AA90" i="1"/>
  <c r="AB90" i="1" s="1"/>
  <c r="AC90" i="1" s="1"/>
  <c r="AD90" i="1" s="1"/>
  <c r="AE90" i="1" s="1"/>
  <c r="AA89" i="1"/>
  <c r="AB89" i="1" s="1"/>
  <c r="AA86" i="1"/>
  <c r="AB86" i="1" s="1"/>
  <c r="AC86" i="1" s="1"/>
  <c r="AD86" i="1" s="1"/>
  <c r="AE86" i="1" s="1"/>
  <c r="AA85" i="1"/>
  <c r="AB85" i="1" s="1"/>
  <c r="AC85" i="1" s="1"/>
  <c r="AD85" i="1" s="1"/>
  <c r="AE85" i="1" s="1"/>
  <c r="AA84" i="1"/>
  <c r="AB83" i="1"/>
  <c r="AA82" i="1"/>
  <c r="AB82" i="1" s="1"/>
  <c r="AC82" i="1" s="1"/>
  <c r="AD82" i="1" s="1"/>
  <c r="AE82" i="1" s="1"/>
  <c r="AA81" i="1"/>
  <c r="AB81" i="1" s="1"/>
  <c r="AC81" i="1" s="1"/>
  <c r="AD81" i="1" s="1"/>
  <c r="AE81" i="1" s="1"/>
  <c r="AA80" i="1"/>
  <c r="AB80" i="1" s="1"/>
  <c r="AC80" i="1" s="1"/>
  <c r="AD80" i="1" s="1"/>
  <c r="AE80" i="1" s="1"/>
  <c r="T87" i="1"/>
  <c r="T88" i="1" s="1"/>
  <c r="AA76" i="1"/>
  <c r="AA78" i="1"/>
  <c r="AB78" i="1" s="1"/>
  <c r="AC78" i="1" s="1"/>
  <c r="AD78" i="1" s="1"/>
  <c r="AE78" i="1" s="1"/>
  <c r="AA77" i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AB173" i="1"/>
  <c r="AB137" i="1"/>
  <c r="AA175" i="1"/>
  <c r="AB175" i="1" s="1"/>
  <c r="AA174" i="1"/>
  <c r="AA153" i="1"/>
  <c r="AA154" i="1" s="1"/>
  <c r="AA139" i="1"/>
  <c r="AA123" i="1"/>
  <c r="AB123" i="1" s="1"/>
  <c r="AB42" i="1"/>
  <c r="AB38" i="1"/>
  <c r="AB35" i="1"/>
  <c r="AB34" i="1"/>
  <c r="AB33" i="1"/>
  <c r="AB32" i="1"/>
  <c r="AB31" i="1"/>
  <c r="AB30" i="1"/>
  <c r="AB29" i="1"/>
  <c r="AB28" i="1"/>
  <c r="AB24" i="1"/>
  <c r="AA113" i="1"/>
  <c r="AA114" i="1" s="1"/>
  <c r="AA38" i="1"/>
  <c r="AA35" i="1"/>
  <c r="AA34" i="1"/>
  <c r="AA32" i="1"/>
  <c r="AA31" i="1"/>
  <c r="AA30" i="1"/>
  <c r="AA29" i="1"/>
  <c r="AA28" i="1"/>
  <c r="AA24" i="1"/>
  <c r="AA135" i="1" s="1"/>
  <c r="AA136" i="1" s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38" i="1"/>
  <c r="Z39" i="1" s="1"/>
  <c r="AA39" i="1" s="1"/>
  <c r="Z43" i="1"/>
  <c r="Z40" i="1" s="1"/>
  <c r="Z44" i="1" s="1"/>
  <c r="AA44" i="1" s="1"/>
  <c r="AB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Z171" i="1" l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AA166" i="1"/>
  <c r="BK170" i="1"/>
  <c r="BL170" i="1"/>
  <c r="AB164" i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B161" i="1"/>
  <c r="AG170" i="1"/>
  <c r="BD170" i="1"/>
  <c r="CJ170" i="1"/>
  <c r="BM170" i="1"/>
  <c r="CC170" i="1"/>
  <c r="CK170" i="1"/>
  <c r="AX170" i="1"/>
  <c r="BV170" i="1"/>
  <c r="CD170" i="1"/>
  <c r="AA170" i="1"/>
  <c r="AY170" i="1"/>
  <c r="BO170" i="1"/>
  <c r="CU170" i="1"/>
  <c r="AB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A79" i="1"/>
  <c r="AA18" i="1"/>
  <c r="AA22" i="1" s="1"/>
  <c r="AI18" i="1"/>
  <c r="AI22" i="1" s="1"/>
  <c r="AQ18" i="1"/>
  <c r="AQ22" i="1" s="1"/>
  <c r="AY18" i="1"/>
  <c r="AY22" i="1" s="1"/>
  <c r="BG18" i="1"/>
  <c r="BG22" i="1" s="1"/>
  <c r="BO18" i="1"/>
  <c r="BO22" i="1" s="1"/>
  <c r="AA147" i="1"/>
  <c r="BW18" i="1"/>
  <c r="BW22" i="1" s="1"/>
  <c r="X104" i="1"/>
  <c r="X107" i="1" s="1"/>
  <c r="Y104" i="1"/>
  <c r="Y107" i="1" s="1"/>
  <c r="Z104" i="1"/>
  <c r="Z107" i="1" s="1"/>
  <c r="AC147" i="1"/>
  <c r="AD146" i="1"/>
  <c r="AB147" i="1"/>
  <c r="AA103" i="1"/>
  <c r="CE18" i="1"/>
  <c r="CE22" i="1" s="1"/>
  <c r="CM18" i="1"/>
  <c r="CM22" i="1" s="1"/>
  <c r="CU18" i="1"/>
  <c r="CU22" i="1" s="1"/>
  <c r="AD102" i="1"/>
  <c r="AE102" i="1" s="1"/>
  <c r="AC103" i="1"/>
  <c r="AB76" i="1"/>
  <c r="AE100" i="1"/>
  <c r="AB103" i="1"/>
  <c r="AA96" i="1"/>
  <c r="AB96" i="1"/>
  <c r="AB93" i="1"/>
  <c r="AC89" i="1"/>
  <c r="AD89" i="1" s="1"/>
  <c r="AE89" i="1" s="1"/>
  <c r="AA93" i="1"/>
  <c r="AA87" i="1"/>
  <c r="AA88" i="1" s="1"/>
  <c r="AB84" i="1"/>
  <c r="AC84" i="1" s="1"/>
  <c r="AD84" i="1" s="1"/>
  <c r="AE84" i="1" s="1"/>
  <c r="AC83" i="1"/>
  <c r="AB135" i="1"/>
  <c r="AB136" i="1" s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A36" i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AB36" i="1"/>
  <c r="AB153" i="1"/>
  <c r="AB154" i="1" s="1"/>
  <c r="CB18" i="1"/>
  <c r="CB22" i="1" s="1"/>
  <c r="Z149" i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A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AA27" i="1"/>
  <c r="AA26" i="1" s="1"/>
  <c r="AA41" i="1" s="1"/>
  <c r="AB112" i="1"/>
  <c r="AB113" i="1" s="1"/>
  <c r="AB114" i="1" s="1"/>
  <c r="AB27" i="1"/>
  <c r="AA57" i="1"/>
  <c r="AB39" i="1"/>
  <c r="AB57" i="1" s="1"/>
  <c r="AA141" i="1"/>
  <c r="AB139" i="1"/>
  <c r="AB141" i="1" s="1"/>
  <c r="AA43" i="1"/>
  <c r="Z57" i="1"/>
  <c r="G21" i="31"/>
  <c r="G16" i="31"/>
  <c r="AB193" i="1" l="1"/>
  <c r="AB194" i="1" s="1"/>
  <c r="AA193" i="1"/>
  <c r="AA194" i="1" s="1"/>
  <c r="AC193" i="1"/>
  <c r="AC194" i="1" s="1"/>
  <c r="AB166" i="1"/>
  <c r="AC166" i="1"/>
  <c r="AE163" i="1"/>
  <c r="AD166" i="1"/>
  <c r="AA104" i="1"/>
  <c r="AA107" i="1" s="1"/>
  <c r="Z132" i="1"/>
  <c r="AE146" i="1"/>
  <c r="AD147" i="1"/>
  <c r="AB87" i="1"/>
  <c r="AB88" i="1" s="1"/>
  <c r="AD103" i="1"/>
  <c r="AC76" i="1"/>
  <c r="AE103" i="1"/>
  <c r="AC96" i="1"/>
  <c r="AD83" i="1"/>
  <c r="AC87" i="1"/>
  <c r="AC88" i="1" s="1"/>
  <c r="Z110" i="1"/>
  <c r="Z106" i="1"/>
  <c r="Z45" i="1"/>
  <c r="Z46" i="1" s="1"/>
  <c r="AB41" i="1"/>
  <c r="AB45" i="1" s="1"/>
  <c r="Z137" i="1"/>
  <c r="Z50" i="1"/>
  <c r="Z72" i="1"/>
  <c r="Z108" i="1" s="1"/>
  <c r="AA70" i="1"/>
  <c r="AA71" i="1" s="1"/>
  <c r="AA72" i="1" s="1"/>
  <c r="AB73" i="1"/>
  <c r="AA50" i="1"/>
  <c r="AB26" i="1"/>
  <c r="AB50" i="1" s="1"/>
  <c r="AA40" i="1"/>
  <c r="AB43" i="1" s="1"/>
  <c r="AB40" i="1" s="1"/>
  <c r="AA45" i="1"/>
  <c r="AA46" i="1" s="1"/>
  <c r="AD193" i="1" l="1"/>
  <c r="AD194" i="1" s="1"/>
  <c r="AF163" i="1"/>
  <c r="AE166" i="1"/>
  <c r="AE147" i="1"/>
  <c r="AF146" i="1"/>
  <c r="AD76" i="1"/>
  <c r="AD96" i="1"/>
  <c r="AA106" i="1"/>
  <c r="AA110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AB70" i="1"/>
  <c r="AB71" i="1" s="1"/>
  <c r="AB72" i="1" s="1"/>
  <c r="AB46" i="1"/>
  <c r="D11" i="20"/>
  <c r="Y197" i="1"/>
  <c r="AE193" i="1" l="1"/>
  <c r="AE194" i="1" s="1"/>
  <c r="AF166" i="1"/>
  <c r="AG163" i="1"/>
  <c r="AF147" i="1"/>
  <c r="AG146" i="1"/>
  <c r="AE76" i="1"/>
  <c r="AE96" i="1"/>
  <c r="AE87" i="1"/>
  <c r="AE88" i="1" s="1"/>
  <c r="Z197" i="1"/>
  <c r="AF193" i="1" l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G193" i="1" l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AB48" i="1"/>
  <c r="AB49" i="1" s="1"/>
  <c r="AB51" i="1" s="1"/>
  <c r="AA48" i="1"/>
  <c r="AA49" i="1" s="1"/>
  <c r="AA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H193" i="1" l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AB77" i="1"/>
  <c r="AA108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B79" i="1"/>
  <c r="AB104" i="1" s="1"/>
  <c r="AB107" i="1" s="1"/>
  <c r="AM147" i="1"/>
  <c r="AN146" i="1"/>
  <c r="AA109" i="1"/>
  <c r="AA52" i="1"/>
  <c r="AA115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AA158" i="1"/>
  <c r="AA171" i="1" s="1"/>
  <c r="AA54" i="1"/>
  <c r="AA56" i="1" s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B159" i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A2" i="1"/>
  <c r="AM2" i="1" s="1"/>
  <c r="AY2" i="1" s="1"/>
  <c r="BK2" i="1" s="1"/>
  <c r="BW2" i="1" s="1"/>
  <c r="CI2" i="1" s="1"/>
  <c r="CU2" i="1" s="1"/>
  <c r="AB2" i="1"/>
  <c r="AN2" i="1" s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Y193" i="1" l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AA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BD193" i="1" l="1"/>
  <c r="BD194" i="1" s="1"/>
  <c r="BE166" i="1"/>
  <c r="BF163" i="1"/>
  <c r="BE147" i="1"/>
  <c r="BF146" i="1"/>
  <c r="AA178" i="1"/>
  <c r="AA179" i="1" s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U3" i="1" s="1"/>
  <c r="V1" i="1"/>
  <c r="V3" i="1" s="1"/>
  <c r="W1" i="1"/>
  <c r="W3" i="1" s="1"/>
  <c r="X1" i="1"/>
  <c r="X3" i="1" s="1"/>
  <c r="AA1" i="1"/>
  <c r="AB1" i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BE193" i="1" l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AB180" i="1"/>
  <c r="AB158" i="1" s="1"/>
  <c r="AB171" i="1" s="1"/>
  <c r="AA3" i="1"/>
  <c r="AB3" i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AB174" i="1"/>
  <c r="C16" i="20"/>
  <c r="D16" i="20"/>
  <c r="F16" i="20"/>
  <c r="AB108" i="1"/>
  <c r="AB110" i="1"/>
  <c r="AB106" i="1"/>
  <c r="AB54" i="1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AB115" i="1"/>
  <c r="AB177" i="1" s="1"/>
  <c r="AB178" i="1" s="1"/>
  <c r="AB179" i="1" s="1"/>
  <c r="AB52" i="1"/>
  <c r="AB56" i="1" s="1"/>
  <c r="AB109" i="1"/>
  <c r="J36" i="25"/>
  <c r="AA197" i="1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B197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AA189" i="1"/>
  <c r="K15" i="25"/>
  <c r="AB189" i="1" l="1"/>
  <c r="AC26" i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AA53" i="1" l="1"/>
  <c r="AA55" i="1" s="1"/>
  <c r="AB53" i="1"/>
  <c r="AB55" i="1" s="1"/>
  <c r="X56" i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I22" i="5" s="1"/>
  <c r="AI45" i="1"/>
  <c r="CI188" i="1"/>
  <c r="CE135" i="1"/>
  <c r="CE136" i="1" s="1"/>
  <c r="CK135" i="1"/>
  <c r="CK136" i="1" s="1"/>
  <c r="CL188" i="1" s="1"/>
  <c r="CS135" i="1"/>
  <c r="CS136" i="1" s="1"/>
  <c r="H10" i="5"/>
  <c r="H22" i="5" s="1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F22" i="5" s="1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L22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G22" i="5"/>
  <c r="G26" i="5" s="1"/>
  <c r="G27" i="5" s="1"/>
  <c r="AE45" i="1"/>
  <c r="AE50" i="1"/>
  <c r="AE135" i="1"/>
  <c r="AE136" i="1" s="1"/>
  <c r="AE188" i="1" s="1"/>
  <c r="J22" i="5"/>
  <c r="J23" i="5" s="1"/>
  <c r="CS188" i="1"/>
  <c r="BW188" i="1"/>
  <c r="BU188" i="1"/>
  <c r="CG188" i="1"/>
  <c r="K11" i="5"/>
  <c r="BO188" i="1"/>
  <c r="K22" i="5"/>
  <c r="K23" i="5" s="1"/>
  <c r="F17" i="20"/>
  <c r="AG188" i="1"/>
  <c r="AC50" i="1"/>
  <c r="AC45" i="1"/>
  <c r="AC135" i="1"/>
  <c r="AC136" i="1" s="1"/>
  <c r="CT188" i="1"/>
  <c r="AF51" i="1"/>
  <c r="X188" i="1"/>
  <c r="I12" i="20"/>
  <c r="H14" i="20"/>
  <c r="AA188" i="1"/>
  <c r="E12" i="20"/>
  <c r="D14" i="20"/>
  <c r="K12" i="20"/>
  <c r="K14" i="20" s="1"/>
  <c r="K17" i="20" s="1"/>
  <c r="CB188" i="1"/>
  <c r="H23" i="5"/>
  <c r="H26" i="5"/>
  <c r="H27" i="5" s="1"/>
  <c r="BD188" i="1"/>
  <c r="P12" i="25"/>
  <c r="P14" i="25" s="1"/>
  <c r="P16" i="25" s="1"/>
  <c r="F14" i="25"/>
  <c r="I23" i="5"/>
  <c r="I26" i="5"/>
  <c r="I27" i="5" s="1"/>
  <c r="AR188" i="1"/>
  <c r="AS188" i="1"/>
  <c r="CU188" i="1"/>
  <c r="G11" i="5"/>
  <c r="CC188" i="1"/>
  <c r="CD188" i="1"/>
  <c r="AD51" i="1"/>
  <c r="F26" i="5"/>
  <c r="F27" i="5" s="1"/>
  <c r="F23" i="5"/>
  <c r="M29" i="25"/>
  <c r="M30" i="25" s="1"/>
  <c r="Z181" i="1" l="1"/>
  <c r="Z200" i="1"/>
  <c r="AE51" i="1"/>
  <c r="L23" i="5"/>
  <c r="L26" i="5"/>
  <c r="L27" i="5" s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G23" i="5"/>
  <c r="J26" i="5"/>
  <c r="J27" i="5" s="1"/>
  <c r="K26" i="5"/>
  <c r="K27" i="5" s="1"/>
  <c r="AF188" i="1"/>
  <c r="X187" i="1"/>
  <c r="X190" i="1" s="1"/>
  <c r="AA187" i="1"/>
  <c r="AA190" i="1" s="1"/>
  <c r="K23" i="20"/>
  <c r="K18" i="20"/>
  <c r="AC188" i="1"/>
  <c r="AD188" i="1"/>
  <c r="E14" i="20"/>
  <c r="D17" i="20"/>
  <c r="I14" i="20"/>
  <c r="H17" i="20"/>
  <c r="W188" i="1"/>
  <c r="AB188" i="1"/>
  <c r="AC51" i="1"/>
  <c r="F18" i="20"/>
  <c r="F23" i="20"/>
  <c r="G14" i="20"/>
  <c r="X181" i="1" l="1"/>
  <c r="X200" i="1"/>
  <c r="AA181" i="1"/>
  <c r="AA200" i="1"/>
  <c r="AA122" i="1" s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AB187" i="1"/>
  <c r="AB190" i="1" s="1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AB181" i="1" l="1"/>
  <c r="AB200" i="1"/>
  <c r="AB122" i="1" s="1"/>
  <c r="F35" i="25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W205" i="1"/>
  <c r="AA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AA131" i="1"/>
  <c r="AA129" i="1"/>
  <c r="AA149" i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AA130" i="1" l="1"/>
  <c r="AA142" i="1"/>
  <c r="AA148" i="1" s="1"/>
  <c r="I33" i="25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A203" i="1"/>
  <c r="AA204" i="1" s="1"/>
  <c r="AA132" i="1" l="1"/>
  <c r="AA183" i="1"/>
  <c r="AU189" i="1"/>
  <c r="I39" i="25"/>
  <c r="AT51" i="1"/>
  <c r="AU48" i="1"/>
  <c r="AU49" i="1" s="1"/>
  <c r="AV26" i="1"/>
  <c r="AU50" i="1"/>
  <c r="J34" i="25"/>
  <c r="AB203" i="1"/>
  <c r="AB204" i="1" s="1"/>
  <c r="AB182" i="1" l="1"/>
  <c r="AV189" i="1"/>
  <c r="AU51" i="1"/>
  <c r="AV48" i="1"/>
  <c r="AV49" i="1" s="1"/>
  <c r="AW26" i="1"/>
  <c r="AV50" i="1"/>
  <c r="F30" i="20"/>
  <c r="G30" i="20" s="1"/>
  <c r="K34" i="25"/>
  <c r="AC203" i="1"/>
  <c r="AB131" i="1" l="1"/>
  <c r="AB129" i="1"/>
  <c r="AB149" i="1"/>
  <c r="J32" i="25"/>
  <c r="AW189" i="1"/>
  <c r="AV51" i="1"/>
  <c r="AW48" i="1"/>
  <c r="AW49" i="1" s="1"/>
  <c r="AX26" i="1"/>
  <c r="AW50" i="1"/>
  <c r="AB130" i="1" l="1"/>
  <c r="AB142" i="1"/>
  <c r="AB148" i="1" s="1"/>
  <c r="J40" i="25"/>
  <c r="J38" i="25"/>
  <c r="J33" i="25"/>
  <c r="AA205" i="1"/>
  <c r="AX189" i="1"/>
  <c r="AW51" i="1"/>
  <c r="AX48" i="1"/>
  <c r="AX49" i="1" s="1"/>
  <c r="AY26" i="1"/>
  <c r="AX50" i="1"/>
  <c r="AB132" i="1" l="1"/>
  <c r="AB183" i="1"/>
  <c r="J41" i="25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AB205" i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AC71" i="1" s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AF71" i="1" s="1"/>
  <c r="AF72" i="1" s="1"/>
  <c r="AF108" i="1" s="1"/>
  <c r="BN70" i="1"/>
  <c r="BN71" i="1" s="1"/>
  <c r="BN72" i="1" s="1"/>
  <c r="BN108" i="1" s="1"/>
  <c r="CB70" i="1"/>
  <c r="CB71" i="1" s="1"/>
  <c r="CB72" i="1" s="1"/>
  <c r="CB108" i="1" s="1"/>
  <c r="CB115" i="1" s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BD71" i="1" s="1"/>
  <c r="BD72" i="1" s="1"/>
  <c r="BD108" i="1" s="1"/>
  <c r="CU70" i="1"/>
  <c r="CU71" i="1" s="1"/>
  <c r="CU72" i="1" s="1"/>
  <c r="CU108" i="1" s="1"/>
  <c r="AR70" i="1"/>
  <c r="AR71" i="1" s="1"/>
  <c r="AR72" i="1" s="1"/>
  <c r="AR108" i="1" s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CN71" i="1" s="1"/>
  <c r="CN72" i="1" s="1"/>
  <c r="CN108" i="1" s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P71" i="1" s="1"/>
  <c r="BP72" i="1" s="1"/>
  <c r="BP108" i="1" s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H16" i="20" l="1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AH53" i="1" l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<sst xmlns="http://schemas.openxmlformats.org/spreadsheetml/2006/main" count="1256" uniqueCount="481">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</sst>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6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10" fillId="4" borderId="6" xfId="0" applyFont="1" applyFill="1" applyBorder="1" applyAlignment="1">
      <alignment horizontal="center"/>
    </xf>
    <xf numFmtId="0" fontId="8" fillId="4" borderId="7" xfId="0" applyFont="1" applyFill="1" applyBorder="1"/>
    <xf numFmtId="14" fontId="8" fillId="4" borderId="8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43" fontId="0" fillId="0" borderId="1" xfId="1" applyFont="1" applyBorder="1"/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  <c:pt idx="12">
                  <c:v>11330.275527435926</c:v>
                </c:pt>
                <c:pt idx="13">
                  <c:v>14753.695286856246</c:v>
                </c:pt>
                <c:pt idx="14">
                  <c:v>16496.926842956607</c:v>
                </c:pt>
                <c:pt idx="15">
                  <c:v>20368.331922670724</c:v>
                </c:pt>
                <c:pt idx="16">
                  <c:v>21327.345916038728</c:v>
                </c:pt>
                <c:pt idx="17">
                  <c:v>23518.562792432887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2635.6115711613538</c:v>
                </c:pt>
                <c:pt idx="8">
                  <c:v>1443.4440322956204</c:v>
                </c:pt>
                <c:pt idx="9">
                  <c:v>2619.7703763941608</c:v>
                </c:pt>
                <c:pt idx="10">
                  <c:v>2227.6615950279811</c:v>
                </c:pt>
                <c:pt idx="11">
                  <c:v>1835.5528136618002</c:v>
                </c:pt>
                <c:pt idx="12">
                  <c:v>3215.4344391265213</c:v>
                </c:pt>
                <c:pt idx="13">
                  <c:v>2431.2168763941609</c:v>
                </c:pt>
                <c:pt idx="14">
                  <c:v>3215.4344391265213</c:v>
                </c:pt>
                <c:pt idx="15">
                  <c:v>1646.9993136618004</c:v>
                </c:pt>
                <c:pt idx="16">
                  <c:v>2431.2168763941609</c:v>
                </c:pt>
                <c:pt idx="17">
                  <c:v>2431.2168763941609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5016.833333333333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-1685.5350000000001</c:v>
                </c:pt>
                <c:pt idx="8">
                  <c:v>-1685.5350000000001</c:v>
                </c:pt>
                <c:pt idx="9">
                  <c:v>-1685.5350000000001</c:v>
                </c:pt>
                <c:pt idx="10">
                  <c:v>-1685.5350000000001</c:v>
                </c:pt>
                <c:pt idx="11">
                  <c:v>-1685.5350000000001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15">
        <v>45473</v>
      </c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7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20" t="s">
        <v>2</v>
      </c>
      <c r="C16" s="621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22" t="s">
        <v>4</v>
      </c>
      <c r="C28" s="623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18" t="s">
        <v>344</v>
      </c>
      <c r="C29" s="619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18" t="s">
        <v>375</v>
      </c>
      <c r="C30" s="619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18" t="s">
        <v>376</v>
      </c>
      <c r="C31" s="619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18" t="s">
        <v>377</v>
      </c>
      <c r="C32" s="619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18" t="s">
        <v>378</v>
      </c>
      <c r="C33" s="619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18" t="s">
        <v>386</v>
      </c>
      <c r="C34" s="619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18" t="s">
        <v>379</v>
      </c>
      <c r="C35" s="619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18" t="s">
        <v>343</v>
      </c>
      <c r="C36" s="619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18" t="s">
        <v>380</v>
      </c>
      <c r="C37" s="619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24" t="s">
        <v>5</v>
      </c>
      <c r="C38" s="625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6" t="s">
        <v>6</v>
      </c>
      <c r="C39" s="627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32" t="s">
        <v>342</v>
      </c>
      <c r="C40" s="633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34" t="s">
        <v>7</v>
      </c>
      <c r="C41" s="635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24" t="s">
        <v>8</v>
      </c>
      <c r="C42" s="625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6" t="s">
        <v>9</v>
      </c>
      <c r="C43" s="627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28" t="s">
        <v>384</v>
      </c>
      <c r="C44" s="629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30" t="s">
        <v>10</v>
      </c>
      <c r="C45" s="631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5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32717.603333333336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32717.603333333336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1.5215783429939496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1732.1179447924187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30985.485388540917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159.91999999999999</v>
      </c>
      <c r="G17" s="69">
        <f>SUMIF('Monthly Detail'!$1:$1,'Annual Summary'!G$6, 'Monthly Detail'!$77:$77)</f>
        <v>263.86799999999999</v>
      </c>
      <c r="H17" s="69">
        <f>SUMIF('Monthly Detail'!$1:$1,'Annual Summary'!H$6, 'Monthly Detail'!$77:$77)</f>
        <v>290.2548000000001</v>
      </c>
      <c r="I17" s="69">
        <f>SUMIF('Monthly Detail'!$1:$1,'Annual Summary'!I$6, 'Monthly Detail'!$77:$77)</f>
        <v>319.28028000000012</v>
      </c>
      <c r="J17" s="319">
        <f>SUMIF('Monthly Detail'!$1:$1,'Annual Summary'!J$6, 'Monthly Detail'!$77:$77)</f>
        <v>351.20830800000005</v>
      </c>
      <c r="K17" s="69">
        <f>SUMIF('Monthly Detail'!$1:$1,'Annual Summary'!K$6, 'Monthly Detail'!$77:$77)</f>
        <v>386.32913880000001</v>
      </c>
      <c r="L17" s="69">
        <f>SUMIF('Monthly Detail'!$1:$1,'Annual Summary'!L$6, 'Monthly Detail'!$77:$77)</f>
        <v>424.96205268000017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14610.995000000001</v>
      </c>
      <c r="G18" s="69">
        <f>SUMIF('Monthly Detail'!$1:$1,'Annual Summary'!G$6, 'Monthly Detail'!$104:$104)</f>
        <v>24889.061999999991</v>
      </c>
      <c r="H18" s="69">
        <f>SUMIF('Monthly Detail'!$1:$1,'Annual Summary'!H$6, 'Monthly Detail'!$104:$104)</f>
        <v>27377.968200000014</v>
      </c>
      <c r="I18" s="69">
        <f>SUMIF('Monthly Detail'!$1:$1,'Annual Summary'!I$6, 'Monthly Detail'!$104:$104)</f>
        <v>30115.76502000001</v>
      </c>
      <c r="J18" s="319">
        <f>SUMIF('Monthly Detail'!$1:$1,'Annual Summary'!J$6, 'Monthly Detail'!$104:$104)</f>
        <v>33127.34152200001</v>
      </c>
      <c r="K18" s="69">
        <f>SUMIF('Monthly Detail'!$1:$1,'Annual Summary'!K$6, 'Monthly Detail'!$104:$104)</f>
        <v>36440.075674200023</v>
      </c>
      <c r="L18" s="69">
        <f>SUMIF('Monthly Detail'!$1:$1,'Annual Summary'!L$6, 'Monthly Detail'!$104:$104)</f>
        <v>40084.083241620014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14610.995000000001</v>
      </c>
      <c r="G20" s="98">
        <f t="shared" si="5"/>
        <v>24889.061999999991</v>
      </c>
      <c r="H20" s="98">
        <f t="shared" si="5"/>
        <v>27377.968200000014</v>
      </c>
      <c r="I20" s="98">
        <f t="shared" si="5"/>
        <v>30115.76502000001</v>
      </c>
      <c r="J20" s="564">
        <f t="shared" si="5"/>
        <v>33127.34152200001</v>
      </c>
      <c r="K20" s="98">
        <f t="shared" si="5"/>
        <v>36440.075674200023</v>
      </c>
      <c r="L20" s="98">
        <f t="shared" ref="L20" si="6">SUM(L18:L19)</f>
        <v>40084.083241620014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16374.490388540917</v>
      </c>
      <c r="G22" s="81">
        <f t="shared" si="7"/>
        <v>52748.476710503659</v>
      </c>
      <c r="H22" s="81">
        <f t="shared" si="7"/>
        <v>85549.360833459825</v>
      </c>
      <c r="I22" s="81">
        <f t="shared" si="7"/>
        <v>103201.22064450123</v>
      </c>
      <c r="J22" s="322">
        <f t="shared" si="7"/>
        <v>136263.65202818977</v>
      </c>
      <c r="K22" s="81">
        <f t="shared" si="7"/>
        <v>153340.57450703109</v>
      </c>
      <c r="L22" s="81">
        <f t="shared" ref="L22" si="8">L14-L20</f>
        <v>185770.57482529967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0.50047951928857404</v>
      </c>
      <c r="G23" s="83">
        <f t="shared" si="9"/>
        <v>0.63937547527883221</v>
      </c>
      <c r="H23" s="83">
        <f t="shared" si="9"/>
        <v>0.71291134027883185</v>
      </c>
      <c r="I23" s="83">
        <f t="shared" si="9"/>
        <v>0.72847920454942028</v>
      </c>
      <c r="J23" s="324">
        <f t="shared" si="9"/>
        <v>0.75702028904549867</v>
      </c>
      <c r="K23" s="83">
        <f t="shared" si="9"/>
        <v>0.76036648515883187</v>
      </c>
      <c r="L23" s="83">
        <f t="shared" si="9"/>
        <v>0.77404406177208196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3916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20290.490388540915</v>
      </c>
      <c r="G26" s="81">
        <f t="shared" si="10"/>
        <v>55148.476710503659</v>
      </c>
      <c r="H26" s="81">
        <f t="shared" si="10"/>
        <v>87949.360833459825</v>
      </c>
      <c r="I26" s="81">
        <f t="shared" si="10"/>
        <v>105601.22064450123</v>
      </c>
      <c r="J26" s="322">
        <f t="shared" si="10"/>
        <v>138663.65202818977</v>
      </c>
      <c r="K26" s="81">
        <f t="shared" si="10"/>
        <v>155740.57450703109</v>
      </c>
      <c r="L26" s="81">
        <f t="shared" ref="L26" si="11">L22+L25</f>
        <v>188170.57482529967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0.62017043796935345</v>
      </c>
      <c r="G27" s="566">
        <f t="shared" si="12"/>
        <v>0.66846638436974137</v>
      </c>
      <c r="H27" s="566">
        <f t="shared" si="12"/>
        <v>0.73291134027883187</v>
      </c>
      <c r="I27" s="566">
        <f t="shared" si="12"/>
        <v>0.74542038102000852</v>
      </c>
      <c r="J27" s="567">
        <f t="shared" si="12"/>
        <v>0.77035362237883209</v>
      </c>
      <c r="K27" s="83">
        <f t="shared" si="12"/>
        <v>0.77226731160511286</v>
      </c>
      <c r="L27" s="83">
        <f t="shared" si="12"/>
        <v>0.78404406177208197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5" t="s">
        <v>329</v>
      </c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7"/>
    </row>
    <row r="8" spans="2:16" ht="14.4" customHeight="1" x14ac:dyDescent="0.3">
      <c r="B8" s="608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  <c r="O8" s="609"/>
      <c r="P8" s="610"/>
    </row>
    <row r="9" spans="2:16" x14ac:dyDescent="0.3">
      <c r="B9" s="608"/>
      <c r="C9" s="609"/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10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0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10200.77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10200.77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2</v>
      </c>
      <c r="L15" s="273">
        <f>+'Monthly Detail'!AC26</f>
        <v>3</v>
      </c>
      <c r="M15" s="273">
        <f>+'Monthly Detail'!AD26</f>
        <v>3</v>
      </c>
      <c r="N15" s="273">
        <f>+'Monthly Detail'!AE26</f>
        <v>3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1548.0866666666668</v>
      </c>
      <c r="K16" s="241">
        <f t="shared" si="1"/>
        <v>1145.2533333333333</v>
      </c>
      <c r="L16" s="241">
        <f t="shared" si="1"/>
        <v>0</v>
      </c>
      <c r="M16" s="241">
        <f t="shared" si="1"/>
        <v>0</v>
      </c>
      <c r="N16" s="241">
        <f t="shared" si="1"/>
        <v>0</v>
      </c>
      <c r="O16" s="68"/>
      <c r="P16" s="454">
        <f>+P14/P17</f>
        <v>1457.2528571428572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1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7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0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10200.77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1885.5350000000001</v>
      </c>
      <c r="K22" s="66">
        <f>SUMIF('Monthly Detail'!$4:$4, '2024 Overview'!K$11, 'Monthly Detail'!$104:$104)</f>
        <v>1885.5350000000001</v>
      </c>
      <c r="L22" s="66">
        <f>SUMIF('Monthly Detail'!$4:$4, '2024 Overview'!L$11, 'Monthly Detail'!$104:$104)</f>
        <v>1885.5350000000001</v>
      </c>
      <c r="M22" s="66">
        <f>SUMIF('Monthly Detail'!$4:$4, '2024 Overview'!M$11, 'Monthly Detail'!$104:$104)</f>
        <v>1885.5350000000001</v>
      </c>
      <c r="N22" s="66">
        <f>SUMIF('Monthly Detail'!$4:$4, '2024 Overview'!N$11, 'Monthly Detail'!$104:$104)</f>
        <v>1885.5350000000001</v>
      </c>
      <c r="P22" s="316">
        <f>SUM(C22:O22)</f>
        <v>14610.995000000001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1885.5350000000001</v>
      </c>
      <c r="K23" s="72">
        <f t="shared" si="5"/>
        <v>1885.5350000000001</v>
      </c>
      <c r="L23" s="72">
        <f t="shared" si="5"/>
        <v>1885.5350000000001</v>
      </c>
      <c r="M23" s="72">
        <f t="shared" si="5"/>
        <v>1885.5350000000001</v>
      </c>
      <c r="N23" s="72">
        <f t="shared" si="5"/>
        <v>1885.5350000000001</v>
      </c>
      <c r="O23" s="321"/>
      <c r="P23" s="327">
        <f>SUM(P22:P22)</f>
        <v>14610.995000000001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-1885.5350000000001</v>
      </c>
      <c r="K25" s="81">
        <f t="shared" si="6"/>
        <v>-1885.5350000000001</v>
      </c>
      <c r="L25" s="81">
        <f t="shared" si="6"/>
        <v>-1885.5350000000001</v>
      </c>
      <c r="M25" s="81">
        <f t="shared" si="6"/>
        <v>-1885.5350000000001</v>
      </c>
      <c r="N25" s="81">
        <f t="shared" si="6"/>
        <v>-1885.5350000000001</v>
      </c>
      <c r="P25" s="322">
        <f>P19-P23</f>
        <v>-4410.2250000000004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-0.43234236239029017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200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3916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-1685.5350000000001</v>
      </c>
      <c r="K29" s="81">
        <f t="shared" si="8"/>
        <v>-1685.5350000000001</v>
      </c>
      <c r="L29" s="81">
        <f t="shared" si="8"/>
        <v>-1685.5350000000001</v>
      </c>
      <c r="M29" s="81">
        <f t="shared" si="8"/>
        <v>-1685.5350000000001</v>
      </c>
      <c r="N29" s="81">
        <f t="shared" si="8"/>
        <v>-1685.5350000000001</v>
      </c>
      <c r="P29" s="322">
        <f>P25+SUM(P28:P28)</f>
        <v>-494.22500000000036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-4.8449773889618172E-2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2229.1528422269366</v>
      </c>
      <c r="K32" s="438">
        <f>+'Monthly Detail'!AB131</f>
        <v>5345.7916972989233</v>
      </c>
      <c r="L32" s="438">
        <f>+'Monthly Detail'!AC131</f>
        <v>5917.2577491538468</v>
      </c>
      <c r="M32" s="438">
        <f>+'Monthly Detail'!AD131</f>
        <v>8561.0207856949055</v>
      </c>
      <c r="N32" s="440">
        <f>+'Monthly Detail'!AE131</f>
        <v>10812.675040869788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2229.1528422269366</v>
      </c>
      <c r="K33" s="435">
        <f>+'Monthly Detail'!AB130</f>
        <v>5345.7916972989233</v>
      </c>
      <c r="L33" s="435">
        <f>+'Monthly Detail'!AC130</f>
        <v>5917.2577491538468</v>
      </c>
      <c r="M33" s="435">
        <f>+'Monthly Detail'!AD130</f>
        <v>8561.0207856949055</v>
      </c>
      <c r="N33" s="437">
        <f>+'Monthly Detail'!AE130</f>
        <v>10812.675040869788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2229.1528422269375</v>
      </c>
      <c r="K34" s="441">
        <f>SUMIF('Monthly Detail'!$4:$4, '2024 Overview'!K$11, 'Monthly Detail'!204:204)</f>
        <v>5345.7916972989242</v>
      </c>
      <c r="L34" s="441">
        <f>SUMIF('Monthly Detail'!$4:$4, '2024 Overview'!L$11, 'Monthly Detail'!204:204)</f>
        <v>5917.2577491538477</v>
      </c>
      <c r="M34" s="441">
        <f>SUMIF('Monthly Detail'!$4:$4, '2024 Overview'!M$11, 'Monthly Detail'!204:204)</f>
        <v>8561.0207856949073</v>
      </c>
      <c r="N34" s="443">
        <f>SUMIF('Monthly Detail'!$4:$4, '2024 Overview'!N$11, 'Monthly Detail'!204:204)</f>
        <v>10812.675040869788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-671.84715777306337</v>
      </c>
      <c r="K35" s="79">
        <f>SUMIF('Monthly Detail'!$4:$4, '2024 Overview'!K$11, 'Monthly Detail'!200:200)</f>
        <v>3116.6388550719867</v>
      </c>
      <c r="L35" s="79">
        <f>SUMIF('Monthly Detail'!$4:$4, '2024 Overview'!L$11, 'Monthly Detail'!200:200)</f>
        <v>571.46605185492353</v>
      </c>
      <c r="M35" s="79">
        <f>SUMIF('Monthly Detail'!$4:$4, '2024 Overview'!M$11, 'Monthly Detail'!200:200)</f>
        <v>2643.7630365410596</v>
      </c>
      <c r="N35" s="79">
        <f>SUMIF('Monthly Detail'!$4:$4, '2024 Overview'!N$11, 'Monthly Detail'!200:200)</f>
        <v>2251.6542551748807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-1885.5350000000001</v>
      </c>
      <c r="K36" s="450">
        <f>+'Monthly Detail'!AB110</f>
        <v>-1885.5350000000001</v>
      </c>
      <c r="L36" s="450">
        <f>+'Monthly Detail'!AC110</f>
        <v>-1885.5350000000001</v>
      </c>
      <c r="M36" s="450">
        <f>+'Monthly Detail'!AD110</f>
        <v>-1885.5350000000001</v>
      </c>
      <c r="N36" s="450">
        <f>+'Monthly Detail'!AE110</f>
        <v>-1885.5350000000001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-200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-18759.171999999999</v>
      </c>
      <c r="D38" s="451">
        <f>+D32+SUM('Monthly Detail'!V110:AH110)</f>
        <v>-20833.260499999997</v>
      </c>
      <c r="E38" s="451">
        <f>+E32+SUM('Monthly Detail'!W110:AI110)</f>
        <v>-17607.348999999995</v>
      </c>
      <c r="F38" s="451">
        <f>+F32+SUM('Monthly Detail'!X110:AJ110)</f>
        <v>-19806.437499999993</v>
      </c>
      <c r="G38" s="451">
        <f>+G32+SUM('Monthly Detail'!Y110:AK110)</f>
        <v>-21722.445999999993</v>
      </c>
      <c r="H38" s="429">
        <f>+H32+SUM('Monthly Detail'!Z110:AL110)</f>
        <v>-23564.094499999992</v>
      </c>
      <c r="I38" s="451">
        <f>+I32+SUM('Monthly Detail'!AA110:AM110)</f>
        <v>-23119.382999999994</v>
      </c>
      <c r="J38" s="451">
        <f>+J32+SUM('Monthly Detail'!AB110:AN110)</f>
        <v>-23979.78365777306</v>
      </c>
      <c r="K38" s="451">
        <f>+K32+SUM('Monthly Detail'!AC110:AO110)</f>
        <v>-21051.698302701068</v>
      </c>
      <c r="L38" s="451">
        <f>+L32+SUM('Monthly Detail'!AD110:AP110)</f>
        <v>-20668.785750846146</v>
      </c>
      <c r="M38" s="451">
        <f>+M32+SUM('Monthly Detail'!AE110:AQ110)</f>
        <v>-18213.576214305082</v>
      </c>
      <c r="N38" s="451">
        <f>+N32+SUM('Monthly Detail'!AF110:AR110)</f>
        <v>-16357.884309130204</v>
      </c>
      <c r="P38" s="90"/>
    </row>
    <row r="39" spans="2:16" ht="15" thickBot="1" x14ac:dyDescent="0.35">
      <c r="B39" s="331" t="s">
        <v>362</v>
      </c>
      <c r="C39" s="451">
        <f>+C33-SUM('Monthly Detail'!V180:AG180)</f>
        <v>10817.5</v>
      </c>
      <c r="D39" s="451">
        <f>+D33-SUM('Monthly Detail'!W180:AH180)</f>
        <v>16057.5</v>
      </c>
      <c r="E39" s="451">
        <f>+E33-SUM('Monthly Detail'!X180:AI180)</f>
        <v>21297.5</v>
      </c>
      <c r="F39" s="451">
        <f>+F33-SUM('Monthly Detail'!Y180:AJ180)</f>
        <v>21412.5</v>
      </c>
      <c r="G39" s="451">
        <f>+G33-SUM('Monthly Detail'!Z180:AK180)</f>
        <v>21347.95</v>
      </c>
      <c r="H39" s="429">
        <f>+H33-SUM('Monthly Detail'!AA180:AL180)</f>
        <v>7025.76</v>
      </c>
      <c r="I39" s="451">
        <f>+I33-SUM('Monthly Detail'!AB180:AM180)</f>
        <v>5621</v>
      </c>
      <c r="J39" s="451">
        <f>+J33-SUM('Monthly Detail'!AC180:AN180)</f>
        <v>4989.1528422269366</v>
      </c>
      <c r="K39" s="451">
        <f>+K33-SUM('Monthly Detail'!AD180:AO180)</f>
        <v>8145.7916972989233</v>
      </c>
      <c r="L39" s="451">
        <f>+L33-SUM('Monthly Detail'!AE180:AP180)</f>
        <v>8757.2577491538468</v>
      </c>
      <c r="M39" s="451">
        <f>+M33-SUM('Monthly Detail'!AF180:AQ180)</f>
        <v>11441.020785694905</v>
      </c>
      <c r="N39" s="451">
        <f>+N33-SUM('Monthly Detail'!AG180:AR180)</f>
        <v>13740.675040869788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1.1822389095015136</v>
      </c>
      <c r="K40" s="452">
        <f t="shared" si="10"/>
        <v>2.8351590913448561</v>
      </c>
      <c r="L40" s="452">
        <f t="shared" si="10"/>
        <v>3.1382380858238359</v>
      </c>
      <c r="M40" s="452">
        <f t="shared" si="10"/>
        <v>4.5403669439681069</v>
      </c>
      <c r="N40" s="452">
        <f t="shared" si="10"/>
        <v>5.7345395555477818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11.145764211134683</v>
      </c>
      <c r="K41" s="452">
        <f t="shared" si="12"/>
        <v>26.728958486494616</v>
      </c>
      <c r="L41" s="452">
        <f t="shared" si="12"/>
        <v>29.586288745769235</v>
      </c>
      <c r="M41" s="452">
        <f>+IFERROR(M33/-M37, 0)</f>
        <v>42.80510392847453</v>
      </c>
      <c r="N41" s="452">
        <f>+IFERROR(N33/-N37, 0)</f>
        <v>54.063375204348944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11" t="s">
        <v>329</v>
      </c>
      <c r="G7" s="611"/>
      <c r="H7" s="611"/>
      <c r="I7" s="611"/>
      <c r="J7" s="611"/>
      <c r="K7" s="611"/>
      <c r="L7" s="611"/>
    </row>
    <row r="8" spans="2:16" ht="14.4" customHeight="1" x14ac:dyDescent="0.3">
      <c r="F8" s="611"/>
      <c r="G8" s="611"/>
      <c r="H8" s="611"/>
      <c r="I8" s="611"/>
      <c r="J8" s="611"/>
      <c r="K8" s="611"/>
      <c r="L8" s="611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12" t="s">
        <v>340</v>
      </c>
      <c r="C8" s="613"/>
      <c r="D8" s="613"/>
      <c r="E8" s="613"/>
      <c r="F8" s="613"/>
      <c r="G8" s="613"/>
      <c r="H8" s="613"/>
      <c r="I8" s="613"/>
      <c r="J8" s="613"/>
      <c r="K8" s="614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6871.5199999999995</v>
      </c>
      <c r="G12" s="334">
        <f>+F12-D12</f>
        <v>3542.2699999999995</v>
      </c>
      <c r="H12" s="219">
        <f>SUMIF('Monthly Detail'!$3:$3, 'Quarterly Overview'!H$11, 'Monthly Detail'!22:22)</f>
        <v>0</v>
      </c>
      <c r="I12" s="226">
        <f>+H12-F12</f>
        <v>-6871.5199999999995</v>
      </c>
      <c r="J12" s="66"/>
      <c r="K12" s="316">
        <f>SUM(C12,D12,F12,H12)</f>
        <v>10200.77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6871.5199999999995</v>
      </c>
      <c r="G14" s="162">
        <f>+F14-D14</f>
        <v>3542.2699999999995</v>
      </c>
      <c r="H14" s="210">
        <f>SUM(H12:H13)</f>
        <v>0</v>
      </c>
      <c r="I14" s="227">
        <f>+H14-F14</f>
        <v>-6871.5199999999995</v>
      </c>
      <c r="J14" s="68"/>
      <c r="K14" s="318">
        <f>SUM(K12:K12)</f>
        <v>10200.77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921.70772987635928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6871.5199999999995</v>
      </c>
      <c r="G17" s="163">
        <f>+F17-D17</f>
        <v>3542.2699999999995</v>
      </c>
      <c r="H17" s="211">
        <f>H14</f>
        <v>0</v>
      </c>
      <c r="I17" s="229">
        <f>+H17-F17</f>
        <v>-6871.5199999999995</v>
      </c>
      <c r="J17" s="321"/>
      <c r="K17" s="322">
        <f>K14</f>
        <v>10200.77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7734.63</v>
      </c>
      <c r="G20" s="341">
        <f>+F20-D20</f>
        <v>6814.87</v>
      </c>
      <c r="H20" s="219">
        <f>SUMIF('Monthly Detail'!$3:$3, 'Quarterly Overview'!H$11, 'Monthly Detail'!$104:$104)</f>
        <v>5656.6050000000005</v>
      </c>
      <c r="I20" s="232">
        <f>+H20-F20</f>
        <v>-2078.0249999999996</v>
      </c>
      <c r="K20" s="316">
        <f>SUM(C20,D20,F20,H20)</f>
        <v>14610.994999999999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7734.63</v>
      </c>
      <c r="G21" s="164">
        <f>+F21-D21</f>
        <v>6814.87</v>
      </c>
      <c r="H21" s="214">
        <f>SUM(H20:H20)</f>
        <v>5656.6050000000005</v>
      </c>
      <c r="I21" s="233">
        <f>+H21-F21</f>
        <v>-2078.0249999999996</v>
      </c>
      <c r="J21" s="326"/>
      <c r="K21" s="327">
        <f>SUM(K20:K20)</f>
        <v>14610.994999999999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-863.11000000000058</v>
      </c>
      <c r="G23" s="163">
        <f>+F23-D23</f>
        <v>-3272.6000000000004</v>
      </c>
      <c r="H23" s="211">
        <f>H17-H21</f>
        <v>-5656.6050000000005</v>
      </c>
      <c r="I23" s="229">
        <f>+H23-F23</f>
        <v>-4793.4949999999999</v>
      </c>
      <c r="J23" s="321"/>
      <c r="K23" s="322">
        <f>K17-K21</f>
        <v>-4410.2249999999985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-0.12560685263231433</v>
      </c>
      <c r="G24" s="338">
        <f>+F24-D24</f>
        <v>-0.84934042626000816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-0.43234236239029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3066</v>
      </c>
      <c r="G26" s="165">
        <f>+F26-D26</f>
        <v>2816</v>
      </c>
      <c r="H26" s="224">
        <f>SUMIF('Monthly Detail'!$3:$3, 'Quarterly Overview'!H$11, 'Monthly Detail'!112:112)</f>
        <v>600</v>
      </c>
      <c r="I26" s="235">
        <f>+H26-F26</f>
        <v>-2466</v>
      </c>
      <c r="J26" s="127"/>
      <c r="K26" s="330">
        <f>SUM(C26,D26,F26,H26)</f>
        <v>3916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2202.8899999999994</v>
      </c>
      <c r="G27" s="163">
        <f>+F27-D27</f>
        <v>-456.60000000000036</v>
      </c>
      <c r="H27" s="211">
        <f>H23+SUM(H26:H26)</f>
        <v>-5056.6050000000005</v>
      </c>
      <c r="I27" s="229">
        <f>+H27-F27</f>
        <v>-7259.4949999999999</v>
      </c>
      <c r="J27" s="321"/>
      <c r="K27" s="322">
        <f>K23+SUM(K26:K26)</f>
        <v>-494.22499999999854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0.32058263673830528</v>
      </c>
      <c r="G28" s="344">
        <f>+F28-D28</f>
        <v>-0.47824292457430256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-4.8449773889617992E-2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5345.7916972989242</v>
      </c>
      <c r="G30" s="156">
        <f>+F30-D30</f>
        <v>1000.0316972989249</v>
      </c>
      <c r="H30" s="238">
        <f>SUMIF('Monthly Detail'!$4:$4, 'Quarterly Overview'!H$9, 'Monthly Detail'!204:204)</f>
        <v>10812.675040869788</v>
      </c>
      <c r="I30" s="215">
        <f>+H30-F30</f>
        <v>5466.8833435708639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3116.6388550719867</v>
      </c>
      <c r="G31" s="157">
        <f>+F31-D31</f>
        <v>3341.3288550719867</v>
      </c>
      <c r="H31" s="239">
        <f>SUMIF('Monthly Detail'!$4:$4, 'Quarterly Overview'!H$9, 'Monthly Detail'!200:200)</f>
        <v>2251.6542551748807</v>
      </c>
      <c r="I31" s="216">
        <f>+H31-F31</f>
        <v>-864.98459989710591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V14" activePane="bottomRight" state="frozen"/>
      <selection pane="topRight"/>
      <selection pane="bottomLeft"/>
      <selection pane="bottomRight" activeCell="B176" sqref="A176:XFD176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" si="2">YEAR(Z4)</f>
        <v>2024</v>
      </c>
      <c r="AA1" s="25">
        <f t="shared" si="0"/>
        <v>2024</v>
      </c>
      <c r="AB1" s="25">
        <f t="shared" ref="AB1:BG1" si="3">YEAR(AB4)</f>
        <v>2024</v>
      </c>
      <c r="AC1" s="25">
        <f t="shared" si="3"/>
        <v>2024</v>
      </c>
      <c r="AD1" s="25">
        <f t="shared" si="3"/>
        <v>2024</v>
      </c>
      <c r="AE1" s="191">
        <f t="shared" si="3"/>
        <v>2024</v>
      </c>
      <c r="AF1" s="25">
        <f t="shared" si="3"/>
        <v>2025</v>
      </c>
      <c r="AG1" s="25">
        <f t="shared" si="3"/>
        <v>2025</v>
      </c>
      <c r="AH1" s="25">
        <f t="shared" si="3"/>
        <v>2025</v>
      </c>
      <c r="AI1" s="25">
        <f t="shared" si="3"/>
        <v>2025</v>
      </c>
      <c r="AJ1" s="25">
        <f t="shared" si="3"/>
        <v>2025</v>
      </c>
      <c r="AK1" s="25">
        <f t="shared" si="3"/>
        <v>2025</v>
      </c>
      <c r="AL1" s="25">
        <f t="shared" si="3"/>
        <v>2025</v>
      </c>
      <c r="AM1" s="25">
        <f t="shared" si="3"/>
        <v>2025</v>
      </c>
      <c r="AN1" s="25">
        <f t="shared" si="3"/>
        <v>2025</v>
      </c>
      <c r="AO1" s="25">
        <f t="shared" si="3"/>
        <v>2025</v>
      </c>
      <c r="AP1" s="25">
        <f t="shared" si="3"/>
        <v>2025</v>
      </c>
      <c r="AQ1" s="191">
        <f t="shared" si="3"/>
        <v>2025</v>
      </c>
      <c r="AR1" s="25">
        <f t="shared" si="3"/>
        <v>2026</v>
      </c>
      <c r="AS1" s="25">
        <f t="shared" si="3"/>
        <v>2026</v>
      </c>
      <c r="AT1" s="25">
        <f t="shared" si="3"/>
        <v>2026</v>
      </c>
      <c r="AU1" s="25">
        <f t="shared" si="3"/>
        <v>2026</v>
      </c>
      <c r="AV1" s="25">
        <f t="shared" si="3"/>
        <v>2026</v>
      </c>
      <c r="AW1" s="25">
        <f t="shared" si="3"/>
        <v>2026</v>
      </c>
      <c r="AX1" s="25">
        <f t="shared" si="3"/>
        <v>2026</v>
      </c>
      <c r="AY1" s="25">
        <f t="shared" si="3"/>
        <v>2026</v>
      </c>
      <c r="AZ1" s="25">
        <f t="shared" si="3"/>
        <v>2026</v>
      </c>
      <c r="BA1" s="25">
        <f t="shared" si="3"/>
        <v>2026</v>
      </c>
      <c r="BB1" s="25">
        <f t="shared" si="3"/>
        <v>2026</v>
      </c>
      <c r="BC1" s="191">
        <f t="shared" si="3"/>
        <v>2026</v>
      </c>
      <c r="BD1" s="25">
        <f t="shared" si="3"/>
        <v>2027</v>
      </c>
      <c r="BE1" s="25">
        <f t="shared" si="3"/>
        <v>2027</v>
      </c>
      <c r="BF1" s="25">
        <f t="shared" si="3"/>
        <v>2027</v>
      </c>
      <c r="BG1" s="25">
        <f t="shared" si="3"/>
        <v>2027</v>
      </c>
      <c r="BH1" s="25">
        <f t="shared" ref="BH1:CM1" si="4">YEAR(BH4)</f>
        <v>2027</v>
      </c>
      <c r="BI1" s="25">
        <f t="shared" si="4"/>
        <v>2027</v>
      </c>
      <c r="BJ1" s="25">
        <f t="shared" si="4"/>
        <v>2027</v>
      </c>
      <c r="BK1" s="25">
        <f t="shared" si="4"/>
        <v>2027</v>
      </c>
      <c r="BL1" s="25">
        <f t="shared" si="4"/>
        <v>2027</v>
      </c>
      <c r="BM1" s="25">
        <f t="shared" si="4"/>
        <v>2027</v>
      </c>
      <c r="BN1" s="25">
        <f t="shared" si="4"/>
        <v>2027</v>
      </c>
      <c r="BO1" s="191">
        <f t="shared" si="4"/>
        <v>2027</v>
      </c>
      <c r="BP1" s="25">
        <f t="shared" si="4"/>
        <v>2028</v>
      </c>
      <c r="BQ1" s="25">
        <f t="shared" si="4"/>
        <v>2028</v>
      </c>
      <c r="BR1" s="25">
        <f t="shared" si="4"/>
        <v>2028</v>
      </c>
      <c r="BS1" s="25">
        <f t="shared" si="4"/>
        <v>2028</v>
      </c>
      <c r="BT1" s="25">
        <f t="shared" si="4"/>
        <v>2028</v>
      </c>
      <c r="BU1" s="25">
        <f t="shared" si="4"/>
        <v>2028</v>
      </c>
      <c r="BV1" s="25">
        <f t="shared" si="4"/>
        <v>2028</v>
      </c>
      <c r="BW1" s="25">
        <f t="shared" si="4"/>
        <v>2028</v>
      </c>
      <c r="BX1" s="25">
        <f t="shared" si="4"/>
        <v>2028</v>
      </c>
      <c r="BY1" s="25">
        <f t="shared" si="4"/>
        <v>2028</v>
      </c>
      <c r="BZ1" s="25">
        <f t="shared" si="4"/>
        <v>2028</v>
      </c>
      <c r="CA1" s="191">
        <f t="shared" si="4"/>
        <v>2028</v>
      </c>
      <c r="CB1" s="25">
        <f t="shared" si="4"/>
        <v>2029</v>
      </c>
      <c r="CC1" s="25">
        <f t="shared" si="4"/>
        <v>2029</v>
      </c>
      <c r="CD1" s="25">
        <f t="shared" si="4"/>
        <v>2029</v>
      </c>
      <c r="CE1" s="25">
        <f t="shared" si="4"/>
        <v>2029</v>
      </c>
      <c r="CF1" s="25">
        <f t="shared" si="4"/>
        <v>2029</v>
      </c>
      <c r="CG1" s="25">
        <f t="shared" si="4"/>
        <v>2029</v>
      </c>
      <c r="CH1" s="25">
        <f t="shared" si="4"/>
        <v>2029</v>
      </c>
      <c r="CI1" s="25">
        <f t="shared" si="4"/>
        <v>2029</v>
      </c>
      <c r="CJ1" s="25">
        <f t="shared" si="4"/>
        <v>2029</v>
      </c>
      <c r="CK1" s="25">
        <f t="shared" si="4"/>
        <v>2029</v>
      </c>
      <c r="CL1" s="25">
        <f t="shared" si="4"/>
        <v>2029</v>
      </c>
      <c r="CM1" s="191">
        <f t="shared" si="4"/>
        <v>2029</v>
      </c>
      <c r="CN1" s="25">
        <f t="shared" ref="CN1:CY1" si="5">YEAR(CN4)</f>
        <v>2030</v>
      </c>
      <c r="CO1" s="25">
        <f t="shared" si="5"/>
        <v>2030</v>
      </c>
      <c r="CP1" s="25">
        <f t="shared" si="5"/>
        <v>2030</v>
      </c>
      <c r="CQ1" s="25">
        <f t="shared" si="5"/>
        <v>2030</v>
      </c>
      <c r="CR1" s="25">
        <f t="shared" si="5"/>
        <v>2030</v>
      </c>
      <c r="CS1" s="25">
        <f t="shared" si="5"/>
        <v>2030</v>
      </c>
      <c r="CT1" s="25">
        <f t="shared" si="5"/>
        <v>2030</v>
      </c>
      <c r="CU1" s="25">
        <f t="shared" si="5"/>
        <v>2030</v>
      </c>
      <c r="CV1" s="25">
        <f t="shared" si="5"/>
        <v>2030</v>
      </c>
      <c r="CW1" s="25">
        <f t="shared" si="5"/>
        <v>2030</v>
      </c>
      <c r="CX1" s="25">
        <f t="shared" si="5"/>
        <v>2030</v>
      </c>
      <c r="CY1" s="191">
        <f t="shared" si="5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6">+I2</f>
        <v>0</v>
      </c>
      <c r="V2" s="25">
        <f t="shared" si="6"/>
        <v>0</v>
      </c>
      <c r="W2" s="25">
        <f t="shared" si="6"/>
        <v>0</v>
      </c>
      <c r="X2" s="25">
        <f t="shared" si="6"/>
        <v>0</v>
      </c>
      <c r="Y2" s="25">
        <f t="shared" si="6"/>
        <v>0</v>
      </c>
      <c r="Z2" s="191" t="str">
        <f t="shared" si="6"/>
        <v>Trough</v>
      </c>
      <c r="AA2" s="25" t="str">
        <f t="shared" si="6"/>
        <v>Shoulder</v>
      </c>
      <c r="AB2" s="25" t="str">
        <f t="shared" si="6"/>
        <v>Peak</v>
      </c>
      <c r="AC2" s="25" t="str">
        <f t="shared" si="6"/>
        <v>Peak</v>
      </c>
      <c r="AD2" s="25" t="str">
        <f t="shared" si="6"/>
        <v>Shoulder</v>
      </c>
      <c r="AE2" s="191" t="str">
        <f t="shared" si="6"/>
        <v>Trough</v>
      </c>
      <c r="AF2" s="25">
        <f t="shared" si="6"/>
        <v>0</v>
      </c>
      <c r="AG2" s="25">
        <f t="shared" si="6"/>
        <v>0</v>
      </c>
      <c r="AH2" s="25">
        <f t="shared" si="6"/>
        <v>0</v>
      </c>
      <c r="AI2" s="25">
        <f t="shared" si="6"/>
        <v>0</v>
      </c>
      <c r="AJ2" s="25">
        <f t="shared" si="6"/>
        <v>0</v>
      </c>
      <c r="AK2" s="25">
        <f t="shared" si="6"/>
        <v>0</v>
      </c>
      <c r="AL2" s="25" t="str">
        <f t="shared" si="6"/>
        <v>Trough</v>
      </c>
      <c r="AM2" s="25" t="str">
        <f t="shared" si="6"/>
        <v>Shoulder</v>
      </c>
      <c r="AN2" s="25" t="str">
        <f t="shared" si="6"/>
        <v>Peak</v>
      </c>
      <c r="AO2" s="25" t="str">
        <f t="shared" si="6"/>
        <v>Peak</v>
      </c>
      <c r="AP2" s="25" t="str">
        <f t="shared" si="6"/>
        <v>Shoulder</v>
      </c>
      <c r="AQ2" s="191" t="str">
        <f t="shared" si="6"/>
        <v>Trough</v>
      </c>
      <c r="AR2" s="25">
        <f t="shared" si="6"/>
        <v>0</v>
      </c>
      <c r="AS2" s="25">
        <f t="shared" si="6"/>
        <v>0</v>
      </c>
      <c r="AT2" s="25">
        <f t="shared" si="6"/>
        <v>0</v>
      </c>
      <c r="AU2" s="25">
        <f t="shared" si="6"/>
        <v>0</v>
      </c>
      <c r="AV2" s="25">
        <f t="shared" si="6"/>
        <v>0</v>
      </c>
      <c r="AW2" s="25">
        <f t="shared" si="6"/>
        <v>0</v>
      </c>
      <c r="AX2" s="25" t="str">
        <f t="shared" si="6"/>
        <v>Trough</v>
      </c>
      <c r="AY2" s="25" t="str">
        <f t="shared" si="6"/>
        <v>Shoulder</v>
      </c>
      <c r="AZ2" s="25" t="str">
        <f t="shared" si="6"/>
        <v>Peak</v>
      </c>
      <c r="BA2" s="25" t="str">
        <f t="shared" si="6"/>
        <v>Peak</v>
      </c>
      <c r="BB2" s="25" t="str">
        <f t="shared" si="6"/>
        <v>Shoulder</v>
      </c>
      <c r="BC2" s="191" t="str">
        <f t="shared" si="6"/>
        <v>Trough</v>
      </c>
      <c r="BD2" s="25">
        <f t="shared" si="6"/>
        <v>0</v>
      </c>
      <c r="BE2" s="25">
        <f t="shared" si="6"/>
        <v>0</v>
      </c>
      <c r="BF2" s="25">
        <f t="shared" si="6"/>
        <v>0</v>
      </c>
      <c r="BG2" s="25">
        <f t="shared" si="6"/>
        <v>0</v>
      </c>
      <c r="BH2" s="25">
        <f t="shared" si="6"/>
        <v>0</v>
      </c>
      <c r="BI2" s="25">
        <f t="shared" si="6"/>
        <v>0</v>
      </c>
      <c r="BJ2" s="25" t="str">
        <f t="shared" si="6"/>
        <v>Trough</v>
      </c>
      <c r="BK2" s="25" t="str">
        <f t="shared" si="6"/>
        <v>Shoulder</v>
      </c>
      <c r="BL2" s="25" t="str">
        <f t="shared" si="6"/>
        <v>Peak</v>
      </c>
      <c r="BM2" s="25" t="str">
        <f t="shared" si="6"/>
        <v>Peak</v>
      </c>
      <c r="BN2" s="25" t="str">
        <f t="shared" si="6"/>
        <v>Shoulder</v>
      </c>
      <c r="BO2" s="191" t="str">
        <f t="shared" si="6"/>
        <v>Trough</v>
      </c>
      <c r="BP2" s="25">
        <f t="shared" si="6"/>
        <v>0</v>
      </c>
      <c r="BQ2" s="25">
        <f t="shared" si="6"/>
        <v>0</v>
      </c>
      <c r="BR2" s="25">
        <f t="shared" si="6"/>
        <v>0</v>
      </c>
      <c r="BS2" s="25">
        <f t="shared" si="6"/>
        <v>0</v>
      </c>
      <c r="BT2" s="25">
        <f t="shared" si="6"/>
        <v>0</v>
      </c>
      <c r="BU2" s="25">
        <f t="shared" si="6"/>
        <v>0</v>
      </c>
      <c r="BV2" s="25" t="str">
        <f t="shared" si="6"/>
        <v>Trough</v>
      </c>
      <c r="BW2" s="25" t="str">
        <f t="shared" si="6"/>
        <v>Shoulder</v>
      </c>
      <c r="BX2" s="25" t="str">
        <f t="shared" si="6"/>
        <v>Peak</v>
      </c>
      <c r="BY2" s="25" t="str">
        <f t="shared" si="6"/>
        <v>Peak</v>
      </c>
      <c r="BZ2" s="25" t="str">
        <f t="shared" si="6"/>
        <v>Shoulder</v>
      </c>
      <c r="CA2" s="191" t="str">
        <f t="shared" si="6"/>
        <v>Trough</v>
      </c>
      <c r="CB2" s="25">
        <f t="shared" si="6"/>
        <v>0</v>
      </c>
      <c r="CC2" s="25">
        <f t="shared" si="6"/>
        <v>0</v>
      </c>
      <c r="CD2" s="25">
        <f t="shared" si="6"/>
        <v>0</v>
      </c>
      <c r="CE2" s="25">
        <f t="shared" si="6"/>
        <v>0</v>
      </c>
      <c r="CF2" s="25">
        <f t="shared" si="6"/>
        <v>0</v>
      </c>
      <c r="CG2" s="25">
        <f t="shared" ref="CG2:CY2" si="7">+BU2</f>
        <v>0</v>
      </c>
      <c r="CH2" s="25" t="str">
        <f t="shared" si="7"/>
        <v>Trough</v>
      </c>
      <c r="CI2" s="25" t="str">
        <f t="shared" si="7"/>
        <v>Shoulder</v>
      </c>
      <c r="CJ2" s="25" t="str">
        <f t="shared" si="7"/>
        <v>Peak</v>
      </c>
      <c r="CK2" s="25" t="str">
        <f t="shared" si="7"/>
        <v>Peak</v>
      </c>
      <c r="CL2" s="25" t="str">
        <f t="shared" si="7"/>
        <v>Shoulder</v>
      </c>
      <c r="CM2" s="191" t="str">
        <f t="shared" si="7"/>
        <v>Trough</v>
      </c>
      <c r="CN2" s="25">
        <f t="shared" si="7"/>
        <v>0</v>
      </c>
      <c r="CO2" s="25">
        <f t="shared" si="7"/>
        <v>0</v>
      </c>
      <c r="CP2" s="25">
        <f t="shared" si="7"/>
        <v>0</v>
      </c>
      <c r="CQ2" s="25">
        <f t="shared" si="7"/>
        <v>0</v>
      </c>
      <c r="CR2" s="25">
        <f t="shared" si="7"/>
        <v>0</v>
      </c>
      <c r="CS2" s="25">
        <f t="shared" si="7"/>
        <v>0</v>
      </c>
      <c r="CT2" s="25" t="str">
        <f t="shared" si="7"/>
        <v>Trough</v>
      </c>
      <c r="CU2" s="25" t="str">
        <f t="shared" si="7"/>
        <v>Shoulder</v>
      </c>
      <c r="CV2" s="25" t="str">
        <f t="shared" si="7"/>
        <v>Peak</v>
      </c>
      <c r="CW2" s="25" t="str">
        <f t="shared" si="7"/>
        <v>Peak</v>
      </c>
      <c r="CX2" s="25" t="str">
        <f t="shared" si="7"/>
        <v>Shoulder</v>
      </c>
      <c r="CY2" s="191" t="str">
        <f t="shared" si="7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3" t="str">
        <f>+"Q3 "&amp;AA1</f>
        <v>Q3 2024</v>
      </c>
      <c r="AB3" s="585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6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v>45351</v>
      </c>
      <c r="V4" s="28">
        <v>45382</v>
      </c>
      <c r="W4" s="28">
        <v>45412</v>
      </c>
      <c r="X4" s="28">
        <v>45443</v>
      </c>
      <c r="Y4" s="28">
        <v>45473</v>
      </c>
      <c r="Z4" s="193">
        <v>45504</v>
      </c>
      <c r="AA4" s="28">
        <v>45535</v>
      </c>
      <c r="AB4" s="587">
        <v>45565</v>
      </c>
      <c r="AC4" s="28">
        <v>45596</v>
      </c>
      <c r="AD4" s="28">
        <v>45626</v>
      </c>
      <c r="AE4" s="193">
        <v>45657</v>
      </c>
      <c r="AF4" s="28">
        <v>45688</v>
      </c>
      <c r="AG4" s="28">
        <v>45716</v>
      </c>
      <c r="AH4" s="28">
        <v>45747</v>
      </c>
      <c r="AI4" s="28">
        <v>45777</v>
      </c>
      <c r="AJ4" s="28">
        <v>45808</v>
      </c>
      <c r="AK4" s="28">
        <v>45838</v>
      </c>
      <c r="AL4" s="28">
        <v>45869</v>
      </c>
      <c r="AM4" s="28">
        <v>45900</v>
      </c>
      <c r="AN4" s="28">
        <v>45930</v>
      </c>
      <c r="AO4" s="28">
        <v>45961</v>
      </c>
      <c r="AP4" s="28">
        <v>45991</v>
      </c>
      <c r="AQ4" s="193">
        <v>46022</v>
      </c>
      <c r="AR4" s="28">
        <v>46053</v>
      </c>
      <c r="AS4" s="28">
        <v>46081</v>
      </c>
      <c r="AT4" s="28">
        <v>46112</v>
      </c>
      <c r="AU4" s="28">
        <v>46142</v>
      </c>
      <c r="AV4" s="28">
        <v>46173</v>
      </c>
      <c r="AW4" s="28">
        <v>46203</v>
      </c>
      <c r="AX4" s="28">
        <v>46234</v>
      </c>
      <c r="AY4" s="28">
        <v>46265</v>
      </c>
      <c r="AZ4" s="28">
        <v>46295</v>
      </c>
      <c r="BA4" s="28">
        <v>46326</v>
      </c>
      <c r="BB4" s="28">
        <v>46356</v>
      </c>
      <c r="BC4" s="193">
        <v>46387</v>
      </c>
      <c r="BD4" s="28">
        <v>46418</v>
      </c>
      <c r="BE4" s="28">
        <v>46446</v>
      </c>
      <c r="BF4" s="28">
        <v>46477</v>
      </c>
      <c r="BG4" s="28">
        <v>46507</v>
      </c>
      <c r="BH4" s="28">
        <v>46538</v>
      </c>
      <c r="BI4" s="28">
        <v>46568</v>
      </c>
      <c r="BJ4" s="28">
        <v>46599</v>
      </c>
      <c r="BK4" s="28">
        <v>46630</v>
      </c>
      <c r="BL4" s="28">
        <v>46660</v>
      </c>
      <c r="BM4" s="28">
        <v>46691</v>
      </c>
      <c r="BN4" s="28">
        <v>46721</v>
      </c>
      <c r="BO4" s="193">
        <v>46752</v>
      </c>
      <c r="BP4" s="28">
        <v>46783</v>
      </c>
      <c r="BQ4" s="28">
        <v>46812</v>
      </c>
      <c r="BR4" s="28">
        <v>46843</v>
      </c>
      <c r="BS4" s="28">
        <v>46873</v>
      </c>
      <c r="BT4" s="28">
        <v>46904</v>
      </c>
      <c r="BU4" s="28">
        <v>46934</v>
      </c>
      <c r="BV4" s="28">
        <v>46965</v>
      </c>
      <c r="BW4" s="28">
        <v>46996</v>
      </c>
      <c r="BX4" s="28">
        <v>47026</v>
      </c>
      <c r="BY4" s="28">
        <v>47057</v>
      </c>
      <c r="BZ4" s="28">
        <v>47087</v>
      </c>
      <c r="CA4" s="193">
        <v>47118</v>
      </c>
      <c r="CB4" s="28">
        <v>47149</v>
      </c>
      <c r="CC4" s="28">
        <v>47177</v>
      </c>
      <c r="CD4" s="28">
        <v>47208</v>
      </c>
      <c r="CE4" s="28">
        <v>47238</v>
      </c>
      <c r="CF4" s="28">
        <v>47269</v>
      </c>
      <c r="CG4" s="28">
        <v>47299</v>
      </c>
      <c r="CH4" s="28">
        <v>47330</v>
      </c>
      <c r="CI4" s="28">
        <v>47361</v>
      </c>
      <c r="CJ4" s="28">
        <v>47391</v>
      </c>
      <c r="CK4" s="28">
        <v>47422</v>
      </c>
      <c r="CL4" s="28">
        <v>47452</v>
      </c>
      <c r="CM4" s="193">
        <v>47483</v>
      </c>
      <c r="CN4" s="28">
        <v>47514</v>
      </c>
      <c r="CO4" s="28">
        <v>47542</v>
      </c>
      <c r="CP4" s="28">
        <v>47573</v>
      </c>
      <c r="CQ4" s="28">
        <v>47603</v>
      </c>
      <c r="CR4" s="28">
        <v>47634</v>
      </c>
      <c r="CS4" s="28">
        <v>47664</v>
      </c>
      <c r="CT4" s="28">
        <v>47695</v>
      </c>
      <c r="CU4" s="28">
        <v>47726</v>
      </c>
      <c r="CV4" s="28">
        <v>47756</v>
      </c>
      <c r="CW4" s="28">
        <v>47787</v>
      </c>
      <c r="CX4" s="28">
        <v>47817</v>
      </c>
      <c r="CY4" s="193">
        <v>47848</v>
      </c>
      <c r="CZ4" s="579"/>
      <c r="DA4" s="579"/>
      <c r="DB4" s="579"/>
    </row>
    <row r="5" spans="1:106" x14ac:dyDescent="0.3">
      <c r="B5" s="1" t="s">
        <v>1</v>
      </c>
      <c r="C5" s="588"/>
      <c r="D5" s="1"/>
      <c r="E5" s="2"/>
      <c r="F5" s="2"/>
      <c r="G5" s="2"/>
      <c r="H5" s="2"/>
      <c r="Z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8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10"/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8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10"/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8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10"/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8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10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8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10"/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10"/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8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10"/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8">SUM(U10:U12)</f>
        <v>0</v>
      </c>
      <c r="V13" s="48">
        <f t="shared" si="8"/>
        <v>0</v>
      </c>
      <c r="W13" s="48">
        <f t="shared" si="8"/>
        <v>131.25</v>
      </c>
      <c r="X13" s="48">
        <f t="shared" si="8"/>
        <v>431</v>
      </c>
      <c r="Y13" s="48">
        <f t="shared" si="8"/>
        <v>847</v>
      </c>
      <c r="Z13" s="298">
        <f t="shared" si="8"/>
        <v>3327.22</v>
      </c>
      <c r="AA13" s="58">
        <f t="shared" si="8"/>
        <v>0</v>
      </c>
      <c r="AB13" s="58">
        <f t="shared" si="8"/>
        <v>0</v>
      </c>
      <c r="AC13" s="58">
        <f t="shared" si="8"/>
        <v>0</v>
      </c>
      <c r="AD13" s="58">
        <f t="shared" si="8"/>
        <v>0</v>
      </c>
      <c r="AE13" s="298">
        <f t="shared" si="8"/>
        <v>0</v>
      </c>
      <c r="AF13" s="58">
        <f t="shared" si="8"/>
        <v>0</v>
      </c>
      <c r="AG13" s="58">
        <f t="shared" si="8"/>
        <v>0</v>
      </c>
      <c r="AH13" s="58">
        <f t="shared" si="8"/>
        <v>0</v>
      </c>
      <c r="AI13" s="58">
        <f t="shared" si="8"/>
        <v>0</v>
      </c>
      <c r="AJ13" s="58">
        <f t="shared" si="8"/>
        <v>0</v>
      </c>
      <c r="AK13" s="58">
        <f t="shared" si="8"/>
        <v>0</v>
      </c>
      <c r="AL13" s="58">
        <f t="shared" si="8"/>
        <v>0</v>
      </c>
      <c r="AM13" s="58">
        <f t="shared" si="8"/>
        <v>0</v>
      </c>
      <c r="AN13" s="58">
        <f t="shared" si="8"/>
        <v>0</v>
      </c>
      <c r="AO13" s="58">
        <f t="shared" si="8"/>
        <v>0</v>
      </c>
      <c r="AP13" s="58">
        <f t="shared" si="8"/>
        <v>0</v>
      </c>
      <c r="AQ13" s="298">
        <f t="shared" si="8"/>
        <v>0</v>
      </c>
      <c r="AR13" s="58">
        <f t="shared" si="8"/>
        <v>0</v>
      </c>
      <c r="AS13" s="58">
        <f t="shared" si="8"/>
        <v>0</v>
      </c>
      <c r="AT13" s="58">
        <f t="shared" si="8"/>
        <v>0</v>
      </c>
      <c r="AU13" s="58">
        <f t="shared" si="8"/>
        <v>0</v>
      </c>
      <c r="AV13" s="58">
        <f t="shared" si="8"/>
        <v>0</v>
      </c>
      <c r="AW13" s="58">
        <f t="shared" si="8"/>
        <v>0</v>
      </c>
      <c r="AX13" s="58">
        <f t="shared" si="8"/>
        <v>0</v>
      </c>
      <c r="AY13" s="58">
        <f t="shared" si="8"/>
        <v>0</v>
      </c>
      <c r="AZ13" s="58">
        <f t="shared" si="8"/>
        <v>0</v>
      </c>
      <c r="BA13" s="58">
        <f t="shared" si="8"/>
        <v>0</v>
      </c>
      <c r="BB13" s="58">
        <f t="shared" si="8"/>
        <v>0</v>
      </c>
      <c r="BC13" s="298">
        <f t="shared" si="8"/>
        <v>0</v>
      </c>
      <c r="BD13" s="58">
        <f t="shared" si="8"/>
        <v>0</v>
      </c>
      <c r="BE13" s="58">
        <f t="shared" si="8"/>
        <v>0</v>
      </c>
      <c r="BF13" s="58">
        <f t="shared" si="8"/>
        <v>0</v>
      </c>
      <c r="BG13" s="58">
        <f t="shared" si="8"/>
        <v>0</v>
      </c>
      <c r="BH13" s="58">
        <f t="shared" si="8"/>
        <v>0</v>
      </c>
      <c r="BI13" s="58">
        <f t="shared" si="8"/>
        <v>0</v>
      </c>
      <c r="BJ13" s="58">
        <f t="shared" si="8"/>
        <v>0</v>
      </c>
      <c r="BK13" s="58">
        <f t="shared" si="8"/>
        <v>0</v>
      </c>
      <c r="BL13" s="58">
        <f t="shared" si="8"/>
        <v>0</v>
      </c>
      <c r="BM13" s="58">
        <f t="shared" si="8"/>
        <v>0</v>
      </c>
      <c r="BN13" s="58">
        <f t="shared" si="8"/>
        <v>0</v>
      </c>
      <c r="BO13" s="298">
        <f t="shared" si="8"/>
        <v>0</v>
      </c>
      <c r="BP13" s="58">
        <f t="shared" si="8"/>
        <v>0</v>
      </c>
      <c r="BQ13" s="58">
        <f t="shared" si="8"/>
        <v>0</v>
      </c>
      <c r="BR13" s="58">
        <f t="shared" si="8"/>
        <v>0</v>
      </c>
      <c r="BS13" s="58">
        <f t="shared" si="8"/>
        <v>0</v>
      </c>
      <c r="BT13" s="58">
        <f t="shared" si="8"/>
        <v>0</v>
      </c>
      <c r="BU13" s="58">
        <f t="shared" si="8"/>
        <v>0</v>
      </c>
      <c r="BV13" s="58">
        <f t="shared" si="8"/>
        <v>0</v>
      </c>
      <c r="BW13" s="58">
        <f t="shared" si="8"/>
        <v>0</v>
      </c>
      <c r="BX13" s="58">
        <f t="shared" si="8"/>
        <v>0</v>
      </c>
      <c r="BY13" s="58">
        <f t="shared" si="8"/>
        <v>0</v>
      </c>
      <c r="BZ13" s="58">
        <f t="shared" si="8"/>
        <v>0</v>
      </c>
      <c r="CA13" s="298">
        <f t="shared" si="8"/>
        <v>0</v>
      </c>
      <c r="CB13" s="58">
        <f t="shared" si="8"/>
        <v>0</v>
      </c>
      <c r="CC13" s="58">
        <f t="shared" si="8"/>
        <v>0</v>
      </c>
      <c r="CD13" s="58">
        <f t="shared" si="8"/>
        <v>0</v>
      </c>
      <c r="CE13" s="58">
        <f t="shared" si="8"/>
        <v>0</v>
      </c>
      <c r="CF13" s="58">
        <f t="shared" si="8"/>
        <v>0</v>
      </c>
      <c r="CG13" s="58">
        <f t="shared" ref="CG13:CY13" si="9">SUM(CG10:CG12)</f>
        <v>0</v>
      </c>
      <c r="CH13" s="58">
        <f t="shared" si="9"/>
        <v>0</v>
      </c>
      <c r="CI13" s="58">
        <f t="shared" si="9"/>
        <v>0</v>
      </c>
      <c r="CJ13" s="58">
        <f t="shared" si="9"/>
        <v>0</v>
      </c>
      <c r="CK13" s="58">
        <f t="shared" si="9"/>
        <v>0</v>
      </c>
      <c r="CL13" s="58">
        <f t="shared" si="9"/>
        <v>0</v>
      </c>
      <c r="CM13" s="298">
        <f t="shared" si="9"/>
        <v>0</v>
      </c>
      <c r="CN13" s="58">
        <f t="shared" si="9"/>
        <v>0</v>
      </c>
      <c r="CO13" s="58">
        <f t="shared" si="9"/>
        <v>0</v>
      </c>
      <c r="CP13" s="58">
        <f t="shared" si="9"/>
        <v>0</v>
      </c>
      <c r="CQ13" s="58">
        <f t="shared" si="9"/>
        <v>0</v>
      </c>
      <c r="CR13" s="58">
        <f t="shared" si="9"/>
        <v>0</v>
      </c>
      <c r="CS13" s="58">
        <f t="shared" si="9"/>
        <v>0</v>
      </c>
      <c r="CT13" s="58">
        <f t="shared" si="9"/>
        <v>0</v>
      </c>
      <c r="CU13" s="58">
        <f t="shared" si="9"/>
        <v>0</v>
      </c>
      <c r="CV13" s="58">
        <f t="shared" si="9"/>
        <v>0</v>
      </c>
      <c r="CW13" s="58">
        <f t="shared" si="9"/>
        <v>0</v>
      </c>
      <c r="CX13" s="58">
        <f t="shared" si="9"/>
        <v>0</v>
      </c>
      <c r="CY13" s="298">
        <f t="shared" si="9"/>
        <v>0</v>
      </c>
    </row>
    <row r="14" spans="1:106" s="580" customFormat="1" x14ac:dyDescent="0.3">
      <c r="A14"/>
      <c r="B14" s="1" t="s">
        <v>418</v>
      </c>
      <c r="C14" s="588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10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8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10"/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8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10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0">SUM(Z15:Z16)</f>
        <v>250</v>
      </c>
      <c r="AA17" s="58">
        <f t="shared" si="10"/>
        <v>0</v>
      </c>
      <c r="AB17" s="58">
        <f t="shared" si="10"/>
        <v>0</v>
      </c>
      <c r="AC17" s="58">
        <f t="shared" si="10"/>
        <v>0</v>
      </c>
      <c r="AD17" s="58">
        <f t="shared" si="10"/>
        <v>0</v>
      </c>
      <c r="AE17" s="298">
        <f t="shared" si="10"/>
        <v>0</v>
      </c>
      <c r="AF17" s="58">
        <f t="shared" si="10"/>
        <v>0</v>
      </c>
      <c r="AG17" s="58">
        <f t="shared" si="10"/>
        <v>0</v>
      </c>
      <c r="AH17" s="58">
        <f t="shared" si="10"/>
        <v>0</v>
      </c>
      <c r="AI17" s="58">
        <f t="shared" si="10"/>
        <v>0</v>
      </c>
      <c r="AJ17" s="58">
        <f t="shared" si="10"/>
        <v>0</v>
      </c>
      <c r="AK17" s="58">
        <f t="shared" si="10"/>
        <v>0</v>
      </c>
      <c r="AL17" s="58">
        <f t="shared" si="10"/>
        <v>0</v>
      </c>
      <c r="AM17" s="58">
        <f t="shared" si="10"/>
        <v>0</v>
      </c>
      <c r="AN17" s="58">
        <f t="shared" si="10"/>
        <v>0</v>
      </c>
      <c r="AO17" s="58">
        <f t="shared" si="10"/>
        <v>0</v>
      </c>
      <c r="AP17" s="58">
        <f t="shared" si="10"/>
        <v>0</v>
      </c>
      <c r="AQ17" s="298">
        <f t="shared" si="10"/>
        <v>0</v>
      </c>
      <c r="AR17" s="58">
        <f t="shared" si="10"/>
        <v>0</v>
      </c>
      <c r="AS17" s="58">
        <f t="shared" si="10"/>
        <v>0</v>
      </c>
      <c r="AT17" s="58">
        <f t="shared" si="10"/>
        <v>0</v>
      </c>
      <c r="AU17" s="58">
        <f t="shared" si="10"/>
        <v>0</v>
      </c>
      <c r="AV17" s="58">
        <f t="shared" si="10"/>
        <v>0</v>
      </c>
      <c r="AW17" s="58">
        <f t="shared" si="10"/>
        <v>0</v>
      </c>
      <c r="AX17" s="58">
        <f t="shared" si="10"/>
        <v>0</v>
      </c>
      <c r="AY17" s="58">
        <f t="shared" si="10"/>
        <v>0</v>
      </c>
      <c r="AZ17" s="58">
        <f t="shared" si="10"/>
        <v>0</v>
      </c>
      <c r="BA17" s="58">
        <f t="shared" si="10"/>
        <v>0</v>
      </c>
      <c r="BB17" s="58">
        <f t="shared" si="10"/>
        <v>0</v>
      </c>
      <c r="BC17" s="298">
        <f t="shared" si="10"/>
        <v>0</v>
      </c>
      <c r="BD17" s="58">
        <f t="shared" si="10"/>
        <v>0</v>
      </c>
      <c r="BE17" s="58">
        <f t="shared" si="10"/>
        <v>0</v>
      </c>
      <c r="BF17" s="58">
        <f t="shared" si="10"/>
        <v>0</v>
      </c>
      <c r="BG17" s="58">
        <f t="shared" si="10"/>
        <v>0</v>
      </c>
      <c r="BH17" s="58">
        <f t="shared" si="10"/>
        <v>0</v>
      </c>
      <c r="BI17" s="58">
        <f t="shared" si="10"/>
        <v>0</v>
      </c>
      <c r="BJ17" s="58">
        <f t="shared" si="10"/>
        <v>0</v>
      </c>
      <c r="BK17" s="58">
        <f t="shared" si="10"/>
        <v>0</v>
      </c>
      <c r="BL17" s="58">
        <f t="shared" si="10"/>
        <v>0</v>
      </c>
      <c r="BM17" s="58">
        <f t="shared" si="10"/>
        <v>0</v>
      </c>
      <c r="BN17" s="58">
        <f t="shared" si="10"/>
        <v>0</v>
      </c>
      <c r="BO17" s="298">
        <f t="shared" si="10"/>
        <v>0</v>
      </c>
      <c r="BP17" s="58">
        <f t="shared" si="10"/>
        <v>0</v>
      </c>
      <c r="BQ17" s="58">
        <f t="shared" si="10"/>
        <v>0</v>
      </c>
      <c r="BR17" s="58">
        <f t="shared" si="10"/>
        <v>0</v>
      </c>
      <c r="BS17" s="58">
        <f t="shared" si="10"/>
        <v>0</v>
      </c>
      <c r="BT17" s="58">
        <f t="shared" si="10"/>
        <v>0</v>
      </c>
      <c r="BU17" s="58">
        <f t="shared" si="10"/>
        <v>0</v>
      </c>
      <c r="BV17" s="58">
        <f t="shared" si="10"/>
        <v>0</v>
      </c>
      <c r="BW17" s="58">
        <f t="shared" si="10"/>
        <v>0</v>
      </c>
      <c r="BX17" s="58">
        <f t="shared" si="10"/>
        <v>0</v>
      </c>
      <c r="BY17" s="58">
        <f t="shared" si="10"/>
        <v>0</v>
      </c>
      <c r="BZ17" s="58">
        <f t="shared" si="10"/>
        <v>0</v>
      </c>
      <c r="CA17" s="298">
        <f t="shared" si="10"/>
        <v>0</v>
      </c>
      <c r="CB17" s="58">
        <f t="shared" si="10"/>
        <v>0</v>
      </c>
      <c r="CC17" s="58">
        <f t="shared" si="10"/>
        <v>0</v>
      </c>
      <c r="CD17" s="58">
        <f t="shared" si="10"/>
        <v>0</v>
      </c>
      <c r="CE17" s="58">
        <f t="shared" si="10"/>
        <v>0</v>
      </c>
      <c r="CF17" s="58">
        <f t="shared" si="10"/>
        <v>0</v>
      </c>
      <c r="CG17" s="58">
        <f t="shared" si="10"/>
        <v>0</v>
      </c>
      <c r="CH17" s="58">
        <f t="shared" si="10"/>
        <v>0</v>
      </c>
      <c r="CI17" s="58">
        <f t="shared" si="10"/>
        <v>0</v>
      </c>
      <c r="CJ17" s="58">
        <f t="shared" si="10"/>
        <v>0</v>
      </c>
      <c r="CK17" s="58">
        <f t="shared" si="10"/>
        <v>0</v>
      </c>
      <c r="CL17" s="58">
        <f t="shared" ref="CL17:CY17" si="11">SUM(CL15:CL16)</f>
        <v>0</v>
      </c>
      <c r="CM17" s="298">
        <f t="shared" si="11"/>
        <v>0</v>
      </c>
      <c r="CN17" s="58">
        <f t="shared" si="11"/>
        <v>0</v>
      </c>
      <c r="CO17" s="58">
        <f t="shared" si="11"/>
        <v>0</v>
      </c>
      <c r="CP17" s="58">
        <f t="shared" si="11"/>
        <v>0</v>
      </c>
      <c r="CQ17" s="58">
        <f t="shared" si="11"/>
        <v>0</v>
      </c>
      <c r="CR17" s="58">
        <f t="shared" si="11"/>
        <v>0</v>
      </c>
      <c r="CS17" s="58">
        <f t="shared" si="11"/>
        <v>0</v>
      </c>
      <c r="CT17" s="58">
        <f t="shared" si="11"/>
        <v>0</v>
      </c>
      <c r="CU17" s="58">
        <f t="shared" si="11"/>
        <v>0</v>
      </c>
      <c r="CV17" s="58">
        <f t="shared" si="11"/>
        <v>0</v>
      </c>
      <c r="CW17" s="58">
        <f t="shared" si="11"/>
        <v>0</v>
      </c>
      <c r="CX17" s="58">
        <f t="shared" si="11"/>
        <v>0</v>
      </c>
      <c r="CY17" s="298">
        <f t="shared" si="11"/>
        <v>0</v>
      </c>
    </row>
    <row r="18" spans="1:103" x14ac:dyDescent="0.3">
      <c r="A18" s="3"/>
      <c r="B18" s="4" t="s">
        <v>422</v>
      </c>
      <c r="C18" s="58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2">+X17+X13+X8</f>
        <v>521</v>
      </c>
      <c r="Y18" s="48">
        <f t="shared" si="12"/>
        <v>1372</v>
      </c>
      <c r="Z18" s="298">
        <f t="shared" si="12"/>
        <v>4299.7199999999993</v>
      </c>
      <c r="AA18" s="58">
        <f t="shared" si="12"/>
        <v>0</v>
      </c>
      <c r="AB18" s="58">
        <f t="shared" si="12"/>
        <v>0</v>
      </c>
      <c r="AC18" s="58">
        <f t="shared" si="12"/>
        <v>0</v>
      </c>
      <c r="AD18" s="58">
        <f t="shared" si="12"/>
        <v>0</v>
      </c>
      <c r="AE18" s="298">
        <f t="shared" si="12"/>
        <v>0</v>
      </c>
      <c r="AF18" s="58">
        <f t="shared" si="12"/>
        <v>0</v>
      </c>
      <c r="AG18" s="58">
        <f t="shared" si="12"/>
        <v>0</v>
      </c>
      <c r="AH18" s="58">
        <f t="shared" si="12"/>
        <v>0</v>
      </c>
      <c r="AI18" s="58">
        <f t="shared" si="12"/>
        <v>0</v>
      </c>
      <c r="AJ18" s="58">
        <f t="shared" si="12"/>
        <v>0</v>
      </c>
      <c r="AK18" s="58">
        <f t="shared" si="12"/>
        <v>0</v>
      </c>
      <c r="AL18" s="58">
        <f t="shared" si="12"/>
        <v>0</v>
      </c>
      <c r="AM18" s="58">
        <f t="shared" si="12"/>
        <v>0</v>
      </c>
      <c r="AN18" s="58">
        <f t="shared" si="12"/>
        <v>0</v>
      </c>
      <c r="AO18" s="58">
        <f t="shared" si="12"/>
        <v>0</v>
      </c>
      <c r="AP18" s="58">
        <f t="shared" si="12"/>
        <v>0</v>
      </c>
      <c r="AQ18" s="298">
        <f t="shared" si="12"/>
        <v>0</v>
      </c>
      <c r="AR18" s="58">
        <f t="shared" si="12"/>
        <v>0</v>
      </c>
      <c r="AS18" s="58">
        <f t="shared" si="12"/>
        <v>0</v>
      </c>
      <c r="AT18" s="58">
        <f t="shared" si="12"/>
        <v>0</v>
      </c>
      <c r="AU18" s="58">
        <f t="shared" si="12"/>
        <v>0</v>
      </c>
      <c r="AV18" s="58">
        <f t="shared" si="12"/>
        <v>0</v>
      </c>
      <c r="AW18" s="58">
        <f t="shared" si="12"/>
        <v>0</v>
      </c>
      <c r="AX18" s="58">
        <f t="shared" si="12"/>
        <v>0</v>
      </c>
      <c r="AY18" s="58">
        <f t="shared" si="12"/>
        <v>0</v>
      </c>
      <c r="AZ18" s="58">
        <f t="shared" si="12"/>
        <v>0</v>
      </c>
      <c r="BA18" s="58">
        <f t="shared" si="12"/>
        <v>0</v>
      </c>
      <c r="BB18" s="58">
        <f t="shared" si="12"/>
        <v>0</v>
      </c>
      <c r="BC18" s="298">
        <f t="shared" si="12"/>
        <v>0</v>
      </c>
      <c r="BD18" s="58">
        <f t="shared" si="12"/>
        <v>0</v>
      </c>
      <c r="BE18" s="58">
        <f t="shared" si="12"/>
        <v>0</v>
      </c>
      <c r="BF18" s="58">
        <f t="shared" si="12"/>
        <v>0</v>
      </c>
      <c r="BG18" s="58">
        <f t="shared" si="12"/>
        <v>0</v>
      </c>
      <c r="BH18" s="58">
        <f t="shared" si="12"/>
        <v>0</v>
      </c>
      <c r="BI18" s="58">
        <f t="shared" si="12"/>
        <v>0</v>
      </c>
      <c r="BJ18" s="58">
        <f t="shared" si="12"/>
        <v>0</v>
      </c>
      <c r="BK18" s="58">
        <f t="shared" si="12"/>
        <v>0</v>
      </c>
      <c r="BL18" s="58">
        <f t="shared" si="12"/>
        <v>0</v>
      </c>
      <c r="BM18" s="58">
        <f t="shared" si="12"/>
        <v>0</v>
      </c>
      <c r="BN18" s="58">
        <f t="shared" si="12"/>
        <v>0</v>
      </c>
      <c r="BO18" s="298">
        <f t="shared" si="12"/>
        <v>0</v>
      </c>
      <c r="BP18" s="58">
        <f t="shared" si="12"/>
        <v>0</v>
      </c>
      <c r="BQ18" s="58">
        <f t="shared" si="12"/>
        <v>0</v>
      </c>
      <c r="BR18" s="58">
        <f t="shared" si="12"/>
        <v>0</v>
      </c>
      <c r="BS18" s="58">
        <f t="shared" si="12"/>
        <v>0</v>
      </c>
      <c r="BT18" s="58">
        <f t="shared" si="12"/>
        <v>0</v>
      </c>
      <c r="BU18" s="58">
        <f t="shared" si="12"/>
        <v>0</v>
      </c>
      <c r="BV18" s="58">
        <f t="shared" si="12"/>
        <v>0</v>
      </c>
      <c r="BW18" s="58">
        <f t="shared" si="12"/>
        <v>0</v>
      </c>
      <c r="BX18" s="58">
        <f t="shared" si="12"/>
        <v>0</v>
      </c>
      <c r="BY18" s="58">
        <f t="shared" si="12"/>
        <v>0</v>
      </c>
      <c r="BZ18" s="58">
        <f t="shared" si="12"/>
        <v>0</v>
      </c>
      <c r="CA18" s="298">
        <f t="shared" si="12"/>
        <v>0</v>
      </c>
      <c r="CB18" s="58">
        <f t="shared" si="12"/>
        <v>0</v>
      </c>
      <c r="CC18" s="58">
        <f t="shared" si="12"/>
        <v>0</v>
      </c>
      <c r="CD18" s="58">
        <f t="shared" si="12"/>
        <v>0</v>
      </c>
      <c r="CE18" s="58">
        <f t="shared" si="12"/>
        <v>0</v>
      </c>
      <c r="CF18" s="58">
        <f t="shared" si="12"/>
        <v>0</v>
      </c>
      <c r="CG18" s="58">
        <f t="shared" si="12"/>
        <v>0</v>
      </c>
      <c r="CH18" s="58">
        <f t="shared" si="12"/>
        <v>0</v>
      </c>
      <c r="CI18" s="58">
        <f t="shared" si="12"/>
        <v>0</v>
      </c>
      <c r="CJ18" s="58">
        <f t="shared" ref="CJ18:CY18" si="13">+CJ17+CJ13+CJ8</f>
        <v>0</v>
      </c>
      <c r="CK18" s="58">
        <f t="shared" si="13"/>
        <v>0</v>
      </c>
      <c r="CL18" s="58">
        <f t="shared" si="13"/>
        <v>0</v>
      </c>
      <c r="CM18" s="298">
        <f t="shared" si="13"/>
        <v>0</v>
      </c>
      <c r="CN18" s="58">
        <f t="shared" si="13"/>
        <v>0</v>
      </c>
      <c r="CO18" s="58">
        <f t="shared" si="13"/>
        <v>0</v>
      </c>
      <c r="CP18" s="58">
        <f t="shared" si="13"/>
        <v>0</v>
      </c>
      <c r="CQ18" s="58">
        <f t="shared" si="13"/>
        <v>0</v>
      </c>
      <c r="CR18" s="58">
        <f t="shared" si="13"/>
        <v>0</v>
      </c>
      <c r="CS18" s="58">
        <f t="shared" si="13"/>
        <v>0</v>
      </c>
      <c r="CT18" s="58">
        <f t="shared" si="13"/>
        <v>0</v>
      </c>
      <c r="CU18" s="58">
        <f t="shared" si="13"/>
        <v>0</v>
      </c>
      <c r="CV18" s="58">
        <f t="shared" si="13"/>
        <v>0</v>
      </c>
      <c r="CW18" s="58">
        <f t="shared" si="13"/>
        <v>0</v>
      </c>
      <c r="CX18" s="58">
        <f t="shared" si="13"/>
        <v>0</v>
      </c>
      <c r="CY18" s="298">
        <f t="shared" si="13"/>
        <v>0</v>
      </c>
    </row>
    <row r="19" spans="1:103" s="580" customFormat="1" x14ac:dyDescent="0.3">
      <c r="A19"/>
      <c r="B19" s="1" t="s">
        <v>423</v>
      </c>
      <c r="C19" s="588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10"/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8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10"/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8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10"/>
      <c r="AB21" s="604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9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14">SUM(N7:N11)</f>
        <v>0</v>
      </c>
      <c r="O22" s="48">
        <f t="shared" si="14"/>
        <v>0</v>
      </c>
      <c r="P22" s="48">
        <f t="shared" si="14"/>
        <v>0</v>
      </c>
      <c r="Q22" s="48">
        <f t="shared" si="14"/>
        <v>0</v>
      </c>
      <c r="R22" s="48">
        <f t="shared" si="14"/>
        <v>0</v>
      </c>
      <c r="S22" s="48">
        <f t="shared" si="14"/>
        <v>0</v>
      </c>
      <c r="T22" s="48">
        <f t="shared" si="14"/>
        <v>0</v>
      </c>
      <c r="U22" s="48">
        <f t="shared" si="14"/>
        <v>0</v>
      </c>
      <c r="V22" s="48">
        <f t="shared" si="14"/>
        <v>0</v>
      </c>
      <c r="W22" s="48">
        <f>+SUM(W18:W21)+SUM(W6:W7)</f>
        <v>391.25</v>
      </c>
      <c r="X22" s="48">
        <f t="shared" ref="X22:CI22" si="15">+SUM(X18:X21)+SUM(X6:X7)</f>
        <v>521</v>
      </c>
      <c r="Y22" s="48">
        <f t="shared" si="15"/>
        <v>2417</v>
      </c>
      <c r="Z22" s="196">
        <f t="shared" si="15"/>
        <v>6871.5199999999995</v>
      </c>
      <c r="AA22" s="48">
        <f t="shared" si="15"/>
        <v>0</v>
      </c>
      <c r="AB22" s="58">
        <f t="shared" si="15"/>
        <v>0</v>
      </c>
      <c r="AC22" s="58">
        <f t="shared" si="15"/>
        <v>0</v>
      </c>
      <c r="AD22" s="58">
        <f t="shared" si="15"/>
        <v>0</v>
      </c>
      <c r="AE22" s="298">
        <f t="shared" si="15"/>
        <v>0</v>
      </c>
      <c r="AF22" s="58">
        <f t="shared" si="15"/>
        <v>0</v>
      </c>
      <c r="AG22" s="58">
        <f t="shared" si="15"/>
        <v>0</v>
      </c>
      <c r="AH22" s="58">
        <f t="shared" si="15"/>
        <v>0</v>
      </c>
      <c r="AI22" s="58">
        <f t="shared" si="15"/>
        <v>0</v>
      </c>
      <c r="AJ22" s="58">
        <f t="shared" si="15"/>
        <v>0</v>
      </c>
      <c r="AK22" s="58">
        <f t="shared" si="15"/>
        <v>0</v>
      </c>
      <c r="AL22" s="58">
        <f t="shared" si="15"/>
        <v>0</v>
      </c>
      <c r="AM22" s="58">
        <f t="shared" si="15"/>
        <v>0</v>
      </c>
      <c r="AN22" s="58">
        <f t="shared" si="15"/>
        <v>0</v>
      </c>
      <c r="AO22" s="58">
        <f t="shared" si="15"/>
        <v>0</v>
      </c>
      <c r="AP22" s="58">
        <f t="shared" si="15"/>
        <v>0</v>
      </c>
      <c r="AQ22" s="298">
        <f t="shared" si="15"/>
        <v>0</v>
      </c>
      <c r="AR22" s="58">
        <f t="shared" si="15"/>
        <v>0</v>
      </c>
      <c r="AS22" s="58">
        <f t="shared" si="15"/>
        <v>0</v>
      </c>
      <c r="AT22" s="58">
        <f t="shared" si="15"/>
        <v>0</v>
      </c>
      <c r="AU22" s="58">
        <f t="shared" si="15"/>
        <v>0</v>
      </c>
      <c r="AV22" s="58">
        <f t="shared" si="15"/>
        <v>0</v>
      </c>
      <c r="AW22" s="58">
        <f t="shared" si="15"/>
        <v>0</v>
      </c>
      <c r="AX22" s="58">
        <f t="shared" si="15"/>
        <v>0</v>
      </c>
      <c r="AY22" s="58">
        <f t="shared" si="15"/>
        <v>0</v>
      </c>
      <c r="AZ22" s="58">
        <f t="shared" si="15"/>
        <v>0</v>
      </c>
      <c r="BA22" s="58">
        <f t="shared" si="15"/>
        <v>0</v>
      </c>
      <c r="BB22" s="58">
        <f t="shared" si="15"/>
        <v>0</v>
      </c>
      <c r="BC22" s="298">
        <f t="shared" si="15"/>
        <v>0</v>
      </c>
      <c r="BD22" s="58">
        <f t="shared" si="15"/>
        <v>0</v>
      </c>
      <c r="BE22" s="58">
        <f t="shared" si="15"/>
        <v>0</v>
      </c>
      <c r="BF22" s="58">
        <f t="shared" si="15"/>
        <v>0</v>
      </c>
      <c r="BG22" s="58">
        <f t="shared" si="15"/>
        <v>0</v>
      </c>
      <c r="BH22" s="58">
        <f t="shared" si="15"/>
        <v>0</v>
      </c>
      <c r="BI22" s="58">
        <f t="shared" si="15"/>
        <v>0</v>
      </c>
      <c r="BJ22" s="58">
        <f t="shared" si="15"/>
        <v>0</v>
      </c>
      <c r="BK22" s="58">
        <f t="shared" si="15"/>
        <v>0</v>
      </c>
      <c r="BL22" s="58">
        <f t="shared" si="15"/>
        <v>0</v>
      </c>
      <c r="BM22" s="58">
        <f t="shared" si="15"/>
        <v>0</v>
      </c>
      <c r="BN22" s="58">
        <f t="shared" si="15"/>
        <v>0</v>
      </c>
      <c r="BO22" s="298">
        <f t="shared" si="15"/>
        <v>0</v>
      </c>
      <c r="BP22" s="58">
        <f t="shared" si="15"/>
        <v>0</v>
      </c>
      <c r="BQ22" s="58">
        <f t="shared" si="15"/>
        <v>0</v>
      </c>
      <c r="BR22" s="58">
        <f t="shared" si="15"/>
        <v>0</v>
      </c>
      <c r="BS22" s="58">
        <f t="shared" si="15"/>
        <v>0</v>
      </c>
      <c r="BT22" s="58">
        <f t="shared" si="15"/>
        <v>0</v>
      </c>
      <c r="BU22" s="58">
        <f t="shared" si="15"/>
        <v>0</v>
      </c>
      <c r="BV22" s="58">
        <f t="shared" si="15"/>
        <v>0</v>
      </c>
      <c r="BW22" s="58">
        <f t="shared" si="15"/>
        <v>0</v>
      </c>
      <c r="BX22" s="58">
        <f t="shared" si="15"/>
        <v>0</v>
      </c>
      <c r="BY22" s="58">
        <f t="shared" si="15"/>
        <v>0</v>
      </c>
      <c r="BZ22" s="58">
        <f t="shared" si="15"/>
        <v>0</v>
      </c>
      <c r="CA22" s="298">
        <f t="shared" si="15"/>
        <v>0</v>
      </c>
      <c r="CB22" s="58">
        <f t="shared" si="15"/>
        <v>0</v>
      </c>
      <c r="CC22" s="58">
        <f t="shared" si="15"/>
        <v>0</v>
      </c>
      <c r="CD22" s="58">
        <f t="shared" si="15"/>
        <v>0</v>
      </c>
      <c r="CE22" s="58">
        <f t="shared" si="15"/>
        <v>0</v>
      </c>
      <c r="CF22" s="58">
        <f t="shared" si="15"/>
        <v>0</v>
      </c>
      <c r="CG22" s="58">
        <f t="shared" si="15"/>
        <v>0</v>
      </c>
      <c r="CH22" s="58">
        <f t="shared" si="15"/>
        <v>0</v>
      </c>
      <c r="CI22" s="58">
        <f t="shared" si="15"/>
        <v>0</v>
      </c>
      <c r="CJ22" s="58">
        <f t="shared" ref="CJ22:CY22" si="16">+SUM(CJ18:CJ21)+SUM(CJ6:CJ7)</f>
        <v>0</v>
      </c>
      <c r="CK22" s="58">
        <f t="shared" si="16"/>
        <v>0</v>
      </c>
      <c r="CL22" s="58">
        <f t="shared" si="16"/>
        <v>0</v>
      </c>
      <c r="CM22" s="298">
        <f t="shared" si="16"/>
        <v>0</v>
      </c>
      <c r="CN22" s="58">
        <f t="shared" si="16"/>
        <v>0</v>
      </c>
      <c r="CO22" s="58">
        <f t="shared" si="16"/>
        <v>0</v>
      </c>
      <c r="CP22" s="58">
        <f t="shared" si="16"/>
        <v>0</v>
      </c>
      <c r="CQ22" s="58">
        <f t="shared" si="16"/>
        <v>0</v>
      </c>
      <c r="CR22" s="58">
        <f t="shared" si="16"/>
        <v>0</v>
      </c>
      <c r="CS22" s="58">
        <f t="shared" si="16"/>
        <v>0</v>
      </c>
      <c r="CT22" s="58">
        <f t="shared" si="16"/>
        <v>0</v>
      </c>
      <c r="CU22" s="58">
        <f t="shared" si="16"/>
        <v>0</v>
      </c>
      <c r="CV22" s="58">
        <f t="shared" si="16"/>
        <v>0</v>
      </c>
      <c r="CW22" s="58">
        <f t="shared" si="16"/>
        <v>0</v>
      </c>
      <c r="CX22" s="58">
        <f t="shared" si="16"/>
        <v>0</v>
      </c>
      <c r="CY22" s="298">
        <f t="shared" si="16"/>
        <v>0</v>
      </c>
    </row>
    <row r="23" spans="1:103" s="580" customFormat="1" x14ac:dyDescent="0.3">
      <c r="A23" s="108"/>
      <c r="B23" s="109" t="s">
        <v>325</v>
      </c>
      <c r="C23" s="59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10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17">N23+N22</f>
        <v>0</v>
      </c>
      <c r="O24" s="48">
        <f t="shared" ref="O24:T24" si="18">O23+O22</f>
        <v>0</v>
      </c>
      <c r="P24" s="48">
        <f t="shared" si="18"/>
        <v>0</v>
      </c>
      <c r="Q24" s="48">
        <f t="shared" si="18"/>
        <v>0</v>
      </c>
      <c r="R24" s="48">
        <f t="shared" si="18"/>
        <v>0</v>
      </c>
      <c r="S24" s="48">
        <f t="shared" si="18"/>
        <v>0</v>
      </c>
      <c r="T24" s="48">
        <f t="shared" si="18"/>
        <v>0</v>
      </c>
      <c r="U24" s="48">
        <f t="shared" ref="U24:V24" si="19">U23+U22</f>
        <v>0</v>
      </c>
      <c r="V24" s="48">
        <f t="shared" si="19"/>
        <v>0</v>
      </c>
      <c r="W24" s="48">
        <f t="shared" ref="W24" si="20">W23+W22</f>
        <v>391.25</v>
      </c>
      <c r="X24" s="48">
        <f t="shared" ref="X24:Y24" si="21">X23+X22</f>
        <v>521</v>
      </c>
      <c r="Y24" s="48">
        <f t="shared" si="21"/>
        <v>2417</v>
      </c>
      <c r="Z24" s="196">
        <f t="shared" ref="Z24" si="22">Z23+Z22</f>
        <v>6871.5199999999995</v>
      </c>
      <c r="AA24" s="48">
        <f>+'Revenue Build'!M139</f>
        <v>5016.833333333333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50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91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141">
        <f>+Z26+AA27</f>
        <v>2</v>
      </c>
      <c r="AB26" s="141">
        <f>+AA26+AB27</f>
        <v>2</v>
      </c>
      <c r="AC26" s="141">
        <f>+AB26+AC27</f>
        <v>3</v>
      </c>
      <c r="AD26" s="141">
        <f>+AC26+AD27</f>
        <v>3</v>
      </c>
      <c r="AE26" s="142">
        <f t="shared" ref="AE26:CE26" si="23">+AD26+AE27</f>
        <v>3</v>
      </c>
      <c r="AF26" s="141">
        <f t="shared" si="23"/>
        <v>3</v>
      </c>
      <c r="AG26" s="141">
        <f t="shared" si="23"/>
        <v>3</v>
      </c>
      <c r="AH26" s="141">
        <f t="shared" si="23"/>
        <v>3</v>
      </c>
      <c r="AI26" s="141">
        <f>+AH26+AI27</f>
        <v>3</v>
      </c>
      <c r="AJ26" s="141">
        <f t="shared" si="23"/>
        <v>3</v>
      </c>
      <c r="AK26" s="141">
        <f t="shared" si="23"/>
        <v>3</v>
      </c>
      <c r="AL26" s="141">
        <f t="shared" si="23"/>
        <v>4</v>
      </c>
      <c r="AM26" s="141">
        <f t="shared" si="23"/>
        <v>5</v>
      </c>
      <c r="AN26" s="141">
        <f t="shared" si="23"/>
        <v>6</v>
      </c>
      <c r="AO26" s="141">
        <f t="shared" si="23"/>
        <v>7</v>
      </c>
      <c r="AP26" s="141">
        <f t="shared" si="23"/>
        <v>7</v>
      </c>
      <c r="AQ26" s="142">
        <f t="shared" si="23"/>
        <v>7</v>
      </c>
      <c r="AR26" s="141">
        <f t="shared" si="23"/>
        <v>7</v>
      </c>
      <c r="AS26" s="141">
        <f t="shared" si="23"/>
        <v>7</v>
      </c>
      <c r="AT26" s="141">
        <f t="shared" si="23"/>
        <v>7</v>
      </c>
      <c r="AU26" s="141">
        <f t="shared" si="23"/>
        <v>7</v>
      </c>
      <c r="AV26" s="141">
        <f t="shared" si="23"/>
        <v>7</v>
      </c>
      <c r="AW26" s="141">
        <f t="shared" si="23"/>
        <v>7</v>
      </c>
      <c r="AX26" s="141">
        <f t="shared" si="23"/>
        <v>7</v>
      </c>
      <c r="AY26" s="141">
        <f t="shared" si="23"/>
        <v>7</v>
      </c>
      <c r="AZ26" s="141">
        <f t="shared" si="23"/>
        <v>7</v>
      </c>
      <c r="BA26" s="141">
        <f t="shared" si="23"/>
        <v>7</v>
      </c>
      <c r="BB26" s="141">
        <f t="shared" si="23"/>
        <v>7</v>
      </c>
      <c r="BC26" s="142">
        <f t="shared" si="23"/>
        <v>7</v>
      </c>
      <c r="BD26" s="141">
        <f t="shared" si="23"/>
        <v>7</v>
      </c>
      <c r="BE26" s="141">
        <f t="shared" si="23"/>
        <v>7</v>
      </c>
      <c r="BF26" s="141">
        <f t="shared" si="23"/>
        <v>7</v>
      </c>
      <c r="BG26" s="141">
        <f t="shared" si="23"/>
        <v>7</v>
      </c>
      <c r="BH26" s="141">
        <f t="shared" si="23"/>
        <v>7</v>
      </c>
      <c r="BI26" s="141">
        <f t="shared" si="23"/>
        <v>7</v>
      </c>
      <c r="BJ26" s="141">
        <f t="shared" si="23"/>
        <v>8</v>
      </c>
      <c r="BK26" s="141">
        <f t="shared" si="23"/>
        <v>9</v>
      </c>
      <c r="BL26" s="141">
        <f t="shared" si="23"/>
        <v>10</v>
      </c>
      <c r="BM26" s="141">
        <f t="shared" si="23"/>
        <v>11</v>
      </c>
      <c r="BN26" s="141">
        <f t="shared" si="23"/>
        <v>11</v>
      </c>
      <c r="BO26" s="142">
        <f t="shared" si="23"/>
        <v>11</v>
      </c>
      <c r="BP26" s="141">
        <f t="shared" si="23"/>
        <v>11</v>
      </c>
      <c r="BQ26" s="141">
        <f t="shared" si="23"/>
        <v>11</v>
      </c>
      <c r="BR26" s="141">
        <f t="shared" si="23"/>
        <v>11</v>
      </c>
      <c r="BS26" s="141">
        <f t="shared" si="23"/>
        <v>11</v>
      </c>
      <c r="BT26" s="141">
        <f t="shared" si="23"/>
        <v>11</v>
      </c>
      <c r="BU26" s="141">
        <f t="shared" si="23"/>
        <v>11</v>
      </c>
      <c r="BV26" s="141">
        <f t="shared" si="23"/>
        <v>11</v>
      </c>
      <c r="BW26" s="141">
        <f t="shared" si="23"/>
        <v>11</v>
      </c>
      <c r="BX26" s="141">
        <f t="shared" si="23"/>
        <v>11</v>
      </c>
      <c r="BY26" s="141">
        <f t="shared" si="23"/>
        <v>11</v>
      </c>
      <c r="BZ26" s="141">
        <f t="shared" si="23"/>
        <v>11</v>
      </c>
      <c r="CA26" s="142">
        <f t="shared" si="23"/>
        <v>11</v>
      </c>
      <c r="CB26" s="141">
        <f t="shared" si="23"/>
        <v>11</v>
      </c>
      <c r="CC26" s="141">
        <f t="shared" si="23"/>
        <v>11</v>
      </c>
      <c r="CD26" s="141">
        <f t="shared" si="23"/>
        <v>11</v>
      </c>
      <c r="CE26" s="141">
        <f t="shared" si="23"/>
        <v>11</v>
      </c>
      <c r="CF26" s="141">
        <f t="shared" ref="CF26:CY26" si="24">+CE26+CF27</f>
        <v>11</v>
      </c>
      <c r="CG26" s="141">
        <f t="shared" si="24"/>
        <v>11</v>
      </c>
      <c r="CH26" s="141">
        <f t="shared" si="24"/>
        <v>12</v>
      </c>
      <c r="CI26" s="141">
        <f t="shared" si="24"/>
        <v>13</v>
      </c>
      <c r="CJ26" s="141">
        <f t="shared" si="24"/>
        <v>14</v>
      </c>
      <c r="CK26" s="141">
        <f t="shared" si="24"/>
        <v>15</v>
      </c>
      <c r="CL26" s="141">
        <f t="shared" si="24"/>
        <v>15</v>
      </c>
      <c r="CM26" s="142">
        <f t="shared" si="24"/>
        <v>15</v>
      </c>
      <c r="CN26" s="141">
        <f t="shared" si="24"/>
        <v>15</v>
      </c>
      <c r="CO26" s="141">
        <f t="shared" si="24"/>
        <v>15</v>
      </c>
      <c r="CP26" s="141">
        <f t="shared" si="24"/>
        <v>15</v>
      </c>
      <c r="CQ26" s="141">
        <f t="shared" si="24"/>
        <v>15</v>
      </c>
      <c r="CR26" s="141">
        <f t="shared" si="24"/>
        <v>15</v>
      </c>
      <c r="CS26" s="141">
        <f t="shared" si="24"/>
        <v>15</v>
      </c>
      <c r="CT26" s="141">
        <f t="shared" si="24"/>
        <v>15</v>
      </c>
      <c r="CU26" s="141">
        <f t="shared" si="24"/>
        <v>15</v>
      </c>
      <c r="CV26" s="141">
        <f t="shared" si="24"/>
        <v>15</v>
      </c>
      <c r="CW26" s="141">
        <f t="shared" si="24"/>
        <v>15</v>
      </c>
      <c r="CX26" s="141">
        <f t="shared" si="24"/>
        <v>15</v>
      </c>
      <c r="CY26" s="142">
        <f t="shared" si="24"/>
        <v>15</v>
      </c>
    </row>
    <row r="27" spans="1:103" x14ac:dyDescent="0.3">
      <c r="A27" s="29"/>
      <c r="B27" s="29"/>
      <c r="C27" s="592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Z27" si="25">N26-M26</f>
        <v>0</v>
      </c>
      <c r="O27" s="45">
        <f t="shared" si="25"/>
        <v>0</v>
      </c>
      <c r="P27" s="45">
        <f t="shared" si="25"/>
        <v>0</v>
      </c>
      <c r="Q27" s="45">
        <f t="shared" si="25"/>
        <v>0</v>
      </c>
      <c r="R27" s="45">
        <f t="shared" si="25"/>
        <v>0</v>
      </c>
      <c r="S27" s="45">
        <f t="shared" si="25"/>
        <v>0</v>
      </c>
      <c r="T27" s="45">
        <f t="shared" si="25"/>
        <v>0</v>
      </c>
      <c r="U27" s="45">
        <f t="shared" si="25"/>
        <v>0</v>
      </c>
      <c r="V27" s="45">
        <f t="shared" si="25"/>
        <v>0</v>
      </c>
      <c r="W27" s="45">
        <f t="shared" si="25"/>
        <v>1</v>
      </c>
      <c r="X27" s="45">
        <f t="shared" si="25"/>
        <v>1</v>
      </c>
      <c r="Y27" s="45">
        <f t="shared" si="25"/>
        <v>-1</v>
      </c>
      <c r="Z27" s="474">
        <f t="shared" si="25"/>
        <v>1</v>
      </c>
      <c r="AA27" s="470">
        <f>+SUM(AA28:AA30)+SUM(AA33:AA35)</f>
        <v>0</v>
      </c>
      <c r="AB27" s="53">
        <f t="shared" ref="AB27" si="26">+SUM(AB28:AB30)+SUM(AB33:AB35)</f>
        <v>0</v>
      </c>
      <c r="AC27" s="53">
        <f t="shared" ref="AC27:CF27" si="27">+SUM(AC28:AC30)+SUM(AC33:AC35)</f>
        <v>1</v>
      </c>
      <c r="AD27" s="53">
        <f t="shared" si="27"/>
        <v>0</v>
      </c>
      <c r="AE27" s="135">
        <f t="shared" si="27"/>
        <v>0</v>
      </c>
      <c r="AF27" s="53">
        <f t="shared" si="27"/>
        <v>0</v>
      </c>
      <c r="AG27" s="53">
        <f t="shared" si="27"/>
        <v>0</v>
      </c>
      <c r="AH27" s="53">
        <f t="shared" si="27"/>
        <v>0</v>
      </c>
      <c r="AI27" s="53">
        <f t="shared" si="27"/>
        <v>0</v>
      </c>
      <c r="AJ27" s="53">
        <f t="shared" si="27"/>
        <v>0</v>
      </c>
      <c r="AK27" s="53">
        <f t="shared" si="27"/>
        <v>0</v>
      </c>
      <c r="AL27" s="53">
        <f t="shared" si="27"/>
        <v>1</v>
      </c>
      <c r="AM27" s="53">
        <f t="shared" si="27"/>
        <v>1</v>
      </c>
      <c r="AN27" s="53">
        <f t="shared" si="27"/>
        <v>1</v>
      </c>
      <c r="AO27" s="53">
        <f t="shared" si="27"/>
        <v>1</v>
      </c>
      <c r="AP27" s="53">
        <f t="shared" si="27"/>
        <v>0</v>
      </c>
      <c r="AQ27" s="135">
        <f t="shared" si="27"/>
        <v>0</v>
      </c>
      <c r="AR27" s="53">
        <f t="shared" si="27"/>
        <v>0</v>
      </c>
      <c r="AS27" s="53">
        <f t="shared" si="27"/>
        <v>0</v>
      </c>
      <c r="AT27" s="53">
        <f t="shared" si="27"/>
        <v>0</v>
      </c>
      <c r="AU27" s="53">
        <f t="shared" si="27"/>
        <v>0</v>
      </c>
      <c r="AV27" s="53">
        <f t="shared" si="27"/>
        <v>0</v>
      </c>
      <c r="AW27" s="53">
        <f t="shared" si="27"/>
        <v>0</v>
      </c>
      <c r="AX27" s="53">
        <f t="shared" si="27"/>
        <v>0</v>
      </c>
      <c r="AY27" s="53">
        <f t="shared" si="27"/>
        <v>0</v>
      </c>
      <c r="AZ27" s="53">
        <f t="shared" si="27"/>
        <v>0</v>
      </c>
      <c r="BA27" s="53">
        <f t="shared" si="27"/>
        <v>0</v>
      </c>
      <c r="BB27" s="53">
        <f t="shared" si="27"/>
        <v>0</v>
      </c>
      <c r="BC27" s="135">
        <f t="shared" si="27"/>
        <v>0</v>
      </c>
      <c r="BD27" s="53">
        <f t="shared" si="27"/>
        <v>0</v>
      </c>
      <c r="BE27" s="53">
        <f t="shared" si="27"/>
        <v>0</v>
      </c>
      <c r="BF27" s="53">
        <f t="shared" si="27"/>
        <v>0</v>
      </c>
      <c r="BG27" s="53">
        <f t="shared" si="27"/>
        <v>0</v>
      </c>
      <c r="BH27" s="53">
        <f t="shared" si="27"/>
        <v>0</v>
      </c>
      <c r="BI27" s="53">
        <f t="shared" si="27"/>
        <v>0</v>
      </c>
      <c r="BJ27" s="53">
        <f t="shared" si="27"/>
        <v>1</v>
      </c>
      <c r="BK27" s="53">
        <f t="shared" si="27"/>
        <v>1</v>
      </c>
      <c r="BL27" s="53">
        <f t="shared" si="27"/>
        <v>1</v>
      </c>
      <c r="BM27" s="53">
        <f t="shared" si="27"/>
        <v>1</v>
      </c>
      <c r="BN27" s="53">
        <f t="shared" si="27"/>
        <v>0</v>
      </c>
      <c r="BO27" s="135">
        <f t="shared" si="27"/>
        <v>0</v>
      </c>
      <c r="BP27" s="53">
        <f t="shared" si="27"/>
        <v>0</v>
      </c>
      <c r="BQ27" s="53">
        <f t="shared" si="27"/>
        <v>0</v>
      </c>
      <c r="BR27" s="53">
        <f t="shared" si="27"/>
        <v>0</v>
      </c>
      <c r="BS27" s="53">
        <f t="shared" si="27"/>
        <v>0</v>
      </c>
      <c r="BT27" s="53">
        <f t="shared" si="27"/>
        <v>0</v>
      </c>
      <c r="BU27" s="53">
        <f t="shared" si="27"/>
        <v>0</v>
      </c>
      <c r="BV27" s="53">
        <f t="shared" si="27"/>
        <v>0</v>
      </c>
      <c r="BW27" s="53">
        <f t="shared" si="27"/>
        <v>0</v>
      </c>
      <c r="BX27" s="53">
        <f t="shared" si="27"/>
        <v>0</v>
      </c>
      <c r="BY27" s="53">
        <f t="shared" si="27"/>
        <v>0</v>
      </c>
      <c r="BZ27" s="53">
        <f t="shared" si="27"/>
        <v>0</v>
      </c>
      <c r="CA27" s="135">
        <f t="shared" si="27"/>
        <v>0</v>
      </c>
      <c r="CB27" s="53">
        <f t="shared" si="27"/>
        <v>0</v>
      </c>
      <c r="CC27" s="53">
        <f t="shared" si="27"/>
        <v>0</v>
      </c>
      <c r="CD27" s="53">
        <f t="shared" si="27"/>
        <v>0</v>
      </c>
      <c r="CE27" s="53">
        <f t="shared" si="27"/>
        <v>0</v>
      </c>
      <c r="CF27" s="53">
        <f t="shared" si="27"/>
        <v>0</v>
      </c>
      <c r="CG27" s="53">
        <f t="shared" ref="CG27:CY27" si="28">+SUM(CG28:CG30)+SUM(CG33:CG35)</f>
        <v>0</v>
      </c>
      <c r="CH27" s="53">
        <f t="shared" si="28"/>
        <v>1</v>
      </c>
      <c r="CI27" s="53">
        <f t="shared" si="28"/>
        <v>1</v>
      </c>
      <c r="CJ27" s="53">
        <f t="shared" si="28"/>
        <v>1</v>
      </c>
      <c r="CK27" s="53">
        <f t="shared" si="28"/>
        <v>1</v>
      </c>
      <c r="CL27" s="53">
        <f t="shared" si="28"/>
        <v>0</v>
      </c>
      <c r="CM27" s="135">
        <f t="shared" si="28"/>
        <v>0</v>
      </c>
      <c r="CN27" s="53">
        <f t="shared" si="28"/>
        <v>0</v>
      </c>
      <c r="CO27" s="53">
        <f t="shared" si="28"/>
        <v>0</v>
      </c>
      <c r="CP27" s="53">
        <f t="shared" si="28"/>
        <v>0</v>
      </c>
      <c r="CQ27" s="53">
        <f t="shared" si="28"/>
        <v>0</v>
      </c>
      <c r="CR27" s="53">
        <f t="shared" si="28"/>
        <v>0</v>
      </c>
      <c r="CS27" s="53">
        <f t="shared" si="28"/>
        <v>0</v>
      </c>
      <c r="CT27" s="53">
        <f t="shared" si="28"/>
        <v>0</v>
      </c>
      <c r="CU27" s="53">
        <f t="shared" si="28"/>
        <v>0</v>
      </c>
      <c r="CV27" s="53">
        <f t="shared" si="28"/>
        <v>0</v>
      </c>
      <c r="CW27" s="53">
        <f t="shared" si="28"/>
        <v>0</v>
      </c>
      <c r="CX27" s="53">
        <f t="shared" si="28"/>
        <v>0</v>
      </c>
      <c r="CY27" s="135">
        <f t="shared" si="28"/>
        <v>0</v>
      </c>
    </row>
    <row r="28" spans="1:103" x14ac:dyDescent="0.3">
      <c r="A28" s="29"/>
      <c r="B28" s="29"/>
      <c r="C28" s="592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29">+IF(N26&gt;M26,N26-M26, 0)</f>
        <v>0</v>
      </c>
      <c r="O28" s="45">
        <f t="shared" ref="O28:Z28" si="30">+IF(O26&gt;N26,O26-N26, 0)</f>
        <v>0</v>
      </c>
      <c r="P28" s="45">
        <f t="shared" si="30"/>
        <v>0</v>
      </c>
      <c r="Q28" s="45">
        <f t="shared" si="30"/>
        <v>0</v>
      </c>
      <c r="R28" s="45">
        <f t="shared" si="30"/>
        <v>0</v>
      </c>
      <c r="S28" s="45">
        <f t="shared" si="30"/>
        <v>0</v>
      </c>
      <c r="T28" s="45">
        <f t="shared" si="30"/>
        <v>0</v>
      </c>
      <c r="U28" s="45">
        <f t="shared" si="30"/>
        <v>0</v>
      </c>
      <c r="V28" s="45">
        <f t="shared" si="30"/>
        <v>0</v>
      </c>
      <c r="W28" s="45">
        <v>0</v>
      </c>
      <c r="X28" s="45">
        <f t="shared" si="30"/>
        <v>1</v>
      </c>
      <c r="Y28" s="45">
        <f t="shared" si="30"/>
        <v>0</v>
      </c>
      <c r="Z28" s="474">
        <f t="shared" si="30"/>
        <v>1</v>
      </c>
      <c r="AA28" s="470">
        <f>+'New Sales Forecast'!M17</f>
        <v>0</v>
      </c>
      <c r="AB28" s="179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2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0">
        <f>+'New Sales Forecast'!M18</f>
        <v>0</v>
      </c>
      <c r="AB29" s="179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2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0">
        <f>+'New Sales Forecast'!M19</f>
        <v>1</v>
      </c>
      <c r="AB30" s="179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2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0">
        <f>+'New Sales Forecast'!M20</f>
        <v>0</v>
      </c>
      <c r="AB31" s="179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2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0">
        <f>+'New Sales Forecast'!M21</f>
        <v>0</v>
      </c>
      <c r="AB32" s="179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2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31">+IF(N26&lt;M26,N26-M26, 0)</f>
        <v>0</v>
      </c>
      <c r="O33" s="45">
        <f t="shared" ref="O33:X33" si="32">+IF(O26&lt;N26,O26-N26, 0)</f>
        <v>0</v>
      </c>
      <c r="P33" s="45">
        <f t="shared" si="32"/>
        <v>0</v>
      </c>
      <c r="Q33" s="45">
        <f t="shared" si="32"/>
        <v>0</v>
      </c>
      <c r="R33" s="45">
        <f t="shared" si="32"/>
        <v>0</v>
      </c>
      <c r="S33" s="45">
        <f t="shared" si="32"/>
        <v>0</v>
      </c>
      <c r="T33" s="45">
        <f t="shared" si="32"/>
        <v>0</v>
      </c>
      <c r="U33" s="45">
        <f t="shared" si="32"/>
        <v>0</v>
      </c>
      <c r="V33" s="45">
        <f t="shared" si="32"/>
        <v>0</v>
      </c>
      <c r="W33" s="45">
        <f t="shared" si="32"/>
        <v>0</v>
      </c>
      <c r="X33" s="45">
        <f t="shared" si="32"/>
        <v>0</v>
      </c>
      <c r="Y33" s="45"/>
      <c r="Z33" s="474"/>
      <c r="AA33" s="470">
        <v>0</v>
      </c>
      <c r="AB33" s="179">
        <f>-'Revenue Build'!J4</f>
        <v>-1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2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0">
        <f>-'Revenue Build'!L5</f>
        <v>-1</v>
      </c>
      <c r="AB34" s="179">
        <f>-'Revenue Build'!J5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2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0">
        <f>-'Revenue Build'!I6</f>
        <v>0</v>
      </c>
      <c r="AB35" s="179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2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33">+SUM(Y33:Y35)</f>
        <v>0</v>
      </c>
      <c r="Z36" s="475">
        <f t="shared" ref="Z36:AB36" si="34">+SUM(Z33:Z35)</f>
        <v>0</v>
      </c>
      <c r="AA36" s="271">
        <f t="shared" si="34"/>
        <v>-1</v>
      </c>
      <c r="AB36" s="271">
        <f t="shared" si="34"/>
        <v>-1</v>
      </c>
      <c r="AC36" s="271">
        <f t="shared" si="33"/>
        <v>0</v>
      </c>
      <c r="AD36" s="271">
        <f t="shared" si="33"/>
        <v>-1</v>
      </c>
      <c r="AE36" s="299">
        <f t="shared" si="33"/>
        <v>-1</v>
      </c>
      <c r="AF36" s="271">
        <f t="shared" si="33"/>
        <v>-1</v>
      </c>
      <c r="AG36" s="271">
        <f t="shared" si="33"/>
        <v>-1</v>
      </c>
      <c r="AH36" s="271">
        <f t="shared" si="33"/>
        <v>-1</v>
      </c>
      <c r="AI36" s="271">
        <f t="shared" si="33"/>
        <v>-1</v>
      </c>
      <c r="AJ36" s="271">
        <f t="shared" si="33"/>
        <v>-1</v>
      </c>
      <c r="AK36" s="271">
        <f t="shared" si="33"/>
        <v>-1</v>
      </c>
      <c r="AL36" s="271">
        <f t="shared" si="33"/>
        <v>-1</v>
      </c>
      <c r="AM36" s="271">
        <f t="shared" si="33"/>
        <v>-1</v>
      </c>
      <c r="AN36" s="271">
        <f t="shared" si="33"/>
        <v>-1</v>
      </c>
      <c r="AO36" s="271">
        <f t="shared" si="33"/>
        <v>-1</v>
      </c>
      <c r="AP36" s="271">
        <f t="shared" si="33"/>
        <v>-2</v>
      </c>
      <c r="AQ36" s="299">
        <f t="shared" si="33"/>
        <v>-2</v>
      </c>
      <c r="AR36" s="271">
        <f t="shared" si="33"/>
        <v>-2</v>
      </c>
      <c r="AS36" s="271">
        <f t="shared" si="33"/>
        <v>-2</v>
      </c>
      <c r="AT36" s="271">
        <f t="shared" si="33"/>
        <v>-2</v>
      </c>
      <c r="AU36" s="271">
        <f t="shared" si="33"/>
        <v>-2</v>
      </c>
      <c r="AV36" s="271">
        <f t="shared" si="33"/>
        <v>-2</v>
      </c>
      <c r="AW36" s="271">
        <f t="shared" si="33"/>
        <v>-2</v>
      </c>
      <c r="AX36" s="271">
        <f t="shared" si="33"/>
        <v>-2</v>
      </c>
      <c r="AY36" s="271">
        <f t="shared" si="33"/>
        <v>-2</v>
      </c>
      <c r="AZ36" s="271">
        <f t="shared" si="33"/>
        <v>-2</v>
      </c>
      <c r="BA36" s="271">
        <f t="shared" si="33"/>
        <v>-2</v>
      </c>
      <c r="BB36" s="271">
        <f t="shared" si="33"/>
        <v>-2</v>
      </c>
      <c r="BC36" s="299">
        <f t="shared" si="33"/>
        <v>-2</v>
      </c>
      <c r="BD36" s="271">
        <f t="shared" si="33"/>
        <v>-2</v>
      </c>
      <c r="BE36" s="271">
        <f t="shared" ref="BE36:CJ36" si="35">+SUM(BE33:BE35)</f>
        <v>-2</v>
      </c>
      <c r="BF36" s="271">
        <f t="shared" si="35"/>
        <v>-2</v>
      </c>
      <c r="BG36" s="271">
        <f t="shared" si="35"/>
        <v>-2</v>
      </c>
      <c r="BH36" s="271">
        <f t="shared" si="35"/>
        <v>-2</v>
      </c>
      <c r="BI36" s="271">
        <f t="shared" si="35"/>
        <v>-2</v>
      </c>
      <c r="BJ36" s="271">
        <f t="shared" si="35"/>
        <v>-2</v>
      </c>
      <c r="BK36" s="271">
        <f t="shared" si="35"/>
        <v>-2</v>
      </c>
      <c r="BL36" s="271">
        <f t="shared" si="35"/>
        <v>-2</v>
      </c>
      <c r="BM36" s="271">
        <f t="shared" si="35"/>
        <v>-2</v>
      </c>
      <c r="BN36" s="271">
        <f t="shared" si="35"/>
        <v>-3</v>
      </c>
      <c r="BO36" s="299">
        <f t="shared" si="35"/>
        <v>-3</v>
      </c>
      <c r="BP36" s="271">
        <f t="shared" si="35"/>
        <v>-3</v>
      </c>
      <c r="BQ36" s="271">
        <f t="shared" si="35"/>
        <v>-3</v>
      </c>
      <c r="BR36" s="271">
        <f t="shared" si="35"/>
        <v>-3</v>
      </c>
      <c r="BS36" s="271">
        <f t="shared" si="35"/>
        <v>-3</v>
      </c>
      <c r="BT36" s="271">
        <f t="shared" si="35"/>
        <v>-3</v>
      </c>
      <c r="BU36" s="271">
        <f t="shared" si="35"/>
        <v>-3</v>
      </c>
      <c r="BV36" s="271">
        <f t="shared" si="35"/>
        <v>-3</v>
      </c>
      <c r="BW36" s="271">
        <f t="shared" si="35"/>
        <v>-3</v>
      </c>
      <c r="BX36" s="271">
        <f t="shared" si="35"/>
        <v>-3</v>
      </c>
      <c r="BY36" s="271">
        <f t="shared" si="35"/>
        <v>-3</v>
      </c>
      <c r="BZ36" s="271">
        <f t="shared" si="35"/>
        <v>-3</v>
      </c>
      <c r="CA36" s="299">
        <f t="shared" si="35"/>
        <v>-3</v>
      </c>
      <c r="CB36" s="271">
        <f t="shared" si="35"/>
        <v>-3</v>
      </c>
      <c r="CC36" s="271">
        <f t="shared" si="35"/>
        <v>-3</v>
      </c>
      <c r="CD36" s="271">
        <f t="shared" si="35"/>
        <v>-3</v>
      </c>
      <c r="CE36" s="271">
        <f t="shared" si="35"/>
        <v>-3</v>
      </c>
      <c r="CF36" s="271">
        <f t="shared" si="35"/>
        <v>-3</v>
      </c>
      <c r="CG36" s="271">
        <f t="shared" si="35"/>
        <v>-3</v>
      </c>
      <c r="CH36" s="271">
        <f t="shared" si="35"/>
        <v>-3</v>
      </c>
      <c r="CI36" s="271">
        <f t="shared" si="35"/>
        <v>-3</v>
      </c>
      <c r="CJ36" s="271">
        <f t="shared" si="35"/>
        <v>-3</v>
      </c>
      <c r="CK36" s="271">
        <f t="shared" ref="CK36:CY36" si="36">+SUM(CK33:CK35)</f>
        <v>-3</v>
      </c>
      <c r="CL36" s="271">
        <f t="shared" si="36"/>
        <v>-4</v>
      </c>
      <c r="CM36" s="299">
        <f t="shared" si="36"/>
        <v>-4</v>
      </c>
      <c r="CN36" s="271">
        <f t="shared" si="36"/>
        <v>-4</v>
      </c>
      <c r="CO36" s="271">
        <f t="shared" si="36"/>
        <v>-4</v>
      </c>
      <c r="CP36" s="271">
        <f t="shared" si="36"/>
        <v>-4</v>
      </c>
      <c r="CQ36" s="271">
        <f t="shared" si="36"/>
        <v>-4</v>
      </c>
      <c r="CR36" s="271">
        <f t="shared" si="36"/>
        <v>-4</v>
      </c>
      <c r="CS36" s="271">
        <f t="shared" si="36"/>
        <v>-4</v>
      </c>
      <c r="CT36" s="271">
        <f t="shared" si="36"/>
        <v>-4</v>
      </c>
      <c r="CU36" s="271">
        <f t="shared" si="36"/>
        <v>-4</v>
      </c>
      <c r="CV36" s="271">
        <f t="shared" si="36"/>
        <v>-4</v>
      </c>
      <c r="CW36" s="271">
        <f t="shared" si="36"/>
        <v>-4</v>
      </c>
      <c r="CX36" s="271">
        <f t="shared" si="36"/>
        <v>-4</v>
      </c>
      <c r="CY36" s="299">
        <f t="shared" si="36"/>
        <v>-4</v>
      </c>
    </row>
    <row r="37" spans="1:103" x14ac:dyDescent="0.3">
      <c r="A37" s="29"/>
      <c r="B37" s="106" t="s">
        <v>162</v>
      </c>
      <c r="C37" s="59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1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3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18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3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37">+N41/N38/N26</f>
        <v>#DIV/0!</v>
      </c>
      <c r="O39" s="19" t="e">
        <f t="shared" si="37"/>
        <v>#DIV/0!</v>
      </c>
      <c r="P39" s="19" t="e">
        <f t="shared" si="37"/>
        <v>#DIV/0!</v>
      </c>
      <c r="Q39" s="19" t="e">
        <f t="shared" si="37"/>
        <v>#DIV/0!</v>
      </c>
      <c r="R39" s="19" t="e">
        <f t="shared" si="37"/>
        <v>#DIV/0!</v>
      </c>
      <c r="S39" s="19" t="e">
        <f t="shared" si="37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1">
        <f>+Z39</f>
        <v>1.25</v>
      </c>
      <c r="AB39" s="20">
        <f t="shared" ref="AB39:CG39" si="38">+AA39</f>
        <v>1.25</v>
      </c>
      <c r="AC39" s="20">
        <f t="shared" si="38"/>
        <v>1.25</v>
      </c>
      <c r="AD39" s="20">
        <f t="shared" si="38"/>
        <v>1.25</v>
      </c>
      <c r="AE39" s="290">
        <f t="shared" si="38"/>
        <v>1.25</v>
      </c>
      <c r="AF39" s="20">
        <f t="shared" si="38"/>
        <v>1.25</v>
      </c>
      <c r="AG39" s="20">
        <f t="shared" si="38"/>
        <v>1.25</v>
      </c>
      <c r="AH39" s="20">
        <f t="shared" si="38"/>
        <v>1.25</v>
      </c>
      <c r="AI39" s="20">
        <f t="shared" si="38"/>
        <v>1.25</v>
      </c>
      <c r="AJ39" s="20">
        <f t="shared" si="38"/>
        <v>1.25</v>
      </c>
      <c r="AK39" s="20">
        <f t="shared" si="38"/>
        <v>1.25</v>
      </c>
      <c r="AL39" s="20">
        <f t="shared" si="38"/>
        <v>1.25</v>
      </c>
      <c r="AM39" s="20">
        <f t="shared" si="38"/>
        <v>1.25</v>
      </c>
      <c r="AN39" s="20">
        <f t="shared" si="38"/>
        <v>1.25</v>
      </c>
      <c r="AO39" s="20">
        <f t="shared" si="38"/>
        <v>1.25</v>
      </c>
      <c r="AP39" s="20">
        <f t="shared" si="38"/>
        <v>1.25</v>
      </c>
      <c r="AQ39" s="290">
        <f t="shared" si="38"/>
        <v>1.25</v>
      </c>
      <c r="AR39" s="20">
        <f t="shared" si="38"/>
        <v>1.25</v>
      </c>
      <c r="AS39" s="20">
        <f t="shared" si="38"/>
        <v>1.25</v>
      </c>
      <c r="AT39" s="20">
        <f t="shared" si="38"/>
        <v>1.25</v>
      </c>
      <c r="AU39" s="20">
        <f t="shared" si="38"/>
        <v>1.25</v>
      </c>
      <c r="AV39" s="20">
        <f t="shared" si="38"/>
        <v>1.25</v>
      </c>
      <c r="AW39" s="20">
        <f t="shared" si="38"/>
        <v>1.25</v>
      </c>
      <c r="AX39" s="20">
        <f t="shared" si="38"/>
        <v>1.25</v>
      </c>
      <c r="AY39" s="20">
        <f t="shared" si="38"/>
        <v>1.25</v>
      </c>
      <c r="AZ39" s="20">
        <f t="shared" si="38"/>
        <v>1.25</v>
      </c>
      <c r="BA39" s="20">
        <f t="shared" si="38"/>
        <v>1.25</v>
      </c>
      <c r="BB39" s="20">
        <f t="shared" si="38"/>
        <v>1.25</v>
      </c>
      <c r="BC39" s="290">
        <f t="shared" si="38"/>
        <v>1.25</v>
      </c>
      <c r="BD39" s="20">
        <f t="shared" si="38"/>
        <v>1.25</v>
      </c>
      <c r="BE39" s="20">
        <f t="shared" si="38"/>
        <v>1.25</v>
      </c>
      <c r="BF39" s="20">
        <f t="shared" si="38"/>
        <v>1.25</v>
      </c>
      <c r="BG39" s="20">
        <f t="shared" si="38"/>
        <v>1.25</v>
      </c>
      <c r="BH39" s="20">
        <f t="shared" si="38"/>
        <v>1.25</v>
      </c>
      <c r="BI39" s="20">
        <f t="shared" si="38"/>
        <v>1.25</v>
      </c>
      <c r="BJ39" s="20">
        <f t="shared" si="38"/>
        <v>1.25</v>
      </c>
      <c r="BK39" s="20">
        <f t="shared" si="38"/>
        <v>1.25</v>
      </c>
      <c r="BL39" s="20">
        <f t="shared" si="38"/>
        <v>1.25</v>
      </c>
      <c r="BM39" s="20">
        <f t="shared" si="38"/>
        <v>1.25</v>
      </c>
      <c r="BN39" s="20">
        <f t="shared" si="38"/>
        <v>1.25</v>
      </c>
      <c r="BO39" s="290">
        <f t="shared" si="38"/>
        <v>1.25</v>
      </c>
      <c r="BP39" s="20">
        <f t="shared" si="38"/>
        <v>1.25</v>
      </c>
      <c r="BQ39" s="20">
        <f t="shared" si="38"/>
        <v>1.25</v>
      </c>
      <c r="BR39" s="20">
        <f t="shared" si="38"/>
        <v>1.25</v>
      </c>
      <c r="BS39" s="20">
        <f t="shared" si="38"/>
        <v>1.25</v>
      </c>
      <c r="BT39" s="20">
        <f t="shared" si="38"/>
        <v>1.25</v>
      </c>
      <c r="BU39" s="20">
        <f t="shared" si="38"/>
        <v>1.25</v>
      </c>
      <c r="BV39" s="20">
        <f t="shared" si="38"/>
        <v>1.25</v>
      </c>
      <c r="BW39" s="20">
        <f t="shared" si="38"/>
        <v>1.25</v>
      </c>
      <c r="BX39" s="20">
        <f t="shared" si="38"/>
        <v>1.25</v>
      </c>
      <c r="BY39" s="20">
        <f t="shared" si="38"/>
        <v>1.25</v>
      </c>
      <c r="BZ39" s="20">
        <f t="shared" si="38"/>
        <v>1.25</v>
      </c>
      <c r="CA39" s="290">
        <f t="shared" si="38"/>
        <v>1.25</v>
      </c>
      <c r="CB39" s="20">
        <f t="shared" si="38"/>
        <v>1.25</v>
      </c>
      <c r="CC39" s="20">
        <f t="shared" si="38"/>
        <v>1.25</v>
      </c>
      <c r="CD39" s="20">
        <f t="shared" si="38"/>
        <v>1.25</v>
      </c>
      <c r="CE39" s="20">
        <f t="shared" si="38"/>
        <v>1.25</v>
      </c>
      <c r="CF39" s="20">
        <f t="shared" si="38"/>
        <v>1.25</v>
      </c>
      <c r="CG39" s="20">
        <f t="shared" si="38"/>
        <v>1.25</v>
      </c>
      <c r="CH39" s="20">
        <f t="shared" ref="CH39:CY39" si="39">+CG39</f>
        <v>1.25</v>
      </c>
      <c r="CI39" s="20">
        <f t="shared" si="39"/>
        <v>1.25</v>
      </c>
      <c r="CJ39" s="20">
        <f t="shared" si="39"/>
        <v>1.25</v>
      </c>
      <c r="CK39" s="20">
        <f t="shared" si="39"/>
        <v>1.25</v>
      </c>
      <c r="CL39" s="20">
        <f t="shared" si="39"/>
        <v>1.25</v>
      </c>
      <c r="CM39" s="290">
        <f t="shared" si="39"/>
        <v>1.25</v>
      </c>
      <c r="CN39" s="20">
        <f t="shared" si="39"/>
        <v>1.25</v>
      </c>
      <c r="CO39" s="20">
        <f t="shared" si="39"/>
        <v>1.25</v>
      </c>
      <c r="CP39" s="20">
        <f t="shared" si="39"/>
        <v>1.25</v>
      </c>
      <c r="CQ39" s="20">
        <f t="shared" si="39"/>
        <v>1.25</v>
      </c>
      <c r="CR39" s="20">
        <f t="shared" si="39"/>
        <v>1.25</v>
      </c>
      <c r="CS39" s="20">
        <f t="shared" si="39"/>
        <v>1.25</v>
      </c>
      <c r="CT39" s="20">
        <f t="shared" si="39"/>
        <v>1.25</v>
      </c>
      <c r="CU39" s="20">
        <f t="shared" si="39"/>
        <v>1.25</v>
      </c>
      <c r="CV39" s="20">
        <f t="shared" si="39"/>
        <v>1.25</v>
      </c>
      <c r="CW39" s="20">
        <f t="shared" si="39"/>
        <v>1.25</v>
      </c>
      <c r="CX39" s="20">
        <f t="shared" si="39"/>
        <v>1.25</v>
      </c>
      <c r="CY39" s="290">
        <f t="shared" si="39"/>
        <v>1.25</v>
      </c>
    </row>
    <row r="40" spans="1:103" ht="18" x14ac:dyDescent="0.3">
      <c r="A40" s="31"/>
      <c r="B40" s="31"/>
      <c r="C40" s="593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40">+U41+U43</f>
        <v>80</v>
      </c>
      <c r="V40" s="19">
        <f t="shared" si="40"/>
        <v>80</v>
      </c>
      <c r="W40" s="19">
        <f t="shared" si="40"/>
        <v>3.5</v>
      </c>
      <c r="X40" s="19">
        <f t="shared" si="40"/>
        <v>82</v>
      </c>
      <c r="Y40" s="19">
        <f t="shared" ref="Y40:Z40" si="41">+Y41+Y43</f>
        <v>81.833333333333329</v>
      </c>
      <c r="Z40" s="478">
        <f t="shared" si="41"/>
        <v>105.5</v>
      </c>
      <c r="AA40" s="471">
        <f>+SUM(AA41:AA43)</f>
        <v>105.48945000000001</v>
      </c>
      <c r="AB40" s="20">
        <f t="shared" ref="AB40" si="42">+SUM(AB41:AB43)</f>
        <v>79.127368877142857</v>
      </c>
      <c r="AC40" s="20">
        <f t="shared" ref="AC40:CK40" si="43">+SUM(AC41:AC43)</f>
        <v>63.310883036672493</v>
      </c>
      <c r="AD40" s="20">
        <f t="shared" si="43"/>
        <v>60.404597707168726</v>
      </c>
      <c r="AE40" s="290">
        <f t="shared" si="43"/>
        <v>52.633846840596846</v>
      </c>
      <c r="AF40" s="20">
        <f t="shared" si="43"/>
        <v>49.536677649271581</v>
      </c>
      <c r="AG40" s="20">
        <f t="shared" si="43"/>
        <v>52.228772780003681</v>
      </c>
      <c r="AH40" s="20">
        <f t="shared" si="43"/>
        <v>50.020209135342391</v>
      </c>
      <c r="AI40" s="20">
        <f t="shared" si="43"/>
        <v>50.312018092212497</v>
      </c>
      <c r="AJ40" s="20">
        <f t="shared" si="43"/>
        <v>51.532691902824673</v>
      </c>
      <c r="AK40" s="20">
        <f t="shared" si="43"/>
        <v>52.032555896339936</v>
      </c>
      <c r="AL40" s="20">
        <f t="shared" si="43"/>
        <v>51.214860738889485</v>
      </c>
      <c r="AM40" s="20">
        <f t="shared" si="43"/>
        <v>51.862809605776931</v>
      </c>
      <c r="AN40" s="20">
        <f t="shared" si="43"/>
        <v>51.127594446519694</v>
      </c>
      <c r="AO40" s="20">
        <f t="shared" si="43"/>
        <v>52.085980511031458</v>
      </c>
      <c r="AP40" s="20">
        <f t="shared" si="43"/>
        <v>54.251262639719336</v>
      </c>
      <c r="AQ40" s="290">
        <f t="shared" si="43"/>
        <v>48.429760048894195</v>
      </c>
      <c r="AR40" s="20">
        <f t="shared" si="43"/>
        <v>49.545078626347831</v>
      </c>
      <c r="AS40" s="20">
        <f t="shared" si="43"/>
        <v>50.983930574236084</v>
      </c>
      <c r="AT40" s="20">
        <f t="shared" si="43"/>
        <v>49.593329467020759</v>
      </c>
      <c r="AU40" s="20">
        <f t="shared" si="43"/>
        <v>51.134841098968067</v>
      </c>
      <c r="AV40" s="20">
        <f t="shared" si="43"/>
        <v>51.77457853095644</v>
      </c>
      <c r="AW40" s="20">
        <f t="shared" si="43"/>
        <v>51.042919173196061</v>
      </c>
      <c r="AX40" s="20">
        <f t="shared" si="43"/>
        <v>52.003391190792698</v>
      </c>
      <c r="AY40" s="20">
        <f t="shared" si="43"/>
        <v>53.370953868785648</v>
      </c>
      <c r="AZ40" s="20">
        <f t="shared" si="43"/>
        <v>51.753538936784508</v>
      </c>
      <c r="BA40" s="20">
        <f t="shared" si="43"/>
        <v>52.133286452525837</v>
      </c>
      <c r="BB40" s="20">
        <f t="shared" si="43"/>
        <v>52.24019519149563</v>
      </c>
      <c r="BC40" s="290">
        <f t="shared" si="43"/>
        <v>51.443215066344756</v>
      </c>
      <c r="BD40" s="20">
        <f t="shared" si="43"/>
        <v>53.050637966817433</v>
      </c>
      <c r="BE40" s="20">
        <f t="shared" si="43"/>
        <v>51.490922810294748</v>
      </c>
      <c r="BF40" s="20">
        <f t="shared" si="43"/>
        <v>50.039167660244232</v>
      </c>
      <c r="BG40" s="20">
        <f t="shared" si="43"/>
        <v>52.368508015636664</v>
      </c>
      <c r="BH40" s="20">
        <f t="shared" si="43"/>
        <v>52.32454369723213</v>
      </c>
      <c r="BI40" s="20">
        <f t="shared" si="43"/>
        <v>51.233063764735221</v>
      </c>
      <c r="BJ40" s="20">
        <f t="shared" si="43"/>
        <v>51.839444573471887</v>
      </c>
      <c r="BK40" s="20">
        <f t="shared" si="43"/>
        <v>52.122335770341962</v>
      </c>
      <c r="BL40" s="20">
        <f t="shared" si="43"/>
        <v>52.25148921319375</v>
      </c>
      <c r="BM40" s="20">
        <f t="shared" si="43"/>
        <v>52.238909618889366</v>
      </c>
      <c r="BN40" s="20">
        <f t="shared" si="43"/>
        <v>51.169290148121334</v>
      </c>
      <c r="BO40" s="290">
        <f t="shared" si="43"/>
        <v>51.977755727419868</v>
      </c>
      <c r="BP40" s="20">
        <f t="shared" si="43"/>
        <v>53.260806759401206</v>
      </c>
      <c r="BQ40" s="20">
        <f t="shared" si="43"/>
        <v>51.515487927614799</v>
      </c>
      <c r="BR40" s="20">
        <f t="shared" si="43"/>
        <v>51.057847380102849</v>
      </c>
      <c r="BS40" s="20">
        <f t="shared" si="43"/>
        <v>52.841789730798254</v>
      </c>
      <c r="BT40" s="20">
        <f t="shared" si="43"/>
        <v>50.533360897168414</v>
      </c>
      <c r="BU40" s="20">
        <f t="shared" si="43"/>
        <v>52.540150125394817</v>
      </c>
      <c r="BV40" s="20">
        <f t="shared" si="43"/>
        <v>52.332946280657509</v>
      </c>
      <c r="BW40" s="20">
        <f t="shared" si="43"/>
        <v>51.387941760750806</v>
      </c>
      <c r="BX40" s="20">
        <f t="shared" si="43"/>
        <v>52.909277883863609</v>
      </c>
      <c r="BY40" s="20">
        <f t="shared" si="43"/>
        <v>51.417477216528972</v>
      </c>
      <c r="BZ40" s="20">
        <f t="shared" si="43"/>
        <v>51.844786459087473</v>
      </c>
      <c r="CA40" s="290">
        <f t="shared" si="43"/>
        <v>51.960584285433114</v>
      </c>
      <c r="CB40" s="20">
        <f t="shared" si="43"/>
        <v>51.20314600967906</v>
      </c>
      <c r="CC40" s="20">
        <f t="shared" si="43"/>
        <v>52.862137300655746</v>
      </c>
      <c r="CD40" s="20">
        <f t="shared" si="43"/>
        <v>50.234226479671612</v>
      </c>
      <c r="CE40" s="20">
        <f t="shared" si="43"/>
        <v>51.140833614469472</v>
      </c>
      <c r="CF40" s="20">
        <f t="shared" si="43"/>
        <v>50.830238800858183</v>
      </c>
      <c r="CG40" s="20">
        <f t="shared" si="43"/>
        <v>52.569846029311755</v>
      </c>
      <c r="CH40" s="20">
        <f t="shared" si="43"/>
        <v>51.218875808193687</v>
      </c>
      <c r="CI40" s="20">
        <f t="shared" si="43"/>
        <v>51.902280674767475</v>
      </c>
      <c r="CJ40" s="20">
        <f t="shared" si="43"/>
        <v>53.20078934719767</v>
      </c>
      <c r="CK40" s="20">
        <f t="shared" si="43"/>
        <v>50.602709312951745</v>
      </c>
      <c r="CL40" s="20">
        <f t="shared" ref="CL40:CY40" si="44">+SUM(CL41:CL43)</f>
        <v>52.48457864388071</v>
      </c>
      <c r="CM40" s="290">
        <f t="shared" si="44"/>
        <v>52.211885929876161</v>
      </c>
      <c r="CN40" s="20">
        <f t="shared" si="44"/>
        <v>51.254532111684036</v>
      </c>
      <c r="CO40" s="20">
        <f t="shared" si="44"/>
        <v>52.819367738952025</v>
      </c>
      <c r="CP40" s="20">
        <f t="shared" si="44"/>
        <v>49.987174059139306</v>
      </c>
      <c r="CQ40" s="20">
        <f t="shared" si="44"/>
        <v>50.01066206774405</v>
      </c>
      <c r="CR40" s="20">
        <f t="shared" si="44"/>
        <v>51.313083589799746</v>
      </c>
      <c r="CS40" s="20">
        <f t="shared" si="44"/>
        <v>52.827543643841175</v>
      </c>
      <c r="CT40" s="20">
        <f t="shared" si="44"/>
        <v>50.408051941991523</v>
      </c>
      <c r="CU40" s="20">
        <f t="shared" si="44"/>
        <v>52.341039130957071</v>
      </c>
      <c r="CV40" s="20">
        <f t="shared" si="44"/>
        <v>52.091532923043815</v>
      </c>
      <c r="CW40" s="20">
        <f t="shared" si="44"/>
        <v>51.159851527284374</v>
      </c>
      <c r="CX40" s="20">
        <f t="shared" si="44"/>
        <v>52.645264393132763</v>
      </c>
      <c r="CY40" s="290">
        <f t="shared" si="44"/>
        <v>51.167474751310813</v>
      </c>
    </row>
    <row r="41" spans="1:103" ht="18" x14ac:dyDescent="0.3">
      <c r="A41" s="31"/>
      <c r="B41" s="31"/>
      <c r="C41" s="593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6">
        <f>2+5+(0.333333333333333)+5+19</f>
        <v>31.333333333333332</v>
      </c>
      <c r="Z41" s="507">
        <v>55</v>
      </c>
      <c r="AA41" s="21">
        <f>+AA38*AA39*AA26</f>
        <v>55</v>
      </c>
      <c r="AB41" s="21">
        <f t="shared" ref="AB41" si="45">+AB38*AB39</f>
        <v>26.25</v>
      </c>
      <c r="AC41" s="21">
        <f t="shared" ref="AC41:CF41" si="46">+AC38*AC39</f>
        <v>28.75</v>
      </c>
      <c r="AD41" s="21">
        <f t="shared" si="46"/>
        <v>23.75</v>
      </c>
      <c r="AE41" s="291">
        <f t="shared" si="46"/>
        <v>23.75</v>
      </c>
      <c r="AF41" s="21">
        <f t="shared" si="46"/>
        <v>28.75</v>
      </c>
      <c r="AG41" s="21">
        <f t="shared" si="46"/>
        <v>25</v>
      </c>
      <c r="AH41" s="21">
        <f t="shared" si="46"/>
        <v>26.25</v>
      </c>
      <c r="AI41" s="21">
        <f t="shared" si="46"/>
        <v>27.5</v>
      </c>
      <c r="AJ41" s="21">
        <f t="shared" si="46"/>
        <v>27.5</v>
      </c>
      <c r="AK41" s="21">
        <f t="shared" si="46"/>
        <v>26.25</v>
      </c>
      <c r="AL41" s="21">
        <f t="shared" si="46"/>
        <v>27.5</v>
      </c>
      <c r="AM41" s="21">
        <f t="shared" si="46"/>
        <v>26.25</v>
      </c>
      <c r="AN41" s="21">
        <f t="shared" si="46"/>
        <v>27.5</v>
      </c>
      <c r="AO41" s="21">
        <f t="shared" si="46"/>
        <v>28.75</v>
      </c>
      <c r="AP41" s="21">
        <f t="shared" si="46"/>
        <v>22.5</v>
      </c>
      <c r="AQ41" s="291">
        <f t="shared" si="46"/>
        <v>26.25</v>
      </c>
      <c r="AR41" s="21">
        <f t="shared" si="46"/>
        <v>27.5</v>
      </c>
      <c r="AS41" s="21">
        <f t="shared" si="46"/>
        <v>25</v>
      </c>
      <c r="AT41" s="21">
        <f t="shared" si="46"/>
        <v>27.5</v>
      </c>
      <c r="AU41" s="21">
        <f t="shared" si="46"/>
        <v>27.5</v>
      </c>
      <c r="AV41" s="21">
        <f t="shared" si="46"/>
        <v>26.25</v>
      </c>
      <c r="AW41" s="21">
        <f t="shared" si="46"/>
        <v>27.5</v>
      </c>
      <c r="AX41" s="21">
        <f t="shared" si="46"/>
        <v>28.75</v>
      </c>
      <c r="AY41" s="21">
        <f t="shared" si="46"/>
        <v>26.25</v>
      </c>
      <c r="AZ41" s="21">
        <f t="shared" si="46"/>
        <v>27.5</v>
      </c>
      <c r="BA41" s="21">
        <f t="shared" si="46"/>
        <v>27.5</v>
      </c>
      <c r="BB41" s="21">
        <f t="shared" si="46"/>
        <v>26.25</v>
      </c>
      <c r="BC41" s="291">
        <f t="shared" si="46"/>
        <v>28.75</v>
      </c>
      <c r="BD41" s="21">
        <f t="shared" si="46"/>
        <v>26.25</v>
      </c>
      <c r="BE41" s="21">
        <f t="shared" si="46"/>
        <v>25</v>
      </c>
      <c r="BF41" s="21">
        <f t="shared" si="46"/>
        <v>28.75</v>
      </c>
      <c r="BG41" s="21">
        <f t="shared" si="46"/>
        <v>27.5</v>
      </c>
      <c r="BH41" s="21">
        <f t="shared" si="46"/>
        <v>26.25</v>
      </c>
      <c r="BI41" s="21">
        <f t="shared" si="46"/>
        <v>27.5</v>
      </c>
      <c r="BJ41" s="21">
        <f t="shared" si="46"/>
        <v>27.5</v>
      </c>
      <c r="BK41" s="21">
        <f t="shared" si="46"/>
        <v>27.5</v>
      </c>
      <c r="BL41" s="21">
        <f t="shared" si="46"/>
        <v>27.5</v>
      </c>
      <c r="BM41" s="21">
        <f t="shared" si="46"/>
        <v>26.25</v>
      </c>
      <c r="BN41" s="21">
        <f t="shared" si="46"/>
        <v>27.5</v>
      </c>
      <c r="BO41" s="291">
        <f t="shared" si="46"/>
        <v>28.75</v>
      </c>
      <c r="BP41" s="21">
        <f t="shared" si="46"/>
        <v>26.25</v>
      </c>
      <c r="BQ41" s="21">
        <f t="shared" si="46"/>
        <v>26.25</v>
      </c>
      <c r="BR41" s="21">
        <f t="shared" si="46"/>
        <v>28.75</v>
      </c>
      <c r="BS41" s="21">
        <f t="shared" si="46"/>
        <v>25</v>
      </c>
      <c r="BT41" s="21">
        <f t="shared" si="46"/>
        <v>28.75</v>
      </c>
      <c r="BU41" s="21">
        <f t="shared" si="46"/>
        <v>27.5</v>
      </c>
      <c r="BV41" s="21">
        <f t="shared" si="46"/>
        <v>26.25</v>
      </c>
      <c r="BW41" s="21">
        <f t="shared" si="46"/>
        <v>28.75</v>
      </c>
      <c r="BX41" s="21">
        <f t="shared" si="46"/>
        <v>26.25</v>
      </c>
      <c r="BY41" s="21">
        <f t="shared" si="46"/>
        <v>27.5</v>
      </c>
      <c r="BZ41" s="21">
        <f t="shared" si="46"/>
        <v>27.5</v>
      </c>
      <c r="CA41" s="291">
        <f t="shared" si="46"/>
        <v>26.25</v>
      </c>
      <c r="CB41" s="21">
        <f t="shared" si="46"/>
        <v>28.75</v>
      </c>
      <c r="CC41" s="21">
        <f t="shared" si="46"/>
        <v>25</v>
      </c>
      <c r="CD41" s="21">
        <f t="shared" si="46"/>
        <v>27.5</v>
      </c>
      <c r="CE41" s="21">
        <f t="shared" si="46"/>
        <v>26.25</v>
      </c>
      <c r="CF41" s="21">
        <f t="shared" si="46"/>
        <v>28.75</v>
      </c>
      <c r="CG41" s="21">
        <f t="shared" ref="CG41:CY41" si="47">+CG38*CG39</f>
        <v>26.25</v>
      </c>
      <c r="CH41" s="21">
        <f t="shared" si="47"/>
        <v>27.5</v>
      </c>
      <c r="CI41" s="21">
        <f t="shared" si="47"/>
        <v>28.75</v>
      </c>
      <c r="CJ41" s="21">
        <f t="shared" si="47"/>
        <v>25</v>
      </c>
      <c r="CK41" s="21">
        <f t="shared" si="47"/>
        <v>28.75</v>
      </c>
      <c r="CL41" s="21">
        <f t="shared" si="47"/>
        <v>27.5</v>
      </c>
      <c r="CM41" s="291">
        <f t="shared" si="47"/>
        <v>26.25</v>
      </c>
      <c r="CN41" s="21">
        <f t="shared" si="47"/>
        <v>28.75</v>
      </c>
      <c r="CO41" s="21">
        <f t="shared" si="47"/>
        <v>25</v>
      </c>
      <c r="CP41" s="21">
        <f t="shared" si="47"/>
        <v>26.25</v>
      </c>
      <c r="CQ41" s="21">
        <f t="shared" si="47"/>
        <v>27.5</v>
      </c>
      <c r="CR41" s="21">
        <f t="shared" si="47"/>
        <v>28.75</v>
      </c>
      <c r="CS41" s="21">
        <f t="shared" si="47"/>
        <v>25</v>
      </c>
      <c r="CT41" s="21">
        <f t="shared" si="47"/>
        <v>28.75</v>
      </c>
      <c r="CU41" s="21">
        <f t="shared" si="47"/>
        <v>27.5</v>
      </c>
      <c r="CV41" s="21">
        <f t="shared" si="47"/>
        <v>26.25</v>
      </c>
      <c r="CW41" s="21">
        <f t="shared" si="47"/>
        <v>28.75</v>
      </c>
      <c r="CX41" s="21">
        <f t="shared" si="47"/>
        <v>26.25</v>
      </c>
      <c r="CY41" s="291">
        <f t="shared" si="47"/>
        <v>27.5</v>
      </c>
    </row>
    <row r="42" spans="1:103" ht="18" hidden="1" x14ac:dyDescent="0.3">
      <c r="A42" s="31"/>
      <c r="B42" s="31"/>
      <c r="C42" s="593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1">
        <v>0</v>
      </c>
      <c r="AB42" s="21">
        <f t="shared" ref="AB42:BU42" si="48">AA42</f>
        <v>0</v>
      </c>
      <c r="AC42" s="21">
        <f t="shared" si="48"/>
        <v>0</v>
      </c>
      <c r="AD42" s="21">
        <f t="shared" si="48"/>
        <v>0</v>
      </c>
      <c r="AE42" s="291">
        <f t="shared" si="48"/>
        <v>0</v>
      </c>
      <c r="AF42" s="21">
        <f t="shared" si="48"/>
        <v>0</v>
      </c>
      <c r="AG42" s="21">
        <f t="shared" si="48"/>
        <v>0</v>
      </c>
      <c r="AH42" s="21">
        <f t="shared" si="48"/>
        <v>0</v>
      </c>
      <c r="AI42" s="21">
        <f t="shared" si="48"/>
        <v>0</v>
      </c>
      <c r="AJ42" s="21">
        <f t="shared" si="48"/>
        <v>0</v>
      </c>
      <c r="AK42" s="21">
        <f t="shared" si="48"/>
        <v>0</v>
      </c>
      <c r="AL42" s="21">
        <f t="shared" si="48"/>
        <v>0</v>
      </c>
      <c r="AM42" s="21">
        <f t="shared" si="48"/>
        <v>0</v>
      </c>
      <c r="AN42" s="21">
        <f t="shared" si="48"/>
        <v>0</v>
      </c>
      <c r="AO42" s="21">
        <f t="shared" si="48"/>
        <v>0</v>
      </c>
      <c r="AP42" s="21">
        <f t="shared" si="48"/>
        <v>0</v>
      </c>
      <c r="AQ42" s="291">
        <f t="shared" si="48"/>
        <v>0</v>
      </c>
      <c r="AR42" s="21">
        <f t="shared" si="48"/>
        <v>0</v>
      </c>
      <c r="AS42" s="21">
        <f t="shared" si="48"/>
        <v>0</v>
      </c>
      <c r="AT42" s="21">
        <f t="shared" si="48"/>
        <v>0</v>
      </c>
      <c r="AU42" s="21">
        <f t="shared" si="48"/>
        <v>0</v>
      </c>
      <c r="AV42" s="21">
        <f t="shared" si="48"/>
        <v>0</v>
      </c>
      <c r="AW42" s="21">
        <f t="shared" si="48"/>
        <v>0</v>
      </c>
      <c r="AX42" s="21">
        <f t="shared" si="48"/>
        <v>0</v>
      </c>
      <c r="AY42" s="21">
        <f t="shared" si="48"/>
        <v>0</v>
      </c>
      <c r="AZ42" s="21">
        <f t="shared" si="48"/>
        <v>0</v>
      </c>
      <c r="BA42" s="21">
        <f t="shared" si="48"/>
        <v>0</v>
      </c>
      <c r="BB42" s="21">
        <f t="shared" si="48"/>
        <v>0</v>
      </c>
      <c r="BC42" s="291">
        <f t="shared" si="48"/>
        <v>0</v>
      </c>
      <c r="BD42" s="21">
        <f t="shared" si="48"/>
        <v>0</v>
      </c>
      <c r="BE42" s="21">
        <f t="shared" si="48"/>
        <v>0</v>
      </c>
      <c r="BF42" s="21">
        <f t="shared" si="48"/>
        <v>0</v>
      </c>
      <c r="BG42" s="21">
        <f t="shared" si="48"/>
        <v>0</v>
      </c>
      <c r="BH42" s="21">
        <f t="shared" si="48"/>
        <v>0</v>
      </c>
      <c r="BI42" s="21">
        <f t="shared" si="48"/>
        <v>0</v>
      </c>
      <c r="BJ42" s="21">
        <f t="shared" si="48"/>
        <v>0</v>
      </c>
      <c r="BK42" s="21">
        <f t="shared" si="48"/>
        <v>0</v>
      </c>
      <c r="BL42" s="21">
        <f t="shared" si="48"/>
        <v>0</v>
      </c>
      <c r="BM42" s="21">
        <f t="shared" si="48"/>
        <v>0</v>
      </c>
      <c r="BN42" s="21">
        <f t="shared" si="48"/>
        <v>0</v>
      </c>
      <c r="BO42" s="291">
        <f t="shared" si="48"/>
        <v>0</v>
      </c>
      <c r="BP42" s="21">
        <f t="shared" si="48"/>
        <v>0</v>
      </c>
      <c r="BQ42" s="21">
        <f t="shared" si="48"/>
        <v>0</v>
      </c>
      <c r="BR42" s="21">
        <f t="shared" si="48"/>
        <v>0</v>
      </c>
      <c r="BS42" s="21">
        <f t="shared" si="48"/>
        <v>0</v>
      </c>
      <c r="BT42" s="21">
        <f t="shared" si="48"/>
        <v>0</v>
      </c>
      <c r="BU42" s="21">
        <f t="shared" si="48"/>
        <v>0</v>
      </c>
      <c r="BV42" s="21">
        <f t="shared" ref="BV42:CY42" si="49">BU42</f>
        <v>0</v>
      </c>
      <c r="BW42" s="21">
        <f t="shared" si="49"/>
        <v>0</v>
      </c>
      <c r="BX42" s="21">
        <f t="shared" si="49"/>
        <v>0</v>
      </c>
      <c r="BY42" s="21">
        <f t="shared" si="49"/>
        <v>0</v>
      </c>
      <c r="BZ42" s="21">
        <f t="shared" si="49"/>
        <v>0</v>
      </c>
      <c r="CA42" s="291">
        <f t="shared" si="49"/>
        <v>0</v>
      </c>
      <c r="CB42" s="21">
        <f t="shared" si="49"/>
        <v>0</v>
      </c>
      <c r="CC42" s="21">
        <f t="shared" si="49"/>
        <v>0</v>
      </c>
      <c r="CD42" s="21">
        <f t="shared" si="49"/>
        <v>0</v>
      </c>
      <c r="CE42" s="21">
        <f t="shared" si="49"/>
        <v>0</v>
      </c>
      <c r="CF42" s="21">
        <f t="shared" si="49"/>
        <v>0</v>
      </c>
      <c r="CG42" s="21">
        <f t="shared" si="49"/>
        <v>0</v>
      </c>
      <c r="CH42" s="21">
        <f t="shared" si="49"/>
        <v>0</v>
      </c>
      <c r="CI42" s="21">
        <f t="shared" si="49"/>
        <v>0</v>
      </c>
      <c r="CJ42" s="21">
        <f t="shared" si="49"/>
        <v>0</v>
      </c>
      <c r="CK42" s="21">
        <f t="shared" si="49"/>
        <v>0</v>
      </c>
      <c r="CL42" s="21">
        <f t="shared" si="49"/>
        <v>0</v>
      </c>
      <c r="CM42" s="291">
        <f t="shared" si="49"/>
        <v>0</v>
      </c>
      <c r="CN42" s="21">
        <f t="shared" si="49"/>
        <v>0</v>
      </c>
      <c r="CO42" s="21">
        <f t="shared" si="49"/>
        <v>0</v>
      </c>
      <c r="CP42" s="21">
        <f t="shared" si="49"/>
        <v>0</v>
      </c>
      <c r="CQ42" s="21">
        <f t="shared" si="49"/>
        <v>0</v>
      </c>
      <c r="CR42" s="21">
        <f t="shared" si="49"/>
        <v>0</v>
      </c>
      <c r="CS42" s="21">
        <f t="shared" si="49"/>
        <v>0</v>
      </c>
      <c r="CT42" s="21">
        <f t="shared" si="49"/>
        <v>0</v>
      </c>
      <c r="CU42" s="21">
        <f t="shared" si="49"/>
        <v>0</v>
      </c>
      <c r="CV42" s="21">
        <f t="shared" si="49"/>
        <v>0</v>
      </c>
      <c r="CW42" s="21">
        <f t="shared" si="49"/>
        <v>0</v>
      </c>
      <c r="CX42" s="21">
        <f>CW42</f>
        <v>0</v>
      </c>
      <c r="CY42" s="291">
        <f t="shared" si="49"/>
        <v>0</v>
      </c>
    </row>
    <row r="43" spans="1:103" ht="18" x14ac:dyDescent="0.3">
      <c r="A43" s="31"/>
      <c r="B43" s="31"/>
      <c r="C43" s="593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1">
        <f>+(Z40*(1-AA44))*(Z38/AA38)</f>
        <v>50.489449999999998</v>
      </c>
      <c r="AB43" s="21">
        <f t="shared" ref="AB43:CK43" si="50">+(AA40*(1-AB44))*(AA38/AB38)</f>
        <v>52.877368877142857</v>
      </c>
      <c r="AC43" s="21">
        <f t="shared" si="50"/>
        <v>34.560883036672493</v>
      </c>
      <c r="AD43" s="21">
        <f t="shared" si="50"/>
        <v>36.654597707168726</v>
      </c>
      <c r="AE43" s="291">
        <f t="shared" si="50"/>
        <v>28.883846840596849</v>
      </c>
      <c r="AF43" s="21">
        <f t="shared" si="50"/>
        <v>20.786677649271578</v>
      </c>
      <c r="AG43" s="21">
        <f t="shared" si="50"/>
        <v>27.228772780003684</v>
      </c>
      <c r="AH43" s="21">
        <f t="shared" si="50"/>
        <v>23.770209135342391</v>
      </c>
      <c r="AI43" s="21">
        <f t="shared" si="50"/>
        <v>22.812018092212494</v>
      </c>
      <c r="AJ43" s="21">
        <f t="shared" si="50"/>
        <v>24.032691902824673</v>
      </c>
      <c r="AK43" s="21">
        <f t="shared" si="50"/>
        <v>25.782555896339936</v>
      </c>
      <c r="AL43" s="21">
        <f t="shared" si="50"/>
        <v>23.714860738889488</v>
      </c>
      <c r="AM43" s="21">
        <f t="shared" si="50"/>
        <v>25.612809605776928</v>
      </c>
      <c r="AN43" s="21">
        <f t="shared" si="50"/>
        <v>23.627594446519694</v>
      </c>
      <c r="AO43" s="21">
        <f t="shared" si="50"/>
        <v>23.335980511031458</v>
      </c>
      <c r="AP43" s="21">
        <f t="shared" si="50"/>
        <v>31.751262639719336</v>
      </c>
      <c r="AQ43" s="291">
        <f t="shared" si="50"/>
        <v>22.179760048894192</v>
      </c>
      <c r="AR43" s="21">
        <f t="shared" si="50"/>
        <v>22.045078626347834</v>
      </c>
      <c r="AS43" s="21">
        <f t="shared" si="50"/>
        <v>25.983930574236084</v>
      </c>
      <c r="AT43" s="21">
        <f t="shared" si="50"/>
        <v>22.093329467020759</v>
      </c>
      <c r="AU43" s="21">
        <f t="shared" si="50"/>
        <v>23.634841098968064</v>
      </c>
      <c r="AV43" s="21">
        <f t="shared" si="50"/>
        <v>25.52457853095644</v>
      </c>
      <c r="AW43" s="21">
        <f t="shared" si="50"/>
        <v>23.542919173196061</v>
      </c>
      <c r="AX43" s="21">
        <f t="shared" si="50"/>
        <v>23.253391190792698</v>
      </c>
      <c r="AY43" s="21">
        <f t="shared" si="50"/>
        <v>27.120953868785652</v>
      </c>
      <c r="AZ43" s="21">
        <f t="shared" si="50"/>
        <v>24.253538936784508</v>
      </c>
      <c r="BA43" s="21">
        <f t="shared" si="50"/>
        <v>24.633286452525837</v>
      </c>
      <c r="BB43" s="21">
        <f t="shared" si="50"/>
        <v>25.99019519149563</v>
      </c>
      <c r="BC43" s="291">
        <f t="shared" si="50"/>
        <v>22.693215066344756</v>
      </c>
      <c r="BD43" s="21">
        <f t="shared" si="50"/>
        <v>26.80063796681743</v>
      </c>
      <c r="BE43" s="21">
        <f t="shared" si="50"/>
        <v>26.490922810294752</v>
      </c>
      <c r="BF43" s="21">
        <f t="shared" si="50"/>
        <v>21.289167660244228</v>
      </c>
      <c r="BG43" s="21">
        <f t="shared" si="50"/>
        <v>24.86850801563666</v>
      </c>
      <c r="BH43" s="21">
        <f t="shared" si="50"/>
        <v>26.074543697232127</v>
      </c>
      <c r="BI43" s="21">
        <f t="shared" si="50"/>
        <v>23.733063764735224</v>
      </c>
      <c r="BJ43" s="21">
        <f t="shared" si="50"/>
        <v>24.339444573471887</v>
      </c>
      <c r="BK43" s="21">
        <f t="shared" si="50"/>
        <v>24.622335770341966</v>
      </c>
      <c r="BL43" s="21">
        <f t="shared" si="50"/>
        <v>24.751489213193754</v>
      </c>
      <c r="BM43" s="21">
        <f t="shared" si="50"/>
        <v>25.98890961888937</v>
      </c>
      <c r="BN43" s="21">
        <f t="shared" si="50"/>
        <v>23.669290148121334</v>
      </c>
      <c r="BO43" s="291">
        <f t="shared" si="50"/>
        <v>23.227755727419868</v>
      </c>
      <c r="BP43" s="21">
        <f t="shared" si="50"/>
        <v>27.010806759401209</v>
      </c>
      <c r="BQ43" s="21">
        <f t="shared" si="50"/>
        <v>25.265487927614796</v>
      </c>
      <c r="BR43" s="21">
        <f t="shared" si="50"/>
        <v>22.307847380102849</v>
      </c>
      <c r="BS43" s="21">
        <f t="shared" si="50"/>
        <v>27.841789730798258</v>
      </c>
      <c r="BT43" s="21">
        <f t="shared" si="50"/>
        <v>21.783360897168414</v>
      </c>
      <c r="BU43" s="21">
        <f t="shared" si="50"/>
        <v>25.040150125394813</v>
      </c>
      <c r="BV43" s="21">
        <f t="shared" si="50"/>
        <v>26.082946280657506</v>
      </c>
      <c r="BW43" s="21">
        <f t="shared" si="50"/>
        <v>22.63794176075081</v>
      </c>
      <c r="BX43" s="21">
        <f t="shared" si="50"/>
        <v>26.659277883863606</v>
      </c>
      <c r="BY43" s="21">
        <f t="shared" si="50"/>
        <v>23.917477216528972</v>
      </c>
      <c r="BZ43" s="21">
        <f t="shared" si="50"/>
        <v>24.344786459087469</v>
      </c>
      <c r="CA43" s="291">
        <f t="shared" si="50"/>
        <v>25.710584285433118</v>
      </c>
      <c r="CB43" s="21">
        <f t="shared" si="50"/>
        <v>22.45314600967906</v>
      </c>
      <c r="CC43" s="21">
        <f t="shared" si="50"/>
        <v>27.862137300655743</v>
      </c>
      <c r="CD43" s="21">
        <f t="shared" si="50"/>
        <v>22.734226479671612</v>
      </c>
      <c r="CE43" s="21">
        <f t="shared" si="50"/>
        <v>24.890833614469475</v>
      </c>
      <c r="CF43" s="21">
        <f t="shared" si="50"/>
        <v>22.080238800858179</v>
      </c>
      <c r="CG43" s="21">
        <f t="shared" si="50"/>
        <v>26.319846029311755</v>
      </c>
      <c r="CH43" s="21">
        <f t="shared" si="50"/>
        <v>23.718875808193687</v>
      </c>
      <c r="CI43" s="21">
        <f t="shared" si="50"/>
        <v>23.152280674767475</v>
      </c>
      <c r="CJ43" s="21">
        <f t="shared" si="50"/>
        <v>28.200789347197674</v>
      </c>
      <c r="CK43" s="21">
        <f t="shared" si="50"/>
        <v>21.852709312951749</v>
      </c>
      <c r="CL43" s="21">
        <f t="shared" ref="CL43:CY43" si="51">+(CK40*(1-CL44))*(CK38/CL38)</f>
        <v>24.984578643880706</v>
      </c>
      <c r="CM43" s="291">
        <f t="shared" si="51"/>
        <v>25.961885929876164</v>
      </c>
      <c r="CN43" s="21">
        <f t="shared" si="51"/>
        <v>22.504532111684036</v>
      </c>
      <c r="CO43" s="21">
        <f t="shared" si="51"/>
        <v>27.819367738952028</v>
      </c>
      <c r="CP43" s="21">
        <f t="shared" si="51"/>
        <v>23.737174059139306</v>
      </c>
      <c r="CQ43" s="21">
        <f t="shared" si="51"/>
        <v>22.510662067744054</v>
      </c>
      <c r="CR43" s="21">
        <f t="shared" si="51"/>
        <v>22.563083589799749</v>
      </c>
      <c r="CS43" s="21">
        <f t="shared" si="51"/>
        <v>27.827543643841175</v>
      </c>
      <c r="CT43" s="21">
        <f t="shared" si="51"/>
        <v>21.658051941991523</v>
      </c>
      <c r="CU43" s="21">
        <f t="shared" si="51"/>
        <v>24.841039130957075</v>
      </c>
      <c r="CV43" s="21">
        <f t="shared" si="51"/>
        <v>25.841532923043811</v>
      </c>
      <c r="CW43" s="21">
        <f t="shared" si="51"/>
        <v>22.409851527284371</v>
      </c>
      <c r="CX43" s="21">
        <f t="shared" si="51"/>
        <v>26.395264393132763</v>
      </c>
      <c r="CY43" s="291">
        <f t="shared" si="51"/>
        <v>23.667474751310813</v>
      </c>
    </row>
    <row r="44" spans="1:103" ht="18" x14ac:dyDescent="0.3">
      <c r="A44" s="31"/>
      <c r="B44" s="31"/>
      <c r="C44" s="593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52">+T41/T40</f>
        <v>1</v>
      </c>
      <c r="U44" s="488">
        <f t="shared" si="52"/>
        <v>1</v>
      </c>
      <c r="V44" s="488">
        <f t="shared" si="52"/>
        <v>1</v>
      </c>
      <c r="W44" s="488">
        <f t="shared" si="52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89">
        <f>+Z44+0.0001</f>
        <v>0.52142701421800952</v>
      </c>
      <c r="AB44" s="490">
        <f t="shared" ref="AB44:CK44" si="53">+AA44+0.0001</f>
        <v>0.52152701421800951</v>
      </c>
      <c r="AC44" s="490">
        <f t="shared" si="53"/>
        <v>0.5216270142180095</v>
      </c>
      <c r="AD44" s="490">
        <f t="shared" si="53"/>
        <v>0.52172701421800949</v>
      </c>
      <c r="AE44" s="491">
        <f t="shared" si="53"/>
        <v>0.52182701421800948</v>
      </c>
      <c r="AF44" s="490">
        <f t="shared" si="53"/>
        <v>0.52192701421800947</v>
      </c>
      <c r="AG44" s="490">
        <f t="shared" si="53"/>
        <v>0.52202701421800946</v>
      </c>
      <c r="AH44" s="490">
        <f t="shared" si="53"/>
        <v>0.52212701421800944</v>
      </c>
      <c r="AI44" s="490">
        <f t="shared" si="53"/>
        <v>0.52222701421800943</v>
      </c>
      <c r="AJ44" s="490">
        <f t="shared" si="53"/>
        <v>0.52232701421800942</v>
      </c>
      <c r="AK44" s="490">
        <f t="shared" si="53"/>
        <v>0.52242701421800941</v>
      </c>
      <c r="AL44" s="490">
        <f t="shared" si="53"/>
        <v>0.5225270142180094</v>
      </c>
      <c r="AM44" s="490">
        <f t="shared" si="53"/>
        <v>0.52262701421800939</v>
      </c>
      <c r="AN44" s="490">
        <f t="shared" si="53"/>
        <v>0.52272701421800938</v>
      </c>
      <c r="AO44" s="490">
        <f t="shared" si="53"/>
        <v>0.52282701421800937</v>
      </c>
      <c r="AP44" s="490">
        <f t="shared" si="53"/>
        <v>0.52292701421800936</v>
      </c>
      <c r="AQ44" s="491">
        <f t="shared" si="53"/>
        <v>0.52302701421800935</v>
      </c>
      <c r="AR44" s="490">
        <f t="shared" si="53"/>
        <v>0.52312701421800933</v>
      </c>
      <c r="AS44" s="490">
        <f t="shared" si="53"/>
        <v>0.52322701421800932</v>
      </c>
      <c r="AT44" s="490">
        <f t="shared" si="53"/>
        <v>0.52332701421800931</v>
      </c>
      <c r="AU44" s="490">
        <f t="shared" si="53"/>
        <v>0.5234270142180093</v>
      </c>
      <c r="AV44" s="490">
        <f t="shared" si="53"/>
        <v>0.52352701421800929</v>
      </c>
      <c r="AW44" s="490">
        <f t="shared" si="53"/>
        <v>0.52362701421800928</v>
      </c>
      <c r="AX44" s="490">
        <f t="shared" si="53"/>
        <v>0.52372701421800927</v>
      </c>
      <c r="AY44" s="490">
        <f t="shared" si="53"/>
        <v>0.52382701421800926</v>
      </c>
      <c r="AZ44" s="490">
        <f t="shared" si="53"/>
        <v>0.52392701421800925</v>
      </c>
      <c r="BA44" s="490">
        <f t="shared" si="53"/>
        <v>0.52402701421800923</v>
      </c>
      <c r="BB44" s="490">
        <f t="shared" si="53"/>
        <v>0.52412701421800922</v>
      </c>
      <c r="BC44" s="491">
        <f t="shared" si="53"/>
        <v>0.52422701421800921</v>
      </c>
      <c r="BD44" s="490">
        <f t="shared" si="53"/>
        <v>0.5243270142180092</v>
      </c>
      <c r="BE44" s="490">
        <f t="shared" si="53"/>
        <v>0.52442701421800919</v>
      </c>
      <c r="BF44" s="490">
        <f t="shared" si="53"/>
        <v>0.52452701421800918</v>
      </c>
      <c r="BG44" s="490">
        <f t="shared" si="53"/>
        <v>0.52462701421800917</v>
      </c>
      <c r="BH44" s="490">
        <f t="shared" si="53"/>
        <v>0.52472701421800916</v>
      </c>
      <c r="BI44" s="490">
        <f t="shared" si="53"/>
        <v>0.52482701421800915</v>
      </c>
      <c r="BJ44" s="490">
        <f t="shared" si="53"/>
        <v>0.52492701421800914</v>
      </c>
      <c r="BK44" s="490">
        <f t="shared" si="53"/>
        <v>0.52502701421800912</v>
      </c>
      <c r="BL44" s="490">
        <f t="shared" si="53"/>
        <v>0.52512701421800911</v>
      </c>
      <c r="BM44" s="490">
        <f t="shared" si="53"/>
        <v>0.5252270142180091</v>
      </c>
      <c r="BN44" s="490">
        <f t="shared" si="53"/>
        <v>0.52532701421800909</v>
      </c>
      <c r="BO44" s="491">
        <f t="shared" si="53"/>
        <v>0.52542701421800908</v>
      </c>
      <c r="BP44" s="490">
        <f t="shared" si="53"/>
        <v>0.52552701421800907</v>
      </c>
      <c r="BQ44" s="490">
        <f t="shared" si="53"/>
        <v>0.52562701421800906</v>
      </c>
      <c r="BR44" s="490">
        <f t="shared" si="53"/>
        <v>0.52572701421800905</v>
      </c>
      <c r="BS44" s="490">
        <f t="shared" si="53"/>
        <v>0.52582701421800904</v>
      </c>
      <c r="BT44" s="490">
        <f t="shared" si="53"/>
        <v>0.52592701421800903</v>
      </c>
      <c r="BU44" s="490">
        <f t="shared" si="53"/>
        <v>0.52602701421800901</v>
      </c>
      <c r="BV44" s="490">
        <f t="shared" si="53"/>
        <v>0.526127014218009</v>
      </c>
      <c r="BW44" s="490">
        <f t="shared" si="53"/>
        <v>0.52622701421800899</v>
      </c>
      <c r="BX44" s="490">
        <f t="shared" si="53"/>
        <v>0.52632701421800898</v>
      </c>
      <c r="BY44" s="490">
        <f t="shared" si="53"/>
        <v>0.52642701421800897</v>
      </c>
      <c r="BZ44" s="490">
        <f t="shared" si="53"/>
        <v>0.52652701421800896</v>
      </c>
      <c r="CA44" s="491">
        <f t="shared" si="53"/>
        <v>0.52662701421800895</v>
      </c>
      <c r="CB44" s="490">
        <f t="shared" si="53"/>
        <v>0.52672701421800894</v>
      </c>
      <c r="CC44" s="490">
        <f t="shared" si="53"/>
        <v>0.52682701421800893</v>
      </c>
      <c r="CD44" s="490">
        <f t="shared" si="53"/>
        <v>0.52692701421800892</v>
      </c>
      <c r="CE44" s="490">
        <f t="shared" si="53"/>
        <v>0.5270270142180089</v>
      </c>
      <c r="CF44" s="490">
        <f t="shared" si="53"/>
        <v>0.52712701421800889</v>
      </c>
      <c r="CG44" s="490">
        <f t="shared" si="53"/>
        <v>0.52722701421800888</v>
      </c>
      <c r="CH44" s="490">
        <f t="shared" si="53"/>
        <v>0.52732701421800887</v>
      </c>
      <c r="CI44" s="490">
        <f t="shared" si="53"/>
        <v>0.52742701421800886</v>
      </c>
      <c r="CJ44" s="490">
        <f t="shared" si="53"/>
        <v>0.52752701421800885</v>
      </c>
      <c r="CK44" s="490">
        <f t="shared" si="53"/>
        <v>0.52762701421800884</v>
      </c>
      <c r="CL44" s="490">
        <f t="shared" ref="CL44:CY44" si="54">+CK44+0.0001</f>
        <v>0.52772701421800883</v>
      </c>
      <c r="CM44" s="491">
        <f t="shared" si="54"/>
        <v>0.52782701421800882</v>
      </c>
      <c r="CN44" s="490">
        <f t="shared" si="54"/>
        <v>0.52792701421800881</v>
      </c>
      <c r="CO44" s="490">
        <f t="shared" si="54"/>
        <v>0.52802701421800879</v>
      </c>
      <c r="CP44" s="490">
        <f t="shared" si="54"/>
        <v>0.52812701421800878</v>
      </c>
      <c r="CQ44" s="490">
        <f t="shared" si="54"/>
        <v>0.52822701421800877</v>
      </c>
      <c r="CR44" s="490">
        <f t="shared" si="54"/>
        <v>0.52832701421800876</v>
      </c>
      <c r="CS44" s="490">
        <f t="shared" si="54"/>
        <v>0.52842701421800875</v>
      </c>
      <c r="CT44" s="490">
        <f t="shared" si="54"/>
        <v>0.52852701421800874</v>
      </c>
      <c r="CU44" s="490">
        <f t="shared" si="54"/>
        <v>0.52862701421800873</v>
      </c>
      <c r="CV44" s="490">
        <f t="shared" si="54"/>
        <v>0.52872701421800872</v>
      </c>
      <c r="CW44" s="490">
        <f t="shared" si="54"/>
        <v>0.52882701421800871</v>
      </c>
      <c r="CX44" s="490">
        <f t="shared" si="54"/>
        <v>0.5289270142180087</v>
      </c>
      <c r="CY44" s="491">
        <f t="shared" si="54"/>
        <v>0.52902701421800868</v>
      </c>
    </row>
    <row r="45" spans="1:103" ht="18" x14ac:dyDescent="0.3">
      <c r="A45" s="31"/>
      <c r="B45" s="31"/>
      <c r="C45" s="593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55">+N24/(N41+N42)</f>
        <v>0</v>
      </c>
      <c r="O45" s="22">
        <f t="shared" si="55"/>
        <v>0</v>
      </c>
      <c r="P45" s="22">
        <f t="shared" si="55"/>
        <v>0</v>
      </c>
      <c r="Q45" s="22">
        <f t="shared" si="55"/>
        <v>0</v>
      </c>
      <c r="R45" s="22">
        <f t="shared" si="55"/>
        <v>0</v>
      </c>
      <c r="S45" s="22">
        <f t="shared" si="55"/>
        <v>0</v>
      </c>
      <c r="T45" s="22">
        <f t="shared" si="55"/>
        <v>0</v>
      </c>
      <c r="U45" s="22">
        <f t="shared" si="55"/>
        <v>0</v>
      </c>
      <c r="V45" s="22">
        <f t="shared" si="55"/>
        <v>0</v>
      </c>
      <c r="W45" s="22">
        <f t="shared" si="55"/>
        <v>111.78571428571429</v>
      </c>
      <c r="X45" s="22">
        <f t="shared" si="55"/>
        <v>65.125</v>
      </c>
      <c r="Y45" s="22">
        <f t="shared" si="55"/>
        <v>77.138297872340431</v>
      </c>
      <c r="Z45" s="479">
        <f t="shared" ref="Z45" si="56">+Z24/(Z41+Z42)</f>
        <v>124.93672727272727</v>
      </c>
      <c r="AA45" s="471">
        <f t="shared" ref="AA45:AB45" si="57">+AA24/AA41</f>
        <v>91.215151515151504</v>
      </c>
      <c r="AB45" s="23">
        <f t="shared" si="57"/>
        <v>142.85714285714286</v>
      </c>
      <c r="AC45" s="23">
        <f t="shared" ref="AC45:BE45" si="58">+AC24/AC41</f>
        <v>173.91304347826087</v>
      </c>
      <c r="AD45" s="23">
        <f t="shared" si="58"/>
        <v>192.98245614035091</v>
      </c>
      <c r="AE45" s="292">
        <f t="shared" si="58"/>
        <v>175.43859649122808</v>
      </c>
      <c r="AF45" s="23">
        <f t="shared" si="58"/>
        <v>202.89855072463772</v>
      </c>
      <c r="AG45" s="23">
        <f t="shared" si="58"/>
        <v>200</v>
      </c>
      <c r="AH45" s="23">
        <f t="shared" si="58"/>
        <v>222.22222222222226</v>
      </c>
      <c r="AI45" s="23">
        <f t="shared" si="58"/>
        <v>151.51515151515153</v>
      </c>
      <c r="AJ45" s="23">
        <f t="shared" si="58"/>
        <v>181.81818181818181</v>
      </c>
      <c r="AK45" s="23">
        <f t="shared" si="58"/>
        <v>190.47619047619048</v>
      </c>
      <c r="AL45" s="23">
        <f t="shared" si="58"/>
        <v>242.42424242424244</v>
      </c>
      <c r="AM45" s="23">
        <f t="shared" si="58"/>
        <v>238.0952380952381</v>
      </c>
      <c r="AN45" s="23">
        <f t="shared" si="58"/>
        <v>318.18181818181819</v>
      </c>
      <c r="AO45" s="23">
        <f t="shared" si="58"/>
        <v>347.82608695652175</v>
      </c>
      <c r="AP45" s="23">
        <f t="shared" si="58"/>
        <v>518.51851851851859</v>
      </c>
      <c r="AQ45" s="292">
        <f t="shared" si="58"/>
        <v>317.46031746031747</v>
      </c>
      <c r="AR45" s="23">
        <f t="shared" si="58"/>
        <v>363.63636363636363</v>
      </c>
      <c r="AS45" s="23">
        <f t="shared" si="58"/>
        <v>400</v>
      </c>
      <c r="AT45" s="23">
        <f t="shared" si="58"/>
        <v>424.24242424242431</v>
      </c>
      <c r="AU45" s="23">
        <f t="shared" si="58"/>
        <v>303.03030303030306</v>
      </c>
      <c r="AV45" s="23">
        <f t="shared" si="58"/>
        <v>380.95238095238096</v>
      </c>
      <c r="AW45" s="281">
        <f t="shared" si="58"/>
        <v>363.63636363636363</v>
      </c>
      <c r="AX45" s="23">
        <f t="shared" si="58"/>
        <v>405.79710144927543</v>
      </c>
      <c r="AY45" s="23">
        <f t="shared" si="58"/>
        <v>317.46031746031747</v>
      </c>
      <c r="AZ45" s="23">
        <f t="shared" si="58"/>
        <v>363.63636363636363</v>
      </c>
      <c r="BA45" s="23">
        <f t="shared" si="58"/>
        <v>363.63636363636363</v>
      </c>
      <c r="BB45" s="23">
        <f t="shared" si="58"/>
        <v>444.44444444444451</v>
      </c>
      <c r="BC45" s="292">
        <f t="shared" si="58"/>
        <v>289.85507246376812</v>
      </c>
      <c r="BD45" s="23">
        <f t="shared" si="58"/>
        <v>380.95238095238096</v>
      </c>
      <c r="BE45" s="23">
        <f t="shared" si="58"/>
        <v>400</v>
      </c>
      <c r="BF45" s="23">
        <f t="shared" ref="BF45:CK45" si="59">+BF24/BF41</f>
        <v>405.79710144927543</v>
      </c>
      <c r="BG45" s="23">
        <f t="shared" si="59"/>
        <v>303.03030303030306</v>
      </c>
      <c r="BH45" s="23">
        <f t="shared" si="59"/>
        <v>380.95238095238096</v>
      </c>
      <c r="BI45" s="23">
        <f t="shared" si="59"/>
        <v>363.63636363636363</v>
      </c>
      <c r="BJ45" s="23">
        <f t="shared" si="59"/>
        <v>454.54545454545456</v>
      </c>
      <c r="BK45" s="23">
        <f t="shared" si="59"/>
        <v>378.78787878787881</v>
      </c>
      <c r="BL45" s="23">
        <f t="shared" si="59"/>
        <v>500</v>
      </c>
      <c r="BM45" s="23">
        <f t="shared" si="59"/>
        <v>571.42857142857144</v>
      </c>
      <c r="BN45" s="23">
        <f t="shared" si="59"/>
        <v>636.36363636363637</v>
      </c>
      <c r="BO45" s="292">
        <f t="shared" si="59"/>
        <v>434.78260869565219</v>
      </c>
      <c r="BP45" s="23">
        <f t="shared" si="59"/>
        <v>571.42857142857144</v>
      </c>
      <c r="BQ45" s="23">
        <f t="shared" si="59"/>
        <v>571.42857142857144</v>
      </c>
      <c r="BR45" s="23">
        <f t="shared" si="59"/>
        <v>608.695652173913</v>
      </c>
      <c r="BS45" s="23">
        <f t="shared" si="59"/>
        <v>500</v>
      </c>
      <c r="BT45" s="23">
        <f t="shared" si="59"/>
        <v>521.73913043478262</v>
      </c>
      <c r="BU45" s="23">
        <f t="shared" si="59"/>
        <v>545.4545454545455</v>
      </c>
      <c r="BV45" s="23">
        <f t="shared" si="59"/>
        <v>666.66666666666663</v>
      </c>
      <c r="BW45" s="23">
        <f t="shared" si="59"/>
        <v>434.78260869565219</v>
      </c>
      <c r="BX45" s="23">
        <f t="shared" si="59"/>
        <v>571.42857142857144</v>
      </c>
      <c r="BY45" s="23">
        <f t="shared" si="59"/>
        <v>545.4545454545455</v>
      </c>
      <c r="BZ45" s="23">
        <f t="shared" si="59"/>
        <v>636.36363636363637</v>
      </c>
      <c r="CA45" s="292">
        <f t="shared" si="59"/>
        <v>476.1904761904762</v>
      </c>
      <c r="CB45" s="23">
        <f t="shared" si="59"/>
        <v>521.73913043478262</v>
      </c>
      <c r="CC45" s="23">
        <f t="shared" si="59"/>
        <v>600</v>
      </c>
      <c r="CD45" s="23">
        <f t="shared" si="59"/>
        <v>636.36363636363637</v>
      </c>
      <c r="CE45" s="23">
        <f t="shared" si="59"/>
        <v>476.1904761904762</v>
      </c>
      <c r="CF45" s="23">
        <f t="shared" si="59"/>
        <v>521.73913043478262</v>
      </c>
      <c r="CG45" s="23">
        <f t="shared" si="59"/>
        <v>571.42857142857144</v>
      </c>
      <c r="CH45" s="23">
        <f t="shared" si="59"/>
        <v>666.66666666666663</v>
      </c>
      <c r="CI45" s="23">
        <f t="shared" si="59"/>
        <v>507.24637681159419</v>
      </c>
      <c r="CJ45" s="23">
        <f t="shared" si="59"/>
        <v>750</v>
      </c>
      <c r="CK45" s="23">
        <f t="shared" si="59"/>
        <v>695.6521739130435</v>
      </c>
      <c r="CL45" s="23">
        <f t="shared" ref="CL45:CY45" si="60">+CL24/CL41</f>
        <v>848.48484848484861</v>
      </c>
      <c r="CM45" s="292">
        <f t="shared" si="60"/>
        <v>634.92063492063494</v>
      </c>
      <c r="CN45" s="23">
        <f t="shared" si="60"/>
        <v>695.6521739130435</v>
      </c>
      <c r="CO45" s="23">
        <f t="shared" si="60"/>
        <v>800</v>
      </c>
      <c r="CP45" s="23">
        <f t="shared" si="60"/>
        <v>888.88888888888903</v>
      </c>
      <c r="CQ45" s="23">
        <f t="shared" si="60"/>
        <v>606.06060606060612</v>
      </c>
      <c r="CR45" s="23">
        <f t="shared" si="60"/>
        <v>695.6521739130435</v>
      </c>
      <c r="CS45" s="23">
        <f t="shared" si="60"/>
        <v>800</v>
      </c>
      <c r="CT45" s="23">
        <f t="shared" si="60"/>
        <v>811.59420289855086</v>
      </c>
      <c r="CU45" s="23">
        <f t="shared" si="60"/>
        <v>606.06060606060612</v>
      </c>
      <c r="CV45" s="23">
        <f t="shared" si="60"/>
        <v>761.90476190476193</v>
      </c>
      <c r="CW45" s="23">
        <f t="shared" si="60"/>
        <v>695.6521739130435</v>
      </c>
      <c r="CX45" s="23">
        <f t="shared" si="60"/>
        <v>888.88888888888903</v>
      </c>
      <c r="CY45" s="292">
        <f t="shared" si="60"/>
        <v>606.06060606060612</v>
      </c>
    </row>
    <row r="46" spans="1:103" ht="18" x14ac:dyDescent="0.3">
      <c r="A46" s="31"/>
      <c r="B46" s="31"/>
      <c r="C46" s="593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61">+U45*U43</f>
        <v>0</v>
      </c>
      <c r="V46" s="493">
        <f t="shared" si="61"/>
        <v>0</v>
      </c>
      <c r="W46" s="493">
        <f t="shared" si="61"/>
        <v>0</v>
      </c>
      <c r="X46" s="493">
        <f t="shared" si="61"/>
        <v>4819.25</v>
      </c>
      <c r="Y46" s="493">
        <f t="shared" ref="Y46:Z46" si="62">+Y45*Y43</f>
        <v>3895.4840425531916</v>
      </c>
      <c r="Z46" s="494">
        <f t="shared" si="62"/>
        <v>6309.3047272727272</v>
      </c>
      <c r="AA46" s="495">
        <f t="shared" ref="AA46:AB46" si="63">+AA45*AA43</f>
        <v>4605.4028316666663</v>
      </c>
      <c r="AB46" s="496">
        <f t="shared" si="63"/>
        <v>7553.9098395918372</v>
      </c>
      <c r="AC46" s="496">
        <f t="shared" si="61"/>
        <v>6010.5883542039119</v>
      </c>
      <c r="AD46" s="496">
        <f t="shared" si="61"/>
        <v>7073.694294365896</v>
      </c>
      <c r="AE46" s="497">
        <f t="shared" si="61"/>
        <v>5067.3415509819033</v>
      </c>
      <c r="AF46" s="496">
        <f t="shared" si="61"/>
        <v>4217.5867694174221</v>
      </c>
      <c r="AG46" s="496">
        <f t="shared" si="61"/>
        <v>5445.7545560007366</v>
      </c>
      <c r="AH46" s="496">
        <f t="shared" si="61"/>
        <v>5282.2686967427544</v>
      </c>
      <c r="AI46" s="496">
        <f t="shared" si="61"/>
        <v>3456.3663776079538</v>
      </c>
      <c r="AJ46" s="496">
        <f t="shared" si="61"/>
        <v>4369.5803459681219</v>
      </c>
      <c r="AK46" s="496">
        <f t="shared" si="61"/>
        <v>4910.9630278742734</v>
      </c>
      <c r="AL46" s="496">
        <f t="shared" si="61"/>
        <v>5749.0571488216947</v>
      </c>
      <c r="AM46" s="496">
        <f t="shared" si="61"/>
        <v>6098.2880013754593</v>
      </c>
      <c r="AN46" s="496">
        <f t="shared" si="61"/>
        <v>7517.8709602562667</v>
      </c>
      <c r="AO46" s="496">
        <f t="shared" si="61"/>
        <v>8116.8627864457249</v>
      </c>
      <c r="AP46" s="496">
        <f t="shared" si="61"/>
        <v>16463.617665039659</v>
      </c>
      <c r="AQ46" s="497">
        <f t="shared" si="61"/>
        <v>7041.1936663156166</v>
      </c>
      <c r="AR46" s="496">
        <f t="shared" si="61"/>
        <v>8016.392227762849</v>
      </c>
      <c r="AS46" s="496">
        <f t="shared" si="61"/>
        <v>10393.572229694433</v>
      </c>
      <c r="AT46" s="496">
        <f t="shared" si="61"/>
        <v>9372.9276526754747</v>
      </c>
      <c r="AU46" s="496">
        <f t="shared" si="61"/>
        <v>7162.0730602933536</v>
      </c>
      <c r="AV46" s="496">
        <f t="shared" si="61"/>
        <v>9723.6489641738826</v>
      </c>
      <c r="AW46" s="498">
        <f t="shared" si="61"/>
        <v>8561.0615175258408</v>
      </c>
      <c r="AX46" s="496">
        <f t="shared" si="61"/>
        <v>9436.1587440897929</v>
      </c>
      <c r="AY46" s="496">
        <f t="shared" si="61"/>
        <v>8609.8266250113174</v>
      </c>
      <c r="AZ46" s="496">
        <f t="shared" si="61"/>
        <v>8819.4687042852747</v>
      </c>
      <c r="BA46" s="496">
        <f t="shared" si="61"/>
        <v>8957.5587100093944</v>
      </c>
      <c r="BB46" s="496">
        <f t="shared" si="61"/>
        <v>11551.197862886949</v>
      </c>
      <c r="BC46" s="497">
        <f t="shared" si="61"/>
        <v>6577.7434974912339</v>
      </c>
      <c r="BD46" s="496">
        <f t="shared" si="61"/>
        <v>10209.766844501879</v>
      </c>
      <c r="BE46" s="496">
        <f t="shared" si="61"/>
        <v>10596.3691241179</v>
      </c>
      <c r="BF46" s="496">
        <f t="shared" si="61"/>
        <v>8639.0825287947609</v>
      </c>
      <c r="BG46" s="496">
        <f t="shared" si="61"/>
        <v>7535.911519889898</v>
      </c>
      <c r="BH46" s="496">
        <f t="shared" si="61"/>
        <v>9933.1595037074767</v>
      </c>
      <c r="BI46" s="496">
        <f t="shared" si="61"/>
        <v>8630.2050053582625</v>
      </c>
      <c r="BJ46" s="496">
        <f t="shared" si="61"/>
        <v>11063.383897032676</v>
      </c>
      <c r="BK46" s="496">
        <f t="shared" si="61"/>
        <v>9326.6423372507452</v>
      </c>
      <c r="BL46" s="496">
        <f t="shared" si="61"/>
        <v>12375.744606596876</v>
      </c>
      <c r="BM46" s="496">
        <f t="shared" si="61"/>
        <v>14850.805496508212</v>
      </c>
      <c r="BN46" s="496">
        <f t="shared" si="61"/>
        <v>15062.275548804486</v>
      </c>
      <c r="BO46" s="497">
        <f t="shared" si="61"/>
        <v>10099.024229312987</v>
      </c>
      <c r="BP46" s="496">
        <f t="shared" si="61"/>
        <v>15434.746719657835</v>
      </c>
      <c r="BQ46" s="496">
        <f t="shared" si="61"/>
        <v>14437.421672922741</v>
      </c>
      <c r="BR46" s="496">
        <f t="shared" si="61"/>
        <v>13578.689709627821</v>
      </c>
      <c r="BS46" s="496">
        <f t="shared" si="61"/>
        <v>13920.894865399128</v>
      </c>
      <c r="BT46" s="496">
        <f t="shared" si="61"/>
        <v>11365.231772435694</v>
      </c>
      <c r="BU46" s="496">
        <f t="shared" si="61"/>
        <v>13658.263704760808</v>
      </c>
      <c r="BV46" s="496">
        <f t="shared" si="61"/>
        <v>17388.630853771669</v>
      </c>
      <c r="BW46" s="496">
        <f t="shared" si="61"/>
        <v>9842.5833742394825</v>
      </c>
      <c r="BX46" s="496">
        <f t="shared" si="61"/>
        <v>15233.87307649349</v>
      </c>
      <c r="BY46" s="496">
        <f t="shared" si="61"/>
        <v>13045.896663561258</v>
      </c>
      <c r="BZ46" s="496">
        <f t="shared" si="61"/>
        <v>15492.136837601118</v>
      </c>
      <c r="CA46" s="497">
        <f t="shared" si="61"/>
        <v>12243.13537401577</v>
      </c>
      <c r="CB46" s="496">
        <f t="shared" si="61"/>
        <v>11714.684874615163</v>
      </c>
      <c r="CC46" s="496">
        <f t="shared" si="61"/>
        <v>16717.282380393444</v>
      </c>
      <c r="CD46" s="496">
        <f t="shared" si="61"/>
        <v>14467.2350325183</v>
      </c>
      <c r="CE46" s="496">
        <f t="shared" si="61"/>
        <v>11852.777911652131</v>
      </c>
      <c r="CF46" s="496">
        <f t="shared" si="61"/>
        <v>11520.124591752094</v>
      </c>
      <c r="CG46" s="496">
        <f t="shared" ref="CG46:CY46" si="64">+CG45*CG43</f>
        <v>15039.912016749575</v>
      </c>
      <c r="CH46" s="496">
        <f t="shared" si="64"/>
        <v>15812.583872129124</v>
      </c>
      <c r="CI46" s="496">
        <f t="shared" si="64"/>
        <v>11743.910487200892</v>
      </c>
      <c r="CJ46" s="496">
        <f t="shared" si="64"/>
        <v>21150.592010398253</v>
      </c>
      <c r="CK46" s="496">
        <f t="shared" si="64"/>
        <v>15201.884739444695</v>
      </c>
      <c r="CL46" s="496">
        <f t="shared" si="64"/>
        <v>21199.036425110906</v>
      </c>
      <c r="CM46" s="497">
        <f t="shared" si="64"/>
        <v>16483.737098334073</v>
      </c>
      <c r="CN46" s="496">
        <f t="shared" si="64"/>
        <v>15655.326686388895</v>
      </c>
      <c r="CO46" s="496">
        <f t="shared" si="64"/>
        <v>22255.494191161622</v>
      </c>
      <c r="CP46" s="496">
        <f t="shared" si="64"/>
        <v>21099.710274790497</v>
      </c>
      <c r="CQ46" s="496">
        <f t="shared" si="64"/>
        <v>13642.825495602458</v>
      </c>
      <c r="CR46" s="496">
        <f t="shared" si="64"/>
        <v>15696.058149425913</v>
      </c>
      <c r="CS46" s="496">
        <f t="shared" si="64"/>
        <v>22262.034915072938</v>
      </c>
      <c r="CT46" s="496">
        <f t="shared" si="64"/>
        <v>17577.549402196022</v>
      </c>
      <c r="CU46" s="496">
        <f t="shared" si="64"/>
        <v>15055.175230883076</v>
      </c>
      <c r="CV46" s="496">
        <f t="shared" si="64"/>
        <v>19688.786988985761</v>
      </c>
      <c r="CW46" s="496">
        <f t="shared" si="64"/>
        <v>15589.461932023911</v>
      </c>
      <c r="CX46" s="496">
        <f t="shared" si="64"/>
        <v>23462.457238340237</v>
      </c>
      <c r="CY46" s="497">
        <f t="shared" si="64"/>
        <v>14343.924091703524</v>
      </c>
    </row>
    <row r="47" spans="1:103" ht="18" x14ac:dyDescent="0.3">
      <c r="A47" s="31"/>
      <c r="B47" s="31"/>
      <c r="C47" s="59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23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3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65">+AVERAGE(H33:N33)/N26</f>
        <v>#DIV/0!</v>
      </c>
      <c r="O48" s="177" t="e">
        <f t="shared" si="65"/>
        <v>#DIV/0!</v>
      </c>
      <c r="P48" s="177" t="e">
        <f t="shared" si="65"/>
        <v>#DIV/0!</v>
      </c>
      <c r="Q48" s="177" t="e">
        <f t="shared" si="65"/>
        <v>#DIV/0!</v>
      </c>
      <c r="R48" s="177" t="e">
        <f t="shared" si="65"/>
        <v>#DIV/0!</v>
      </c>
      <c r="S48" s="177" t="e">
        <f t="shared" si="65"/>
        <v>#DIV/0!</v>
      </c>
      <c r="T48" s="177" t="e">
        <f t="shared" si="65"/>
        <v>#DIV/0!</v>
      </c>
      <c r="U48" s="177" t="e">
        <f t="shared" si="65"/>
        <v>#DIV/0!</v>
      </c>
      <c r="V48" s="177" t="e">
        <f t="shared" si="65"/>
        <v>#DIV/0!</v>
      </c>
      <c r="W48" s="465">
        <f t="shared" si="65"/>
        <v>0</v>
      </c>
      <c r="X48" s="465" t="e">
        <f t="shared" ref="X48:BC48" si="66">+AVERAGE(R36:X36)/X26</f>
        <v>#DIV/0!</v>
      </c>
      <c r="Y48" s="465">
        <f t="shared" si="66"/>
        <v>0</v>
      </c>
      <c r="Z48" s="480">
        <f t="shared" si="66"/>
        <v>0</v>
      </c>
      <c r="AA48" s="582">
        <f t="shared" si="66"/>
        <v>-0.16666666666666666</v>
      </c>
      <c r="AB48" s="185">
        <f t="shared" si="66"/>
        <v>-0.25</v>
      </c>
      <c r="AC48" s="185">
        <f t="shared" si="66"/>
        <v>-0.13333333333333333</v>
      </c>
      <c r="AD48" s="185">
        <f t="shared" si="66"/>
        <v>-0.16666666666666666</v>
      </c>
      <c r="AE48" s="293">
        <f t="shared" si="66"/>
        <v>-0.19047619047619047</v>
      </c>
      <c r="AF48" s="185">
        <f t="shared" si="66"/>
        <v>-0.23809523809523811</v>
      </c>
      <c r="AG48" s="185">
        <f t="shared" si="66"/>
        <v>-0.2857142857142857</v>
      </c>
      <c r="AH48" s="185">
        <f t="shared" si="66"/>
        <v>-0.2857142857142857</v>
      </c>
      <c r="AI48" s="185">
        <f t="shared" si="66"/>
        <v>-0.2857142857142857</v>
      </c>
      <c r="AJ48" s="185">
        <f t="shared" si="66"/>
        <v>-0.33333333333333331</v>
      </c>
      <c r="AK48" s="185">
        <f t="shared" si="66"/>
        <v>-0.33333333333333331</v>
      </c>
      <c r="AL48" s="185">
        <f t="shared" si="66"/>
        <v>-0.25</v>
      </c>
      <c r="AM48" s="185">
        <f t="shared" si="66"/>
        <v>-0.2</v>
      </c>
      <c r="AN48" s="185">
        <f t="shared" si="66"/>
        <v>-0.16666666666666666</v>
      </c>
      <c r="AO48" s="185">
        <f t="shared" si="66"/>
        <v>-0.14285714285714285</v>
      </c>
      <c r="AP48" s="185">
        <f t="shared" si="66"/>
        <v>-0.16326530612244897</v>
      </c>
      <c r="AQ48" s="293">
        <f t="shared" si="66"/>
        <v>-0.18367346938775511</v>
      </c>
      <c r="AR48" s="185">
        <f t="shared" si="66"/>
        <v>-0.20408163265306123</v>
      </c>
      <c r="AS48" s="274">
        <f t="shared" si="66"/>
        <v>-0.22448979591836735</v>
      </c>
      <c r="AT48" s="185">
        <f t="shared" si="66"/>
        <v>-0.24489795918367346</v>
      </c>
      <c r="AU48" s="185">
        <f t="shared" si="66"/>
        <v>-0.26530612244897961</v>
      </c>
      <c r="AV48" s="185">
        <f t="shared" si="66"/>
        <v>-0.2857142857142857</v>
      </c>
      <c r="AW48" s="185">
        <f t="shared" si="66"/>
        <v>-0.2857142857142857</v>
      </c>
      <c r="AX48" s="185">
        <f t="shared" si="66"/>
        <v>-0.2857142857142857</v>
      </c>
      <c r="AY48" s="185">
        <f t="shared" si="66"/>
        <v>-0.2857142857142857</v>
      </c>
      <c r="AZ48" s="185">
        <f t="shared" si="66"/>
        <v>-0.2857142857142857</v>
      </c>
      <c r="BA48" s="185">
        <f t="shared" si="66"/>
        <v>-0.2857142857142857</v>
      </c>
      <c r="BB48" s="185">
        <f t="shared" si="66"/>
        <v>-0.2857142857142857</v>
      </c>
      <c r="BC48" s="293">
        <f t="shared" si="66"/>
        <v>-0.2857142857142857</v>
      </c>
      <c r="BD48" s="185">
        <f t="shared" ref="BD48:CI48" si="67">+AVERAGE(AX36:BD36)/BD26</f>
        <v>-0.2857142857142857</v>
      </c>
      <c r="BE48" s="185">
        <f t="shared" si="67"/>
        <v>-0.2857142857142857</v>
      </c>
      <c r="BF48" s="185">
        <f t="shared" si="67"/>
        <v>-0.2857142857142857</v>
      </c>
      <c r="BG48" s="185">
        <f t="shared" si="67"/>
        <v>-0.2857142857142857</v>
      </c>
      <c r="BH48" s="185">
        <f t="shared" si="67"/>
        <v>-0.2857142857142857</v>
      </c>
      <c r="BI48" s="185">
        <f t="shared" si="67"/>
        <v>-0.2857142857142857</v>
      </c>
      <c r="BJ48" s="185">
        <f t="shared" si="67"/>
        <v>-0.25</v>
      </c>
      <c r="BK48" s="185">
        <f t="shared" si="67"/>
        <v>-0.22222222222222221</v>
      </c>
      <c r="BL48" s="185">
        <f t="shared" si="67"/>
        <v>-0.2</v>
      </c>
      <c r="BM48" s="185">
        <f t="shared" si="67"/>
        <v>-0.18181818181818182</v>
      </c>
      <c r="BN48" s="185">
        <f t="shared" si="67"/>
        <v>-0.19480519480519479</v>
      </c>
      <c r="BO48" s="293">
        <f t="shared" si="67"/>
        <v>-0.20779220779220778</v>
      </c>
      <c r="BP48" s="185">
        <f t="shared" si="67"/>
        <v>-0.22077922077922077</v>
      </c>
      <c r="BQ48" s="185">
        <f t="shared" si="67"/>
        <v>-0.23376623376623379</v>
      </c>
      <c r="BR48" s="185">
        <f t="shared" si="67"/>
        <v>-0.24675324675324675</v>
      </c>
      <c r="BS48" s="185">
        <f t="shared" si="67"/>
        <v>-0.25974025974025977</v>
      </c>
      <c r="BT48" s="185">
        <f t="shared" si="67"/>
        <v>-0.27272727272727271</v>
      </c>
      <c r="BU48" s="185">
        <f t="shared" si="67"/>
        <v>-0.27272727272727271</v>
      </c>
      <c r="BV48" s="185">
        <f t="shared" si="67"/>
        <v>-0.27272727272727271</v>
      </c>
      <c r="BW48" s="185">
        <f t="shared" si="67"/>
        <v>-0.27272727272727271</v>
      </c>
      <c r="BX48" s="185">
        <f t="shared" si="67"/>
        <v>-0.27272727272727271</v>
      </c>
      <c r="BY48" s="185">
        <f t="shared" si="67"/>
        <v>-0.27272727272727271</v>
      </c>
      <c r="BZ48" s="185">
        <f t="shared" si="67"/>
        <v>-0.27272727272727271</v>
      </c>
      <c r="CA48" s="293">
        <f t="shared" si="67"/>
        <v>-0.27272727272727271</v>
      </c>
      <c r="CB48" s="185">
        <f t="shared" si="67"/>
        <v>-0.27272727272727271</v>
      </c>
      <c r="CC48" s="185">
        <f t="shared" si="67"/>
        <v>-0.27272727272727271</v>
      </c>
      <c r="CD48" s="185">
        <f t="shared" si="67"/>
        <v>-0.27272727272727271</v>
      </c>
      <c r="CE48" s="185">
        <f t="shared" si="67"/>
        <v>-0.27272727272727271</v>
      </c>
      <c r="CF48" s="185">
        <f t="shared" si="67"/>
        <v>-0.27272727272727271</v>
      </c>
      <c r="CG48" s="185">
        <f t="shared" si="67"/>
        <v>-0.27272727272727271</v>
      </c>
      <c r="CH48" s="185">
        <f t="shared" si="67"/>
        <v>-0.25</v>
      </c>
      <c r="CI48" s="185">
        <f t="shared" si="67"/>
        <v>-0.23076923076923078</v>
      </c>
      <c r="CJ48" s="185">
        <f t="shared" ref="CJ48:CY48" si="68">+AVERAGE(CD36:CJ36)/CJ26</f>
        <v>-0.21428571428571427</v>
      </c>
      <c r="CK48" s="185">
        <f t="shared" si="68"/>
        <v>-0.2</v>
      </c>
      <c r="CL48" s="185">
        <f t="shared" si="68"/>
        <v>-0.20952380952380953</v>
      </c>
      <c r="CM48" s="293">
        <f t="shared" si="68"/>
        <v>-0.21904761904761905</v>
      </c>
      <c r="CN48" s="185">
        <f t="shared" si="68"/>
        <v>-0.22857142857142856</v>
      </c>
      <c r="CO48" s="185">
        <f t="shared" si="68"/>
        <v>-0.23809523809523811</v>
      </c>
      <c r="CP48" s="185">
        <f t="shared" si="68"/>
        <v>-0.24761904761904763</v>
      </c>
      <c r="CQ48" s="185">
        <f t="shared" si="68"/>
        <v>-0.25714285714285717</v>
      </c>
      <c r="CR48" s="185">
        <f t="shared" si="68"/>
        <v>-0.26666666666666666</v>
      </c>
      <c r="CS48" s="185">
        <f t="shared" si="68"/>
        <v>-0.26666666666666666</v>
      </c>
      <c r="CT48" s="185">
        <f t="shared" si="68"/>
        <v>-0.26666666666666666</v>
      </c>
      <c r="CU48" s="185">
        <f t="shared" si="68"/>
        <v>-0.26666666666666666</v>
      </c>
      <c r="CV48" s="185">
        <f t="shared" si="68"/>
        <v>-0.26666666666666666</v>
      </c>
      <c r="CW48" s="185">
        <f t="shared" si="68"/>
        <v>-0.26666666666666666</v>
      </c>
      <c r="CX48" s="185">
        <f t="shared" si="68"/>
        <v>-0.26666666666666666</v>
      </c>
      <c r="CY48" s="293">
        <f t="shared" si="68"/>
        <v>-0.26666666666666666</v>
      </c>
    </row>
    <row r="49" spans="1:103" ht="18" hidden="1" x14ac:dyDescent="0.3">
      <c r="A49" s="31"/>
      <c r="B49" s="31"/>
      <c r="C49" s="593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69">1/-N48</f>
        <v>#DIV/0!</v>
      </c>
      <c r="O49" s="183" t="e">
        <f t="shared" ref="O49:T49" si="70">1/-O48</f>
        <v>#DIV/0!</v>
      </c>
      <c r="P49" s="183" t="e">
        <f t="shared" si="70"/>
        <v>#DIV/0!</v>
      </c>
      <c r="Q49" s="183" t="e">
        <f t="shared" si="70"/>
        <v>#DIV/0!</v>
      </c>
      <c r="R49" s="183" t="e">
        <f t="shared" si="70"/>
        <v>#DIV/0!</v>
      </c>
      <c r="S49" s="183" t="e">
        <f t="shared" si="70"/>
        <v>#DIV/0!</v>
      </c>
      <c r="T49" s="183" t="e">
        <f t="shared" si="70"/>
        <v>#DIV/0!</v>
      </c>
      <c r="U49" s="183" t="e">
        <f t="shared" ref="U49:V49" si="71">1/-U48</f>
        <v>#DIV/0!</v>
      </c>
      <c r="V49" s="183" t="e">
        <f t="shared" si="71"/>
        <v>#DIV/0!</v>
      </c>
      <c r="W49" s="183" t="e">
        <f t="shared" ref="W49" si="72">1/-W48</f>
        <v>#DIV/0!</v>
      </c>
      <c r="X49" s="183" t="e">
        <f t="shared" ref="X49:Y49" si="73">1/-X48</f>
        <v>#DIV/0!</v>
      </c>
      <c r="Y49" s="183" t="e">
        <f t="shared" si="73"/>
        <v>#DIV/0!</v>
      </c>
      <c r="Z49" s="481" t="e">
        <f t="shared" ref="Z49" si="74">1/-Z48</f>
        <v>#DIV/0!</v>
      </c>
      <c r="AA49" s="184">
        <f>1/-AA48</f>
        <v>6</v>
      </c>
      <c r="AB49" s="184">
        <f t="shared" ref="AB49" si="75">1/-AB48</f>
        <v>4</v>
      </c>
      <c r="AC49" s="184">
        <f t="shared" si="69"/>
        <v>7.5</v>
      </c>
      <c r="AD49" s="184">
        <f t="shared" si="69"/>
        <v>6</v>
      </c>
      <c r="AE49" s="294">
        <f t="shared" si="69"/>
        <v>5.25</v>
      </c>
      <c r="AF49" s="184">
        <f t="shared" si="69"/>
        <v>4.2</v>
      </c>
      <c r="AG49" s="184">
        <f t="shared" si="69"/>
        <v>3.5</v>
      </c>
      <c r="AH49" s="184">
        <f t="shared" si="69"/>
        <v>3.5</v>
      </c>
      <c r="AI49" s="184">
        <f t="shared" si="69"/>
        <v>3.5</v>
      </c>
      <c r="AJ49" s="184">
        <f t="shared" si="69"/>
        <v>3</v>
      </c>
      <c r="AK49" s="184">
        <f t="shared" si="69"/>
        <v>3</v>
      </c>
      <c r="AL49" s="184">
        <f t="shared" si="69"/>
        <v>4</v>
      </c>
      <c r="AM49" s="184">
        <f t="shared" si="69"/>
        <v>5</v>
      </c>
      <c r="AN49" s="184">
        <f t="shared" si="69"/>
        <v>6</v>
      </c>
      <c r="AO49" s="184">
        <f t="shared" si="69"/>
        <v>7</v>
      </c>
      <c r="AP49" s="184">
        <f t="shared" si="69"/>
        <v>6.1250000000000009</v>
      </c>
      <c r="AQ49" s="294">
        <f t="shared" si="69"/>
        <v>5.4444444444444438</v>
      </c>
      <c r="AR49" s="184">
        <f t="shared" si="69"/>
        <v>4.8999999999999995</v>
      </c>
      <c r="AS49" s="184">
        <f t="shared" si="69"/>
        <v>4.4545454545454541</v>
      </c>
      <c r="AT49" s="184">
        <f t="shared" si="69"/>
        <v>4.083333333333333</v>
      </c>
      <c r="AU49" s="184">
        <f t="shared" si="69"/>
        <v>3.7692307692307692</v>
      </c>
      <c r="AV49" s="184">
        <f t="shared" si="69"/>
        <v>3.5</v>
      </c>
      <c r="AW49" s="184">
        <f t="shared" si="69"/>
        <v>3.5</v>
      </c>
      <c r="AX49" s="184">
        <f t="shared" si="69"/>
        <v>3.5</v>
      </c>
      <c r="AY49" s="184">
        <f t="shared" si="69"/>
        <v>3.5</v>
      </c>
      <c r="AZ49" s="184">
        <f t="shared" si="69"/>
        <v>3.5</v>
      </c>
      <c r="BA49" s="184">
        <f t="shared" si="69"/>
        <v>3.5</v>
      </c>
      <c r="BB49" s="184">
        <f t="shared" si="69"/>
        <v>3.5</v>
      </c>
      <c r="BC49" s="294">
        <f t="shared" si="69"/>
        <v>3.5</v>
      </c>
      <c r="BD49" s="184">
        <f t="shared" si="69"/>
        <v>3.5</v>
      </c>
      <c r="BE49" s="184">
        <f t="shared" si="69"/>
        <v>3.5</v>
      </c>
      <c r="BF49" s="184">
        <f t="shared" si="69"/>
        <v>3.5</v>
      </c>
      <c r="BG49" s="184">
        <f t="shared" si="69"/>
        <v>3.5</v>
      </c>
      <c r="BH49" s="184">
        <f t="shared" si="69"/>
        <v>3.5</v>
      </c>
      <c r="BI49" s="184">
        <f t="shared" si="69"/>
        <v>3.5</v>
      </c>
      <c r="BJ49" s="184">
        <f t="shared" si="69"/>
        <v>4</v>
      </c>
      <c r="BK49" s="184">
        <f t="shared" si="69"/>
        <v>4.5</v>
      </c>
      <c r="BL49" s="184">
        <f t="shared" si="69"/>
        <v>5</v>
      </c>
      <c r="BM49" s="184">
        <f t="shared" si="69"/>
        <v>5.5</v>
      </c>
      <c r="BN49" s="184">
        <f t="shared" si="69"/>
        <v>5.1333333333333337</v>
      </c>
      <c r="BO49" s="294">
        <f t="shared" si="69"/>
        <v>4.8125</v>
      </c>
      <c r="BP49" s="184">
        <f t="shared" si="69"/>
        <v>4.5294117647058822</v>
      </c>
      <c r="BQ49" s="184">
        <f t="shared" si="69"/>
        <v>4.2777777777777777</v>
      </c>
      <c r="BR49" s="184">
        <f t="shared" si="69"/>
        <v>4.0526315789473681</v>
      </c>
      <c r="BS49" s="184">
        <f t="shared" si="69"/>
        <v>3.8499999999999996</v>
      </c>
      <c r="BT49" s="184">
        <f t="shared" si="69"/>
        <v>3.666666666666667</v>
      </c>
      <c r="BU49" s="184">
        <f t="shared" si="69"/>
        <v>3.666666666666667</v>
      </c>
      <c r="BV49" s="184">
        <f t="shared" ref="BV49:CY49" si="76">1/-BV48</f>
        <v>3.666666666666667</v>
      </c>
      <c r="BW49" s="184">
        <f t="shared" si="76"/>
        <v>3.666666666666667</v>
      </c>
      <c r="BX49" s="184">
        <f t="shared" si="76"/>
        <v>3.666666666666667</v>
      </c>
      <c r="BY49" s="184">
        <f t="shared" si="76"/>
        <v>3.666666666666667</v>
      </c>
      <c r="BZ49" s="184">
        <f t="shared" si="76"/>
        <v>3.666666666666667</v>
      </c>
      <c r="CA49" s="294">
        <f t="shared" si="76"/>
        <v>3.666666666666667</v>
      </c>
      <c r="CB49" s="184">
        <f t="shared" si="76"/>
        <v>3.666666666666667</v>
      </c>
      <c r="CC49" s="184">
        <f t="shared" si="76"/>
        <v>3.666666666666667</v>
      </c>
      <c r="CD49" s="184">
        <f t="shared" si="76"/>
        <v>3.666666666666667</v>
      </c>
      <c r="CE49" s="184">
        <f t="shared" si="76"/>
        <v>3.666666666666667</v>
      </c>
      <c r="CF49" s="184">
        <f t="shared" si="76"/>
        <v>3.666666666666667</v>
      </c>
      <c r="CG49" s="184">
        <f t="shared" si="76"/>
        <v>3.666666666666667</v>
      </c>
      <c r="CH49" s="184">
        <f t="shared" si="76"/>
        <v>4</v>
      </c>
      <c r="CI49" s="184">
        <f t="shared" si="76"/>
        <v>4.333333333333333</v>
      </c>
      <c r="CJ49" s="184">
        <f t="shared" si="76"/>
        <v>4.666666666666667</v>
      </c>
      <c r="CK49" s="184">
        <f t="shared" si="76"/>
        <v>5</v>
      </c>
      <c r="CL49" s="184">
        <f t="shared" si="76"/>
        <v>4.7727272727272725</v>
      </c>
      <c r="CM49" s="294">
        <f t="shared" si="76"/>
        <v>4.5652173913043477</v>
      </c>
      <c r="CN49" s="184">
        <f t="shared" si="76"/>
        <v>4.375</v>
      </c>
      <c r="CO49" s="184">
        <f t="shared" si="76"/>
        <v>4.2</v>
      </c>
      <c r="CP49" s="184">
        <f t="shared" si="76"/>
        <v>4.0384615384615383</v>
      </c>
      <c r="CQ49" s="184">
        <f t="shared" si="76"/>
        <v>3.8888888888888884</v>
      </c>
      <c r="CR49" s="184">
        <f t="shared" si="76"/>
        <v>3.75</v>
      </c>
      <c r="CS49" s="184">
        <f t="shared" si="76"/>
        <v>3.75</v>
      </c>
      <c r="CT49" s="184">
        <f t="shared" si="76"/>
        <v>3.75</v>
      </c>
      <c r="CU49" s="184">
        <f t="shared" si="76"/>
        <v>3.75</v>
      </c>
      <c r="CV49" s="184">
        <f t="shared" si="76"/>
        <v>3.75</v>
      </c>
      <c r="CW49" s="184">
        <f t="shared" si="76"/>
        <v>3.75</v>
      </c>
      <c r="CX49" s="184">
        <f t="shared" si="76"/>
        <v>3.75</v>
      </c>
      <c r="CY49" s="294">
        <f t="shared" si="76"/>
        <v>3.75</v>
      </c>
    </row>
    <row r="50" spans="1:103" ht="18" hidden="1" x14ac:dyDescent="0.3">
      <c r="A50" s="31"/>
      <c r="B50" s="31"/>
      <c r="C50" s="593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77">+N24/N26</f>
        <v>#DIV/0!</v>
      </c>
      <c r="O50" s="22" t="e">
        <f t="shared" si="77"/>
        <v>#DIV/0!</v>
      </c>
      <c r="P50" s="22" t="e">
        <f t="shared" si="77"/>
        <v>#DIV/0!</v>
      </c>
      <c r="Q50" s="22" t="e">
        <f t="shared" si="77"/>
        <v>#DIV/0!</v>
      </c>
      <c r="R50" s="22" t="e">
        <f t="shared" si="77"/>
        <v>#DIV/0!</v>
      </c>
      <c r="S50" s="22" t="e">
        <f t="shared" si="77"/>
        <v>#DIV/0!</v>
      </c>
      <c r="T50" s="22" t="e">
        <f t="shared" si="77"/>
        <v>#DIV/0!</v>
      </c>
      <c r="U50" s="22" t="e">
        <f t="shared" si="77"/>
        <v>#DIV/0!</v>
      </c>
      <c r="V50" s="22" t="e">
        <f t="shared" si="77"/>
        <v>#DIV/0!</v>
      </c>
      <c r="W50" s="22">
        <f t="shared" si="77"/>
        <v>391.25</v>
      </c>
      <c r="X50" s="22">
        <f t="shared" si="77"/>
        <v>260.5</v>
      </c>
      <c r="Y50" s="22">
        <f t="shared" si="77"/>
        <v>2417</v>
      </c>
      <c r="Z50" s="479">
        <f t="shared" ref="Z50:AB50" si="78">+Z24/Z26</f>
        <v>3435.7599999999998</v>
      </c>
      <c r="AA50" s="23">
        <f t="shared" si="78"/>
        <v>2508.4166666666665</v>
      </c>
      <c r="AB50" s="23">
        <f t="shared" si="78"/>
        <v>1875.0000000000002</v>
      </c>
      <c r="AC50" s="23">
        <f t="shared" si="77"/>
        <v>1666.6666666666667</v>
      </c>
      <c r="AD50" s="23">
        <f t="shared" si="77"/>
        <v>1527.7777777777781</v>
      </c>
      <c r="AE50" s="292">
        <f t="shared" si="77"/>
        <v>1388.8888888888889</v>
      </c>
      <c r="AF50" s="23">
        <f t="shared" si="77"/>
        <v>1944.4444444444446</v>
      </c>
      <c r="AG50" s="23">
        <f t="shared" si="77"/>
        <v>1666.6666666666667</v>
      </c>
      <c r="AH50" s="23">
        <f t="shared" si="77"/>
        <v>1944.4444444444446</v>
      </c>
      <c r="AI50" s="23">
        <f t="shared" si="77"/>
        <v>1388.8888888888889</v>
      </c>
      <c r="AJ50" s="23">
        <f t="shared" si="77"/>
        <v>1666.6666666666667</v>
      </c>
      <c r="AK50" s="23">
        <f t="shared" ref="AK50:BP50" si="79">+AK24/AK26</f>
        <v>1666.6666666666667</v>
      </c>
      <c r="AL50" s="23">
        <f t="shared" si="79"/>
        <v>1666.6666666666667</v>
      </c>
      <c r="AM50" s="23">
        <f t="shared" si="79"/>
        <v>1250</v>
      </c>
      <c r="AN50" s="23">
        <f t="shared" si="79"/>
        <v>1458.3333333333333</v>
      </c>
      <c r="AO50" s="23">
        <f t="shared" si="79"/>
        <v>1428.5714285714287</v>
      </c>
      <c r="AP50" s="23">
        <f t="shared" si="79"/>
        <v>1666.6666666666667</v>
      </c>
      <c r="AQ50" s="292">
        <f t="shared" si="79"/>
        <v>1190.4761904761906</v>
      </c>
      <c r="AR50" s="23">
        <f t="shared" si="79"/>
        <v>1428.5714285714287</v>
      </c>
      <c r="AS50" s="23">
        <f t="shared" si="79"/>
        <v>1428.5714285714287</v>
      </c>
      <c r="AT50" s="23">
        <f t="shared" si="79"/>
        <v>1666.6666666666667</v>
      </c>
      <c r="AU50" s="23">
        <f t="shared" si="79"/>
        <v>1190.4761904761906</v>
      </c>
      <c r="AV50" s="23">
        <f t="shared" si="79"/>
        <v>1428.5714285714287</v>
      </c>
      <c r="AW50" s="23">
        <f t="shared" si="79"/>
        <v>1428.5714285714287</v>
      </c>
      <c r="AX50" s="23">
        <f t="shared" si="79"/>
        <v>1666.6666666666667</v>
      </c>
      <c r="AY50" s="23">
        <f t="shared" si="79"/>
        <v>1190.4761904761906</v>
      </c>
      <c r="AZ50" s="23">
        <f t="shared" si="79"/>
        <v>1428.5714285714287</v>
      </c>
      <c r="BA50" s="23">
        <f t="shared" si="79"/>
        <v>1428.5714285714287</v>
      </c>
      <c r="BB50" s="23">
        <f t="shared" si="79"/>
        <v>1666.6666666666667</v>
      </c>
      <c r="BC50" s="292">
        <f t="shared" si="79"/>
        <v>1190.4761904761906</v>
      </c>
      <c r="BD50" s="23">
        <f t="shared" si="79"/>
        <v>1428.5714285714287</v>
      </c>
      <c r="BE50" s="23">
        <f t="shared" si="79"/>
        <v>1428.5714285714287</v>
      </c>
      <c r="BF50" s="23">
        <f t="shared" si="79"/>
        <v>1666.6666666666667</v>
      </c>
      <c r="BG50" s="23">
        <f t="shared" si="79"/>
        <v>1190.4761904761906</v>
      </c>
      <c r="BH50" s="23">
        <f t="shared" si="79"/>
        <v>1428.5714285714287</v>
      </c>
      <c r="BI50" s="23">
        <f t="shared" si="79"/>
        <v>1428.5714285714287</v>
      </c>
      <c r="BJ50" s="23">
        <f t="shared" si="79"/>
        <v>1562.5</v>
      </c>
      <c r="BK50" s="23">
        <f t="shared" si="79"/>
        <v>1157.4074074074076</v>
      </c>
      <c r="BL50" s="23">
        <f t="shared" si="79"/>
        <v>1375</v>
      </c>
      <c r="BM50" s="23">
        <f t="shared" si="79"/>
        <v>1363.6363636363637</v>
      </c>
      <c r="BN50" s="23">
        <f t="shared" si="79"/>
        <v>1590.909090909091</v>
      </c>
      <c r="BO50" s="292">
        <f t="shared" si="79"/>
        <v>1136.3636363636363</v>
      </c>
      <c r="BP50" s="23">
        <f t="shared" si="79"/>
        <v>1363.6363636363637</v>
      </c>
      <c r="BQ50" s="23">
        <f t="shared" ref="BQ50:CY50" si="80">+BQ24/BQ26</f>
        <v>1363.6363636363637</v>
      </c>
      <c r="BR50" s="23">
        <f t="shared" si="80"/>
        <v>1590.909090909091</v>
      </c>
      <c r="BS50" s="23">
        <f t="shared" si="80"/>
        <v>1136.3636363636363</v>
      </c>
      <c r="BT50" s="23">
        <f t="shared" si="80"/>
        <v>1363.6363636363637</v>
      </c>
      <c r="BU50" s="23">
        <f t="shared" si="80"/>
        <v>1363.6363636363637</v>
      </c>
      <c r="BV50" s="23">
        <f t="shared" si="80"/>
        <v>1590.909090909091</v>
      </c>
      <c r="BW50" s="23">
        <f t="shared" si="80"/>
        <v>1136.3636363636363</v>
      </c>
      <c r="BX50" s="23">
        <f t="shared" si="80"/>
        <v>1363.6363636363637</v>
      </c>
      <c r="BY50" s="23">
        <f t="shared" si="80"/>
        <v>1363.6363636363637</v>
      </c>
      <c r="BZ50" s="23">
        <f t="shared" si="80"/>
        <v>1590.909090909091</v>
      </c>
      <c r="CA50" s="292">
        <f t="shared" si="80"/>
        <v>1136.3636363636363</v>
      </c>
      <c r="CB50" s="23">
        <f t="shared" si="80"/>
        <v>1363.6363636363637</v>
      </c>
      <c r="CC50" s="23">
        <f t="shared" si="80"/>
        <v>1363.6363636363637</v>
      </c>
      <c r="CD50" s="23">
        <f t="shared" si="80"/>
        <v>1590.909090909091</v>
      </c>
      <c r="CE50" s="23">
        <f t="shared" si="80"/>
        <v>1136.3636363636363</v>
      </c>
      <c r="CF50" s="23">
        <f t="shared" si="80"/>
        <v>1363.6363636363637</v>
      </c>
      <c r="CG50" s="23">
        <f t="shared" si="80"/>
        <v>1363.6363636363637</v>
      </c>
      <c r="CH50" s="23">
        <f t="shared" si="80"/>
        <v>1527.7777777777776</v>
      </c>
      <c r="CI50" s="23">
        <f t="shared" si="80"/>
        <v>1121.7948717948716</v>
      </c>
      <c r="CJ50" s="23">
        <f t="shared" si="80"/>
        <v>1339.2857142857142</v>
      </c>
      <c r="CK50" s="23">
        <f t="shared" si="80"/>
        <v>1333.3333333333333</v>
      </c>
      <c r="CL50" s="23">
        <f t="shared" si="80"/>
        <v>1555.5555555555557</v>
      </c>
      <c r="CM50" s="292">
        <f t="shared" si="80"/>
        <v>1111.1111111111111</v>
      </c>
      <c r="CN50" s="23">
        <f t="shared" si="80"/>
        <v>1333.3333333333333</v>
      </c>
      <c r="CO50" s="23">
        <f t="shared" si="80"/>
        <v>1333.3333333333333</v>
      </c>
      <c r="CP50" s="23">
        <f t="shared" si="80"/>
        <v>1555.5555555555557</v>
      </c>
      <c r="CQ50" s="23">
        <f t="shared" si="80"/>
        <v>1111.1111111111111</v>
      </c>
      <c r="CR50" s="23">
        <f t="shared" si="80"/>
        <v>1333.3333333333333</v>
      </c>
      <c r="CS50" s="23">
        <f t="shared" si="80"/>
        <v>1333.3333333333333</v>
      </c>
      <c r="CT50" s="23">
        <f t="shared" si="80"/>
        <v>1555.5555555555557</v>
      </c>
      <c r="CU50" s="23">
        <f t="shared" si="80"/>
        <v>1111.1111111111111</v>
      </c>
      <c r="CV50" s="23">
        <f t="shared" si="80"/>
        <v>1333.3333333333333</v>
      </c>
      <c r="CW50" s="23">
        <f t="shared" si="80"/>
        <v>1333.3333333333333</v>
      </c>
      <c r="CX50" s="23">
        <f t="shared" si="80"/>
        <v>1555.5555555555557</v>
      </c>
      <c r="CY50" s="292">
        <f t="shared" si="80"/>
        <v>1111.1111111111111</v>
      </c>
    </row>
    <row r="51" spans="1:103" ht="18" hidden="1" x14ac:dyDescent="0.3">
      <c r="A51" s="31"/>
      <c r="B51" s="31"/>
      <c r="C51" s="593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81">+N50*N49</f>
        <v>#DIV/0!</v>
      </c>
      <c r="O51" s="22" t="e">
        <f t="shared" si="81"/>
        <v>#DIV/0!</v>
      </c>
      <c r="P51" s="22" t="e">
        <f t="shared" ref="P51:Q51" si="82">+P50*P49</f>
        <v>#DIV/0!</v>
      </c>
      <c r="Q51" s="22" t="e">
        <f t="shared" si="82"/>
        <v>#DIV/0!</v>
      </c>
      <c r="R51" s="22" t="e">
        <f t="shared" ref="R51:W51" si="83">+R50*R49</f>
        <v>#DIV/0!</v>
      </c>
      <c r="S51" s="22" t="e">
        <f t="shared" si="83"/>
        <v>#DIV/0!</v>
      </c>
      <c r="T51" s="22" t="e">
        <f t="shared" si="83"/>
        <v>#DIV/0!</v>
      </c>
      <c r="U51" s="22" t="e">
        <f t="shared" si="83"/>
        <v>#DIV/0!</v>
      </c>
      <c r="V51" s="22" t="e">
        <f t="shared" si="83"/>
        <v>#DIV/0!</v>
      </c>
      <c r="W51" s="22" t="e">
        <f t="shared" si="83"/>
        <v>#DIV/0!</v>
      </c>
      <c r="X51" s="22" t="e">
        <f t="shared" ref="X51:Y51" si="84">+X50*X49</f>
        <v>#DIV/0!</v>
      </c>
      <c r="Y51" s="22" t="e">
        <f t="shared" si="84"/>
        <v>#DIV/0!</v>
      </c>
      <c r="Z51" s="479" t="e">
        <f t="shared" ref="Z51" si="85">+Z50*Z49</f>
        <v>#DIV/0!</v>
      </c>
      <c r="AA51" s="23">
        <f>+AA50*AA49</f>
        <v>15050.5</v>
      </c>
      <c r="AB51" s="23">
        <f t="shared" ref="AB51" si="86">+AB50*AB49</f>
        <v>7500.0000000000009</v>
      </c>
      <c r="AC51" s="23">
        <f t="shared" si="81"/>
        <v>12500</v>
      </c>
      <c r="AD51" s="23">
        <f t="shared" si="81"/>
        <v>9166.6666666666679</v>
      </c>
      <c r="AE51" s="292">
        <f t="shared" si="81"/>
        <v>7291.666666666667</v>
      </c>
      <c r="AF51" s="23">
        <f t="shared" si="81"/>
        <v>8166.6666666666679</v>
      </c>
      <c r="AG51" s="23">
        <f t="shared" si="81"/>
        <v>5833.3333333333339</v>
      </c>
      <c r="AH51" s="23">
        <f t="shared" si="81"/>
        <v>6805.5555555555557</v>
      </c>
      <c r="AI51" s="23">
        <f t="shared" si="81"/>
        <v>4861.1111111111113</v>
      </c>
      <c r="AJ51" s="23">
        <f t="shared" si="81"/>
        <v>5000</v>
      </c>
      <c r="AK51" s="23">
        <f t="shared" si="81"/>
        <v>5000</v>
      </c>
      <c r="AL51" s="23">
        <f t="shared" si="81"/>
        <v>6666.666666666667</v>
      </c>
      <c r="AM51" s="23">
        <f t="shared" si="81"/>
        <v>6250</v>
      </c>
      <c r="AN51" s="23">
        <f t="shared" si="81"/>
        <v>8750</v>
      </c>
      <c r="AO51" s="23">
        <f t="shared" si="81"/>
        <v>10000</v>
      </c>
      <c r="AP51" s="23">
        <f t="shared" si="81"/>
        <v>10208.333333333336</v>
      </c>
      <c r="AQ51" s="292">
        <f t="shared" si="81"/>
        <v>6481.4814814814818</v>
      </c>
      <c r="AR51" s="23">
        <f t="shared" si="81"/>
        <v>7000</v>
      </c>
      <c r="AS51" s="23">
        <f t="shared" si="81"/>
        <v>6363.6363636363631</v>
      </c>
      <c r="AT51" s="23">
        <f t="shared" si="81"/>
        <v>6805.5555555555557</v>
      </c>
      <c r="AU51" s="23">
        <f t="shared" si="81"/>
        <v>4487.1794871794873</v>
      </c>
      <c r="AV51" s="23">
        <f t="shared" si="81"/>
        <v>5000</v>
      </c>
      <c r="AW51" s="23">
        <f t="shared" si="81"/>
        <v>5000</v>
      </c>
      <c r="AX51" s="23">
        <f t="shared" si="81"/>
        <v>5833.3333333333339</v>
      </c>
      <c r="AY51" s="23">
        <f t="shared" si="81"/>
        <v>4166.666666666667</v>
      </c>
      <c r="AZ51" s="23">
        <f t="shared" si="81"/>
        <v>5000</v>
      </c>
      <c r="BA51" s="23">
        <f t="shared" si="81"/>
        <v>5000</v>
      </c>
      <c r="BB51" s="23">
        <f t="shared" si="81"/>
        <v>5833.3333333333339</v>
      </c>
      <c r="BC51" s="292">
        <f t="shared" si="81"/>
        <v>4166.666666666667</v>
      </c>
      <c r="BD51" s="23">
        <f t="shared" si="81"/>
        <v>5000</v>
      </c>
      <c r="BE51" s="23">
        <f t="shared" si="81"/>
        <v>5000</v>
      </c>
      <c r="BF51" s="23">
        <f t="shared" si="81"/>
        <v>5833.3333333333339</v>
      </c>
      <c r="BG51" s="23">
        <f t="shared" si="81"/>
        <v>4166.666666666667</v>
      </c>
      <c r="BH51" s="23">
        <f t="shared" si="81"/>
        <v>5000</v>
      </c>
      <c r="BI51" s="23">
        <f t="shared" si="81"/>
        <v>5000</v>
      </c>
      <c r="BJ51" s="23">
        <f t="shared" si="81"/>
        <v>6250</v>
      </c>
      <c r="BK51" s="23">
        <f t="shared" si="81"/>
        <v>5208.3333333333339</v>
      </c>
      <c r="BL51" s="23">
        <f t="shared" si="81"/>
        <v>6875</v>
      </c>
      <c r="BM51" s="23">
        <f t="shared" si="81"/>
        <v>7500.0000000000009</v>
      </c>
      <c r="BN51" s="23">
        <f t="shared" si="81"/>
        <v>8166.6666666666679</v>
      </c>
      <c r="BO51" s="292">
        <f t="shared" si="81"/>
        <v>5468.7499999999991</v>
      </c>
      <c r="BP51" s="23">
        <f t="shared" si="81"/>
        <v>6176.4705882352946</v>
      </c>
      <c r="BQ51" s="23">
        <f t="shared" si="81"/>
        <v>5833.3333333333339</v>
      </c>
      <c r="BR51" s="23">
        <f t="shared" si="81"/>
        <v>6447.3684210526317</v>
      </c>
      <c r="BS51" s="23">
        <f t="shared" si="81"/>
        <v>4374.9999999999991</v>
      </c>
      <c r="BT51" s="23">
        <f t="shared" si="81"/>
        <v>5000.0000000000009</v>
      </c>
      <c r="BU51" s="23">
        <f t="shared" si="81"/>
        <v>5000.0000000000009</v>
      </c>
      <c r="BV51" s="23">
        <f t="shared" ref="BV51:CY51" si="87">+BV50*BV49</f>
        <v>5833.3333333333339</v>
      </c>
      <c r="BW51" s="23">
        <f t="shared" si="87"/>
        <v>4166.666666666667</v>
      </c>
      <c r="BX51" s="23">
        <f t="shared" si="87"/>
        <v>5000.0000000000009</v>
      </c>
      <c r="BY51" s="23">
        <f t="shared" si="87"/>
        <v>5000.0000000000009</v>
      </c>
      <c r="BZ51" s="23">
        <f t="shared" si="87"/>
        <v>5833.3333333333339</v>
      </c>
      <c r="CA51" s="292">
        <f t="shared" si="87"/>
        <v>4166.666666666667</v>
      </c>
      <c r="CB51" s="23">
        <f t="shared" si="87"/>
        <v>5000.0000000000009</v>
      </c>
      <c r="CC51" s="23">
        <f t="shared" si="87"/>
        <v>5000.0000000000009</v>
      </c>
      <c r="CD51" s="23">
        <f t="shared" si="87"/>
        <v>5833.3333333333339</v>
      </c>
      <c r="CE51" s="23">
        <f t="shared" si="87"/>
        <v>4166.666666666667</v>
      </c>
      <c r="CF51" s="23">
        <f t="shared" si="87"/>
        <v>5000.0000000000009</v>
      </c>
      <c r="CG51" s="23">
        <f t="shared" si="87"/>
        <v>5000.0000000000009</v>
      </c>
      <c r="CH51" s="23">
        <f t="shared" si="87"/>
        <v>6111.1111111111104</v>
      </c>
      <c r="CI51" s="23">
        <f t="shared" si="87"/>
        <v>4861.1111111111095</v>
      </c>
      <c r="CJ51" s="23">
        <f t="shared" si="87"/>
        <v>6250</v>
      </c>
      <c r="CK51" s="23">
        <f t="shared" si="87"/>
        <v>6666.6666666666661</v>
      </c>
      <c r="CL51" s="23">
        <f t="shared" si="87"/>
        <v>7424.242424242424</v>
      </c>
      <c r="CM51" s="292">
        <f t="shared" si="87"/>
        <v>5072.463768115942</v>
      </c>
      <c r="CN51" s="23">
        <f t="shared" si="87"/>
        <v>5833.333333333333</v>
      </c>
      <c r="CO51" s="23">
        <f t="shared" si="87"/>
        <v>5600</v>
      </c>
      <c r="CP51" s="23">
        <f t="shared" si="87"/>
        <v>6282.0512820512822</v>
      </c>
      <c r="CQ51" s="23">
        <f t="shared" si="87"/>
        <v>4320.9876543209866</v>
      </c>
      <c r="CR51" s="23">
        <f t="shared" si="87"/>
        <v>5000</v>
      </c>
      <c r="CS51" s="23">
        <f t="shared" si="87"/>
        <v>5000</v>
      </c>
      <c r="CT51" s="23">
        <f t="shared" si="87"/>
        <v>5833.3333333333339</v>
      </c>
      <c r="CU51" s="23">
        <f t="shared" si="87"/>
        <v>4166.666666666667</v>
      </c>
      <c r="CV51" s="23">
        <f t="shared" si="87"/>
        <v>5000</v>
      </c>
      <c r="CW51" s="23">
        <f t="shared" si="87"/>
        <v>5000</v>
      </c>
      <c r="CX51" s="23">
        <f t="shared" si="87"/>
        <v>5833.3333333333339</v>
      </c>
      <c r="CY51" s="292">
        <f t="shared" si="87"/>
        <v>4166.666666666667</v>
      </c>
    </row>
    <row r="52" spans="1:103" ht="18" hidden="1" x14ac:dyDescent="0.3">
      <c r="A52" s="31"/>
      <c r="B52" s="31"/>
      <c r="C52" s="593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88">+N108/N24</f>
        <v>#DIV/0!</v>
      </c>
      <c r="O52" s="206" t="e">
        <f t="shared" si="88"/>
        <v>#DIV/0!</v>
      </c>
      <c r="P52" s="206" t="e">
        <f t="shared" si="88"/>
        <v>#DIV/0!</v>
      </c>
      <c r="Q52" s="206" t="e">
        <f t="shared" si="88"/>
        <v>#DIV/0!</v>
      </c>
      <c r="R52" s="206" t="e">
        <f t="shared" si="88"/>
        <v>#DIV/0!</v>
      </c>
      <c r="S52" s="206" t="e">
        <f t="shared" si="88"/>
        <v>#DIV/0!</v>
      </c>
      <c r="T52" s="502" t="e">
        <f t="shared" si="88"/>
        <v>#DIV/0!</v>
      </c>
      <c r="U52" s="206" t="e">
        <f t="shared" si="88"/>
        <v>#DIV/0!</v>
      </c>
      <c r="V52" s="206" t="e">
        <f t="shared" si="88"/>
        <v>#DIV/0!</v>
      </c>
      <c r="W52" s="206">
        <f t="shared" si="88"/>
        <v>1</v>
      </c>
      <c r="X52" s="206">
        <f t="shared" si="88"/>
        <v>0.11203454894433772</v>
      </c>
      <c r="Y52" s="206">
        <f t="shared" si="88"/>
        <v>0.81086884567645834</v>
      </c>
      <c r="Z52" s="482">
        <f t="shared" si="88"/>
        <v>0.36425128646936911</v>
      </c>
      <c r="AA52" s="207">
        <f t="shared" si="88"/>
        <v>0.56521940888901112</v>
      </c>
      <c r="AB52" s="207">
        <f t="shared" si="88"/>
        <v>0.43825174194549871</v>
      </c>
      <c r="AC52" s="207">
        <f t="shared" si="88"/>
        <v>0.56395407527883212</v>
      </c>
      <c r="AD52" s="207">
        <f t="shared" si="88"/>
        <v>0.52967162073337759</v>
      </c>
      <c r="AE52" s="295">
        <f t="shared" si="88"/>
        <v>0.48853267527883204</v>
      </c>
      <c r="AF52" s="207">
        <f t="shared" si="88"/>
        <v>0.58550304670740361</v>
      </c>
      <c r="AG52" s="207">
        <f t="shared" si="88"/>
        <v>0.52624337527883214</v>
      </c>
      <c r="AH52" s="207">
        <f t="shared" si="88"/>
        <v>0.58550304670740361</v>
      </c>
      <c r="AI52" s="207">
        <f t="shared" si="88"/>
        <v>0.44327983527883208</v>
      </c>
      <c r="AJ52" s="207">
        <f t="shared" si="88"/>
        <v>0.52624337527883214</v>
      </c>
      <c r="AK52" s="207">
        <f t="shared" si="88"/>
        <v>0.52624337527883214</v>
      </c>
      <c r="AL52" s="207">
        <f t="shared" si="88"/>
        <v>0.62994780027883213</v>
      </c>
      <c r="AM52" s="207">
        <f t="shared" si="88"/>
        <v>0.60920691527883197</v>
      </c>
      <c r="AN52" s="207">
        <f t="shared" si="88"/>
        <v>0.70402238956454632</v>
      </c>
      <c r="AO52" s="207">
        <f t="shared" si="88"/>
        <v>0.73365222527883212</v>
      </c>
      <c r="AP52" s="207">
        <f t="shared" si="88"/>
        <v>0.76328206099311779</v>
      </c>
      <c r="AQ52" s="295">
        <f t="shared" si="88"/>
        <v>0.69217045527883203</v>
      </c>
      <c r="AR52" s="207">
        <f t="shared" si="88"/>
        <v>0.71291134027883207</v>
      </c>
      <c r="AS52" s="207">
        <f t="shared" si="88"/>
        <v>0.71291134027883207</v>
      </c>
      <c r="AT52" s="207">
        <f t="shared" ref="AT52:BY52" si="89">+AT108/AT24</f>
        <v>0.74550415956454641</v>
      </c>
      <c r="AU52" s="207">
        <f t="shared" si="89"/>
        <v>0.66728139327883196</v>
      </c>
      <c r="AV52" s="207">
        <f t="shared" si="89"/>
        <v>0.71291134027883207</v>
      </c>
      <c r="AW52" s="207">
        <f t="shared" si="89"/>
        <v>0.71291134027883207</v>
      </c>
      <c r="AX52" s="207">
        <f t="shared" si="89"/>
        <v>0.74550415956454641</v>
      </c>
      <c r="AY52" s="207">
        <f t="shared" si="89"/>
        <v>0.66728139327883196</v>
      </c>
      <c r="AZ52" s="207">
        <f t="shared" si="89"/>
        <v>0.71291134027883207</v>
      </c>
      <c r="BA52" s="207">
        <f t="shared" si="89"/>
        <v>0.71291134027883207</v>
      </c>
      <c r="BB52" s="207">
        <f t="shared" si="89"/>
        <v>0.74550415956454641</v>
      </c>
      <c r="BC52" s="295">
        <f t="shared" si="89"/>
        <v>0.66728139327883196</v>
      </c>
      <c r="BD52" s="207">
        <f t="shared" si="89"/>
        <v>0.69009636677883213</v>
      </c>
      <c r="BE52" s="207">
        <f t="shared" si="89"/>
        <v>0.69009636677883213</v>
      </c>
      <c r="BF52" s="207">
        <f t="shared" si="89"/>
        <v>0.72594846799311774</v>
      </c>
      <c r="BG52" s="207">
        <f t="shared" si="89"/>
        <v>0.63990342507883191</v>
      </c>
      <c r="BH52" s="207">
        <f t="shared" si="89"/>
        <v>0.69009636677883213</v>
      </c>
      <c r="BI52" s="207">
        <f t="shared" si="89"/>
        <v>0.69009636677883213</v>
      </c>
      <c r="BJ52" s="207">
        <f t="shared" si="89"/>
        <v>0.74028930847883201</v>
      </c>
      <c r="BK52" s="207">
        <f t="shared" si="89"/>
        <v>0.70013495511883195</v>
      </c>
      <c r="BL52" s="207">
        <f t="shared" si="89"/>
        <v>0.75854128727883208</v>
      </c>
      <c r="BM52" s="207">
        <f t="shared" si="89"/>
        <v>0.77375126961216534</v>
      </c>
      <c r="BN52" s="207">
        <f t="shared" si="89"/>
        <v>0.79765267042168919</v>
      </c>
      <c r="BO52" s="295">
        <f t="shared" si="89"/>
        <v>0.74028930847883201</v>
      </c>
      <c r="BP52" s="207">
        <f t="shared" si="89"/>
        <v>0.75702028904549856</v>
      </c>
      <c r="BQ52" s="207">
        <f t="shared" si="89"/>
        <v>0.75702028904549856</v>
      </c>
      <c r="BR52" s="207">
        <f t="shared" si="89"/>
        <v>0.78331182993597492</v>
      </c>
      <c r="BS52" s="207">
        <f t="shared" si="89"/>
        <v>0.72021213179883203</v>
      </c>
      <c r="BT52" s="207">
        <f t="shared" si="89"/>
        <v>0.75702028904549856</v>
      </c>
      <c r="BU52" s="207">
        <f t="shared" si="89"/>
        <v>0.75702028904549856</v>
      </c>
      <c r="BV52" s="207">
        <f t="shared" si="89"/>
        <v>0.78331182993597492</v>
      </c>
      <c r="BW52" s="207">
        <f t="shared" si="89"/>
        <v>0.72021213179883203</v>
      </c>
      <c r="BX52" s="207">
        <f t="shared" si="89"/>
        <v>0.75702028904549856</v>
      </c>
      <c r="BY52" s="207">
        <f t="shared" si="89"/>
        <v>0.75702028904549856</v>
      </c>
      <c r="BZ52" s="207">
        <f t="shared" ref="BZ52:CY52" si="90">+BZ108/BZ24</f>
        <v>0.78331182993597492</v>
      </c>
      <c r="CA52" s="295">
        <f t="shared" si="90"/>
        <v>0.72021213179883203</v>
      </c>
      <c r="CB52" s="207">
        <f t="shared" si="90"/>
        <v>0.7386162104221653</v>
      </c>
      <c r="CC52" s="207">
        <f t="shared" si="90"/>
        <v>0.7386162104221653</v>
      </c>
      <c r="CD52" s="207">
        <f t="shared" si="90"/>
        <v>0.76753690540168906</v>
      </c>
      <c r="CE52" s="207">
        <f t="shared" si="90"/>
        <v>0.69812723745083194</v>
      </c>
      <c r="CF52" s="207">
        <f t="shared" si="90"/>
        <v>0.7386162104221653</v>
      </c>
      <c r="CG52" s="207">
        <f t="shared" si="90"/>
        <v>0.7386162104221653</v>
      </c>
      <c r="CH52" s="207">
        <f t="shared" si="90"/>
        <v>0.77542436766883194</v>
      </c>
      <c r="CI52" s="207">
        <f t="shared" si="90"/>
        <v>0.7328320714262605</v>
      </c>
      <c r="CJ52" s="207">
        <f t="shared" si="90"/>
        <v>0.77910518339349855</v>
      </c>
      <c r="CK52" s="207">
        <f t="shared" si="90"/>
        <v>0.78922742663633205</v>
      </c>
      <c r="CL52" s="207">
        <f t="shared" si="90"/>
        <v>0.81091794787097482</v>
      </c>
      <c r="CM52" s="295">
        <f t="shared" si="90"/>
        <v>0.75886069690783198</v>
      </c>
      <c r="CN52" s="207">
        <f t="shared" si="90"/>
        <v>0.77404406177208207</v>
      </c>
      <c r="CO52" s="207">
        <f t="shared" si="90"/>
        <v>0.77404406177208207</v>
      </c>
      <c r="CP52" s="207">
        <f t="shared" si="90"/>
        <v>0.79790363513018914</v>
      </c>
      <c r="CQ52" s="207">
        <f t="shared" si="90"/>
        <v>0.74064065907073184</v>
      </c>
      <c r="CR52" s="207">
        <f t="shared" si="90"/>
        <v>0.77404406177208207</v>
      </c>
      <c r="CS52" s="207">
        <f t="shared" si="90"/>
        <v>0.77404406177208207</v>
      </c>
      <c r="CT52" s="207">
        <f t="shared" si="90"/>
        <v>0.79790363513018914</v>
      </c>
      <c r="CU52" s="207">
        <f t="shared" si="90"/>
        <v>0.74064065907073184</v>
      </c>
      <c r="CV52" s="207">
        <f t="shared" si="90"/>
        <v>0.77404406177208207</v>
      </c>
      <c r="CW52" s="207">
        <f t="shared" si="90"/>
        <v>0.77404406177208207</v>
      </c>
      <c r="CX52" s="207">
        <f t="shared" si="90"/>
        <v>0.79790363513018914</v>
      </c>
      <c r="CY52" s="295">
        <f t="shared" si="90"/>
        <v>0.74064065907073184</v>
      </c>
    </row>
    <row r="53" spans="1:103" ht="18" hidden="1" x14ac:dyDescent="0.3">
      <c r="A53" s="31"/>
      <c r="B53" s="31"/>
      <c r="C53" s="593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91">+AVERAGE(N52*N51,M52*M51, L52*L51, K51*K52,J51*J52, I51*I52)</f>
        <v>#DIV/0!</v>
      </c>
      <c r="O53" s="22" t="e">
        <f t="shared" si="91"/>
        <v>#DIV/0!</v>
      </c>
      <c r="P53" s="22" t="e">
        <f t="shared" si="91"/>
        <v>#DIV/0!</v>
      </c>
      <c r="Q53" s="22" t="e">
        <f t="shared" si="91"/>
        <v>#DIV/0!</v>
      </c>
      <c r="R53" s="22" t="e">
        <f t="shared" si="91"/>
        <v>#DIV/0!</v>
      </c>
      <c r="S53" s="22" t="e">
        <f t="shared" si="91"/>
        <v>#DIV/0!</v>
      </c>
      <c r="T53" s="22" t="e">
        <f t="shared" si="91"/>
        <v>#DIV/0!</v>
      </c>
      <c r="U53" s="22" t="e">
        <f t="shared" si="91"/>
        <v>#DIV/0!</v>
      </c>
      <c r="V53" s="22" t="e">
        <f t="shared" si="91"/>
        <v>#DIV/0!</v>
      </c>
      <c r="W53" s="22" t="e">
        <f t="shared" si="91"/>
        <v>#DIV/0!</v>
      </c>
      <c r="X53" s="22" t="e">
        <f t="shared" si="91"/>
        <v>#DIV/0!</v>
      </c>
      <c r="Y53" s="22" t="e">
        <f t="shared" si="91"/>
        <v>#DIV/0!</v>
      </c>
      <c r="Z53" s="479" t="e">
        <f t="shared" si="91"/>
        <v>#DIV/0!</v>
      </c>
      <c r="AA53" s="23" t="e">
        <f t="shared" si="91"/>
        <v>#DIV/0!</v>
      </c>
      <c r="AB53" s="23" t="e">
        <f t="shared" si="91"/>
        <v>#DIV/0!</v>
      </c>
      <c r="AC53" s="23" t="e">
        <f t="shared" si="91"/>
        <v>#DIV/0!</v>
      </c>
      <c r="AD53" s="23" t="e">
        <f t="shared" si="91"/>
        <v>#DIV/0!</v>
      </c>
      <c r="AE53" s="292" t="e">
        <f t="shared" si="91"/>
        <v>#DIV/0!</v>
      </c>
      <c r="AF53" s="23">
        <f t="shared" si="91"/>
        <v>5340.3829246336581</v>
      </c>
      <c r="AG53" s="23">
        <f t="shared" si="91"/>
        <v>4434.2026427962892</v>
      </c>
      <c r="AH53" s="23">
        <f t="shared" si="91"/>
        <v>4550.5002174167957</v>
      </c>
      <c r="AI53" s="23">
        <f t="shared" si="91"/>
        <v>3734.7346493534678</v>
      </c>
      <c r="AJ53" s="23">
        <f t="shared" si="91"/>
        <v>3364.0502637431673</v>
      </c>
      <c r="AK53" s="23">
        <f t="shared" si="91"/>
        <v>3208.8835058241689</v>
      </c>
      <c r="AL53" s="23">
        <f t="shared" si="91"/>
        <v>3111.8908036711277</v>
      </c>
      <c r="AM53" s="23">
        <f t="shared" si="91"/>
        <v>3234.8558366766015</v>
      </c>
      <c r="AN53" s="23">
        <f t="shared" si="91"/>
        <v>3597.4429027391852</v>
      </c>
      <c r="AO53" s="23">
        <f t="shared" si="91"/>
        <v>4461.0578561030006</v>
      </c>
      <c r="AP53" s="23">
        <f t="shared" si="91"/>
        <v>5321.1613276992093</v>
      </c>
      <c r="AQ53" s="292">
        <f t="shared" si="91"/>
        <v>5630.3401796199078</v>
      </c>
      <c r="AR53" s="23">
        <f t="shared" si="91"/>
        <v>5762.1280763020659</v>
      </c>
      <c r="AS53" s="23">
        <f t="shared" si="91"/>
        <v>5883.6556277278023</v>
      </c>
      <c r="AT53" s="23">
        <f t="shared" si="91"/>
        <v>5702.5513054152179</v>
      </c>
      <c r="AU53" s="23">
        <f t="shared" si="91"/>
        <v>4978.8328266333847</v>
      </c>
      <c r="AV53" s="23">
        <f t="shared" si="91"/>
        <v>4274.2859925371749</v>
      </c>
      <c r="AW53" s="23">
        <f t="shared" si="91"/>
        <v>4120.6637781164764</v>
      </c>
      <c r="AX53" s="23">
        <f t="shared" si="91"/>
        <v>4013.7295918122595</v>
      </c>
      <c r="AY53" s="23">
        <f t="shared" si="91"/>
        <v>3721.0013600813727</v>
      </c>
      <c r="AZ53" s="23">
        <f t="shared" si="91"/>
        <v>3469.4991478446877</v>
      </c>
      <c r="BA53" s="23">
        <f t="shared" si="91"/>
        <v>3564.5567013941604</v>
      </c>
      <c r="BB53" s="23">
        <f t="shared" si="91"/>
        <v>3695.2596285162203</v>
      </c>
      <c r="BC53" s="292">
        <f t="shared" si="91"/>
        <v>3564.5567013941604</v>
      </c>
      <c r="BD53" s="23">
        <f t="shared" si="91"/>
        <v>3414.8412963554333</v>
      </c>
      <c r="BE53" s="23">
        <f t="shared" si="91"/>
        <v>3526.5317455608274</v>
      </c>
      <c r="BF53" s="23">
        <f t="shared" si="91"/>
        <v>3638.2221947662206</v>
      </c>
      <c r="BG53" s="23">
        <f t="shared" si="91"/>
        <v>3488.5067897274935</v>
      </c>
      <c r="BH53" s="23">
        <f t="shared" si="91"/>
        <v>3338.7913846887673</v>
      </c>
      <c r="BI53" s="23">
        <f t="shared" si="91"/>
        <v>3450.4818338941609</v>
      </c>
      <c r="BJ53" s="23">
        <f t="shared" si="91"/>
        <v>3646.5362245772508</v>
      </c>
      <c r="BK53" s="23">
        <f t="shared" si="91"/>
        <v>3679.2119563577653</v>
      </c>
      <c r="BL53" s="23">
        <f t="shared" si="91"/>
        <v>3842.5906152603402</v>
      </c>
      <c r="BM53" s="23">
        <f t="shared" si="91"/>
        <v>4365.4023237485808</v>
      </c>
      <c r="BN53" s="23">
        <f t="shared" si="91"/>
        <v>4876.0159306179639</v>
      </c>
      <c r="BO53" s="292">
        <f t="shared" si="91"/>
        <v>4975.6784842595398</v>
      </c>
      <c r="BP53" s="23">
        <f t="shared" si="91"/>
        <v>4983.8293795919062</v>
      </c>
      <c r="BQ53" s="23">
        <f t="shared" si="91"/>
        <v>5112.0652898454891</v>
      </c>
      <c r="BR53" s="23">
        <f t="shared" si="91"/>
        <v>5084.6200575328521</v>
      </c>
      <c r="BS53" s="23">
        <f t="shared" si="91"/>
        <v>4642.5856499542942</v>
      </c>
      <c r="BT53" s="23">
        <f t="shared" si="91"/>
        <v>4187.7419783071318</v>
      </c>
      <c r="BU53" s="23">
        <f t="shared" si="91"/>
        <v>4143.8493598877794</v>
      </c>
      <c r="BV53" s="23">
        <f t="shared" si="91"/>
        <v>4126.1169362166047</v>
      </c>
      <c r="BW53" s="23">
        <f t="shared" si="91"/>
        <v>3890.2723022826699</v>
      </c>
      <c r="BX53" s="23">
        <f t="shared" ref="BX53:CY53" si="92">+AVERAGE(BX52*BX51,BW52*BW51, BV52*BV51, BU51*BU52,BT51*BT52, BS51*BS52)</f>
        <v>3679.4058837928933</v>
      </c>
      <c r="BY53" s="23">
        <f t="shared" si="92"/>
        <v>3785.101445227494</v>
      </c>
      <c r="BZ53" s="23">
        <f t="shared" si="92"/>
        <v>3915.8043723495539</v>
      </c>
      <c r="CA53" s="292">
        <f t="shared" si="92"/>
        <v>3785.101445227494</v>
      </c>
      <c r="CB53" s="23">
        <f t="shared" si="92"/>
        <v>3639.061785919323</v>
      </c>
      <c r="CC53" s="23">
        <f t="shared" si="92"/>
        <v>3754.4279808552715</v>
      </c>
      <c r="CD53" s="23">
        <f t="shared" si="92"/>
        <v>3869.7941757912199</v>
      </c>
      <c r="CE53" s="23">
        <f t="shared" si="92"/>
        <v>3723.7545164830494</v>
      </c>
      <c r="CF53" s="23">
        <f t="shared" si="92"/>
        <v>3577.7148571748785</v>
      </c>
      <c r="CG53" s="23">
        <f t="shared" si="92"/>
        <v>3693.0810521108274</v>
      </c>
      <c r="CH53" s="23">
        <f t="shared" si="92"/>
        <v>3867.3516216069074</v>
      </c>
      <c r="CI53" s="23">
        <f t="shared" si="92"/>
        <v>3845.5678004198962</v>
      </c>
      <c r="CJ53" s="23">
        <f t="shared" si="92"/>
        <v>3910.9192639809266</v>
      </c>
      <c r="CK53" s="23">
        <f t="shared" si="92"/>
        <v>4303.0280453471069</v>
      </c>
      <c r="CL53" s="23">
        <f t="shared" si="92"/>
        <v>4690.9231085225174</v>
      </c>
      <c r="CM53" s="292">
        <f t="shared" si="92"/>
        <v>4716.9584981894113</v>
      </c>
      <c r="CN53" s="23">
        <f t="shared" si="92"/>
        <v>4679.7172578421623</v>
      </c>
      <c r="CO53" s="23">
        <f t="shared" si="92"/>
        <v>4808.4286946646462</v>
      </c>
      <c r="CP53" s="23">
        <f t="shared" si="92"/>
        <v>4832.2727209669147</v>
      </c>
      <c r="CQ53" s="23">
        <f t="shared" si="92"/>
        <v>4488.7365487264551</v>
      </c>
      <c r="CR53" s="23">
        <f t="shared" si="92"/>
        <v>4130.364695009308</v>
      </c>
      <c r="CS53" s="23">
        <f t="shared" si="92"/>
        <v>4133.8525148006784</v>
      </c>
      <c r="CT53" s="23">
        <f t="shared" si="92"/>
        <v>4157.0493222321711</v>
      </c>
      <c r="CU53" s="23">
        <f t="shared" si="92"/>
        <v>3948.9419889329033</v>
      </c>
      <c r="CV53" s="23">
        <f t="shared" si="92"/>
        <v>3758.566781405807</v>
      </c>
      <c r="CW53" s="23">
        <f t="shared" si="92"/>
        <v>3870.2203088604106</v>
      </c>
      <c r="CX53" s="23">
        <f t="shared" si="92"/>
        <v>4000.9232359824705</v>
      </c>
      <c r="CY53" s="292">
        <f t="shared" si="92"/>
        <v>3870.2203088604106</v>
      </c>
    </row>
    <row r="54" spans="1:103" ht="18" x14ac:dyDescent="0.3">
      <c r="A54" s="31"/>
      <c r="B54" s="31"/>
      <c r="C54" s="593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93">+AVERAGE(I104:N104)</f>
        <v>0</v>
      </c>
      <c r="O54" s="22">
        <f t="shared" si="93"/>
        <v>0</v>
      </c>
      <c r="P54" s="22">
        <f t="shared" si="93"/>
        <v>0</v>
      </c>
      <c r="Q54" s="22">
        <f t="shared" si="93"/>
        <v>0</v>
      </c>
      <c r="R54" s="22">
        <f t="shared" si="93"/>
        <v>0</v>
      </c>
      <c r="S54" s="22">
        <f t="shared" si="93"/>
        <v>0</v>
      </c>
      <c r="T54" s="22">
        <f t="shared" si="93"/>
        <v>0</v>
      </c>
      <c r="U54" s="22">
        <f t="shared" si="93"/>
        <v>0</v>
      </c>
      <c r="V54" s="22">
        <f t="shared" si="93"/>
        <v>50</v>
      </c>
      <c r="W54" s="22">
        <f t="shared" si="93"/>
        <v>50</v>
      </c>
      <c r="X54" s="22">
        <f t="shared" si="93"/>
        <v>127.10500000000002</v>
      </c>
      <c r="Y54" s="22">
        <f t="shared" si="93"/>
        <v>203.29333333333338</v>
      </c>
      <c r="Z54" s="479">
        <f t="shared" si="93"/>
        <v>863.88666666666677</v>
      </c>
      <c r="AA54" s="23">
        <f t="shared" si="93"/>
        <v>1178.1425000000002</v>
      </c>
      <c r="AB54" s="23">
        <f t="shared" si="93"/>
        <v>1442.3983333333335</v>
      </c>
      <c r="AC54" s="23">
        <f t="shared" si="93"/>
        <v>1756.6541666666669</v>
      </c>
      <c r="AD54" s="23">
        <f t="shared" si="93"/>
        <v>1993.8050000000001</v>
      </c>
      <c r="AE54" s="292">
        <f t="shared" si="93"/>
        <v>2231.8724999999999</v>
      </c>
      <c r="AF54" s="23">
        <f t="shared" si="93"/>
        <v>1916.9605833333335</v>
      </c>
      <c r="AG54" s="23">
        <f t="shared" si="93"/>
        <v>1948.3861666666669</v>
      </c>
      <c r="AH54" s="23">
        <f t="shared" si="93"/>
        <v>1979.8117499999998</v>
      </c>
      <c r="AI54" s="23">
        <f t="shared" si="93"/>
        <v>2011.2373333333333</v>
      </c>
      <c r="AJ54" s="23">
        <f t="shared" si="93"/>
        <v>2042.6629166666664</v>
      </c>
      <c r="AK54" s="23">
        <f t="shared" si="93"/>
        <v>2074.0884999999998</v>
      </c>
      <c r="AL54" s="23">
        <f t="shared" si="93"/>
        <v>2074.0884999999998</v>
      </c>
      <c r="AM54" s="23">
        <f t="shared" si="93"/>
        <v>2074.0884999999998</v>
      </c>
      <c r="AN54" s="23">
        <f t="shared" si="93"/>
        <v>2074.0884999999998</v>
      </c>
      <c r="AO54" s="23">
        <f t="shared" si="93"/>
        <v>2074.0884999999998</v>
      </c>
      <c r="AP54" s="23">
        <f t="shared" si="93"/>
        <v>2074.0884999999998</v>
      </c>
      <c r="AQ54" s="292">
        <f t="shared" si="93"/>
        <v>2074.0884999999998</v>
      </c>
      <c r="AR54" s="23">
        <f t="shared" si="93"/>
        <v>2108.6566416666665</v>
      </c>
      <c r="AS54" s="23">
        <f t="shared" si="93"/>
        <v>2143.2247833333336</v>
      </c>
      <c r="AT54" s="23">
        <f t="shared" ref="AT54:BW54" si="94">+AVERAGE(AO104:AT104)</f>
        <v>2177.7929250000002</v>
      </c>
      <c r="AU54" s="23">
        <f t="shared" si="94"/>
        <v>2212.3610666666668</v>
      </c>
      <c r="AV54" s="23">
        <f t="shared" si="94"/>
        <v>2246.9292083333344</v>
      </c>
      <c r="AW54" s="23">
        <f t="shared" si="94"/>
        <v>2281.497350000001</v>
      </c>
      <c r="AX54" s="23">
        <f t="shared" si="94"/>
        <v>2281.497350000001</v>
      </c>
      <c r="AY54" s="23">
        <f t="shared" si="94"/>
        <v>2281.497350000001</v>
      </c>
      <c r="AZ54" s="23">
        <f t="shared" si="94"/>
        <v>2281.497350000001</v>
      </c>
      <c r="BA54" s="23">
        <f t="shared" si="94"/>
        <v>2281.497350000001</v>
      </c>
      <c r="BB54" s="23">
        <f t="shared" si="94"/>
        <v>2281.497350000001</v>
      </c>
      <c r="BC54" s="292">
        <f t="shared" si="94"/>
        <v>2281.497350000001</v>
      </c>
      <c r="BD54" s="23">
        <f t="shared" si="94"/>
        <v>2319.522305833334</v>
      </c>
      <c r="BE54" s="23">
        <f t="shared" si="94"/>
        <v>2357.5472616666671</v>
      </c>
      <c r="BF54" s="23">
        <f t="shared" si="94"/>
        <v>2395.5722175000005</v>
      </c>
      <c r="BG54" s="23">
        <f t="shared" si="94"/>
        <v>2433.597173333334</v>
      </c>
      <c r="BH54" s="23">
        <f t="shared" si="94"/>
        <v>2471.6221291666675</v>
      </c>
      <c r="BI54" s="23">
        <f t="shared" si="94"/>
        <v>2509.647085000001</v>
      </c>
      <c r="BJ54" s="23">
        <f t="shared" si="94"/>
        <v>2509.647085000001</v>
      </c>
      <c r="BK54" s="23">
        <f t="shared" si="94"/>
        <v>2509.647085000001</v>
      </c>
      <c r="BL54" s="23">
        <f t="shared" si="94"/>
        <v>2509.647085000001</v>
      </c>
      <c r="BM54" s="23">
        <f t="shared" si="94"/>
        <v>2509.647085000001</v>
      </c>
      <c r="BN54" s="23">
        <f t="shared" si="94"/>
        <v>2509.647085000001</v>
      </c>
      <c r="BO54" s="292">
        <f t="shared" si="94"/>
        <v>2509.647085000001</v>
      </c>
      <c r="BP54" s="23">
        <f t="shared" si="94"/>
        <v>2551.4745364166679</v>
      </c>
      <c r="BQ54" s="23">
        <f t="shared" si="94"/>
        <v>2593.3019878333344</v>
      </c>
      <c r="BR54" s="23">
        <f t="shared" si="94"/>
        <v>2635.1294392500008</v>
      </c>
      <c r="BS54" s="23">
        <f t="shared" si="94"/>
        <v>2676.9568906666677</v>
      </c>
      <c r="BT54" s="23">
        <f t="shared" si="94"/>
        <v>2718.7843420833342</v>
      </c>
      <c r="BU54" s="23">
        <f t="shared" si="94"/>
        <v>2760.6117935000007</v>
      </c>
      <c r="BV54" s="23">
        <f t="shared" si="94"/>
        <v>2760.6117935000007</v>
      </c>
      <c r="BW54" s="23">
        <f t="shared" si="94"/>
        <v>2760.6117935000007</v>
      </c>
      <c r="BX54" s="23">
        <f t="shared" ref="BX54:CY54" si="95">+AVERAGE(BS104:BX104)</f>
        <v>2760.6117935000007</v>
      </c>
      <c r="BY54" s="23">
        <f t="shared" si="95"/>
        <v>2760.6117935000007</v>
      </c>
      <c r="BZ54" s="23">
        <f t="shared" si="95"/>
        <v>2760.6117935000007</v>
      </c>
      <c r="CA54" s="292">
        <f t="shared" si="95"/>
        <v>2760.6117935000007</v>
      </c>
      <c r="CB54" s="23">
        <f t="shared" si="95"/>
        <v>2806.6219900583346</v>
      </c>
      <c r="CC54" s="23">
        <f t="shared" si="95"/>
        <v>2852.6321866166677</v>
      </c>
      <c r="CD54" s="23">
        <f t="shared" si="95"/>
        <v>2898.6423831750017</v>
      </c>
      <c r="CE54" s="23">
        <f t="shared" si="95"/>
        <v>2944.6525797333347</v>
      </c>
      <c r="CF54" s="23">
        <f t="shared" si="95"/>
        <v>2990.6627762916683</v>
      </c>
      <c r="CG54" s="23">
        <f t="shared" si="95"/>
        <v>3036.6729728500018</v>
      </c>
      <c r="CH54" s="23">
        <f t="shared" si="95"/>
        <v>3036.6729728500018</v>
      </c>
      <c r="CI54" s="23">
        <f t="shared" si="95"/>
        <v>3036.6729728500018</v>
      </c>
      <c r="CJ54" s="23">
        <f t="shared" si="95"/>
        <v>3036.6729728500018</v>
      </c>
      <c r="CK54" s="23">
        <f t="shared" si="95"/>
        <v>3036.6729728500018</v>
      </c>
      <c r="CL54" s="23">
        <f t="shared" si="95"/>
        <v>3036.6729728500018</v>
      </c>
      <c r="CM54" s="292">
        <f t="shared" si="95"/>
        <v>3036.6729728500018</v>
      </c>
      <c r="CN54" s="23">
        <f t="shared" si="95"/>
        <v>3087.2841890641685</v>
      </c>
      <c r="CO54" s="23">
        <f t="shared" si="95"/>
        <v>3137.8954052783351</v>
      </c>
      <c r="CP54" s="23">
        <f t="shared" si="95"/>
        <v>3188.5066214925023</v>
      </c>
      <c r="CQ54" s="23">
        <f t="shared" si="95"/>
        <v>3239.1178377066685</v>
      </c>
      <c r="CR54" s="23">
        <f t="shared" si="95"/>
        <v>3289.7290539208352</v>
      </c>
      <c r="CS54" s="23">
        <f t="shared" si="95"/>
        <v>3340.3402701350019</v>
      </c>
      <c r="CT54" s="23">
        <f t="shared" si="95"/>
        <v>3340.3402701350019</v>
      </c>
      <c r="CU54" s="23">
        <f t="shared" si="95"/>
        <v>3340.3402701350019</v>
      </c>
      <c r="CV54" s="23">
        <f t="shared" si="95"/>
        <v>3340.3402701350019</v>
      </c>
      <c r="CW54" s="23">
        <f t="shared" si="95"/>
        <v>3340.3402701350019</v>
      </c>
      <c r="CX54" s="23">
        <f t="shared" si="95"/>
        <v>3340.3402701350019</v>
      </c>
      <c r="CY54" s="292">
        <f t="shared" si="95"/>
        <v>3340.3402701350019</v>
      </c>
    </row>
    <row r="55" spans="1:103" ht="18" hidden="1" x14ac:dyDescent="0.3">
      <c r="A55" s="31"/>
      <c r="B55" s="31"/>
      <c r="C55" s="593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96">+N53/N54</f>
        <v>#DIV/0!</v>
      </c>
      <c r="O55" s="187" t="e">
        <f t="shared" si="96"/>
        <v>#DIV/0!</v>
      </c>
      <c r="P55" s="187" t="e">
        <f t="shared" si="96"/>
        <v>#DIV/0!</v>
      </c>
      <c r="Q55" s="187" t="e">
        <f t="shared" si="96"/>
        <v>#DIV/0!</v>
      </c>
      <c r="R55" s="187" t="e">
        <f t="shared" si="96"/>
        <v>#DIV/0!</v>
      </c>
      <c r="S55" s="187" t="e">
        <f t="shared" si="96"/>
        <v>#DIV/0!</v>
      </c>
      <c r="T55" s="187" t="e">
        <f t="shared" si="96"/>
        <v>#DIV/0!</v>
      </c>
      <c r="U55" s="187" t="e">
        <f t="shared" si="96"/>
        <v>#DIV/0!</v>
      </c>
      <c r="V55" s="187" t="e">
        <f t="shared" si="96"/>
        <v>#DIV/0!</v>
      </c>
      <c r="W55" s="187" t="e">
        <f t="shared" si="96"/>
        <v>#DIV/0!</v>
      </c>
      <c r="X55" s="187" t="e">
        <f t="shared" si="96"/>
        <v>#DIV/0!</v>
      </c>
      <c r="Y55" s="187" t="e">
        <f t="shared" si="96"/>
        <v>#DIV/0!</v>
      </c>
      <c r="Z55" s="483" t="e">
        <f t="shared" ref="Z55:AB55" si="97">+Z53/Z54</f>
        <v>#DIV/0!</v>
      </c>
      <c r="AA55" s="188" t="e">
        <f t="shared" si="97"/>
        <v>#DIV/0!</v>
      </c>
      <c r="AB55" s="188" t="e">
        <f t="shared" si="97"/>
        <v>#DIV/0!</v>
      </c>
      <c r="AC55" s="188" t="e">
        <f t="shared" si="96"/>
        <v>#DIV/0!</v>
      </c>
      <c r="AD55" s="188" t="e">
        <f t="shared" si="96"/>
        <v>#DIV/0!</v>
      </c>
      <c r="AE55" s="296" t="e">
        <f t="shared" si="96"/>
        <v>#DIV/0!</v>
      </c>
      <c r="AF55" s="188">
        <f t="shared" si="96"/>
        <v>2.7858595377832231</v>
      </c>
      <c r="AG55" s="188">
        <f t="shared" si="96"/>
        <v>2.275833568651537</v>
      </c>
      <c r="AH55" s="188">
        <f t="shared" si="96"/>
        <v>2.2984509600050593</v>
      </c>
      <c r="AI55" s="188">
        <f t="shared" si="96"/>
        <v>1.8569338324501408</v>
      </c>
      <c r="AJ55" s="188">
        <f t="shared" si="96"/>
        <v>1.6468944710822948</v>
      </c>
      <c r="AK55" s="188">
        <f t="shared" ref="AK55:BP55" si="98">+AK53/AK54</f>
        <v>1.547129500898428</v>
      </c>
      <c r="AL55" s="188">
        <f t="shared" si="98"/>
        <v>1.5003654876207684</v>
      </c>
      <c r="AM55" s="188">
        <f t="shared" si="98"/>
        <v>1.5596517876053031</v>
      </c>
      <c r="AN55" s="188">
        <f t="shared" si="98"/>
        <v>1.7344693356812815</v>
      </c>
      <c r="AO55" s="188">
        <f t="shared" si="98"/>
        <v>2.1508522206757332</v>
      </c>
      <c r="AP55" s="188">
        <f t="shared" si="98"/>
        <v>2.5655420815935335</v>
      </c>
      <c r="AQ55" s="296">
        <f t="shared" si="98"/>
        <v>2.7146094198101518</v>
      </c>
      <c r="AR55" s="188">
        <f t="shared" si="98"/>
        <v>2.7326061353202213</v>
      </c>
      <c r="AS55" s="188">
        <f t="shared" si="98"/>
        <v>2.7452349718432325</v>
      </c>
      <c r="AT55" s="188">
        <f t="shared" si="98"/>
        <v>2.6185002439638367</v>
      </c>
      <c r="AU55" s="188">
        <f t="shared" si="98"/>
        <v>2.2504612387411616</v>
      </c>
      <c r="AV55" s="188">
        <f t="shared" si="98"/>
        <v>1.9022788865287117</v>
      </c>
      <c r="AW55" s="188">
        <f t="shared" si="98"/>
        <v>1.8061225353237753</v>
      </c>
      <c r="AX55" s="188">
        <f t="shared" si="98"/>
        <v>1.7592523575853629</v>
      </c>
      <c r="AY55" s="188">
        <f t="shared" si="98"/>
        <v>1.6309470445281784</v>
      </c>
      <c r="AZ55" s="188">
        <f t="shared" si="98"/>
        <v>1.5207114519965084</v>
      </c>
      <c r="BA55" s="188">
        <f t="shared" si="98"/>
        <v>1.5623759989877519</v>
      </c>
      <c r="BB55" s="188">
        <f t="shared" si="98"/>
        <v>1.6196642211818562</v>
      </c>
      <c r="BC55" s="296">
        <f t="shared" si="98"/>
        <v>1.5623759989877519</v>
      </c>
      <c r="BD55" s="188">
        <f t="shared" si="98"/>
        <v>1.4722174853708012</v>
      </c>
      <c r="BE55" s="188">
        <f t="shared" si="98"/>
        <v>1.4958477409558897</v>
      </c>
      <c r="BF55" s="188">
        <f t="shared" si="98"/>
        <v>1.5187278296970064</v>
      </c>
      <c r="BG55" s="188">
        <f t="shared" si="98"/>
        <v>1.4334774990510175</v>
      </c>
      <c r="BH55" s="188">
        <f t="shared" si="98"/>
        <v>1.3508502555018289</v>
      </c>
      <c r="BI55" s="188">
        <f t="shared" si="98"/>
        <v>1.3748872718070475</v>
      </c>
      <c r="BJ55" s="188">
        <f t="shared" si="98"/>
        <v>1.4530075747990079</v>
      </c>
      <c r="BK55" s="188">
        <f t="shared" si="98"/>
        <v>1.4660276252976676</v>
      </c>
      <c r="BL55" s="188">
        <f t="shared" si="98"/>
        <v>1.5311278777909678</v>
      </c>
      <c r="BM55" s="188">
        <f t="shared" si="98"/>
        <v>1.7394486857695288</v>
      </c>
      <c r="BN55" s="188">
        <f t="shared" si="98"/>
        <v>1.942909008904717</v>
      </c>
      <c r="BO55" s="296">
        <f t="shared" si="98"/>
        <v>1.9826207891933689</v>
      </c>
      <c r="BP55" s="188">
        <f t="shared" si="98"/>
        <v>1.9533133913189182</v>
      </c>
      <c r="BQ55" s="188">
        <f t="shared" ref="BQ55:CV55" si="99">+BQ53/BQ54</f>
        <v>1.9712572287489527</v>
      </c>
      <c r="BR55" s="188">
        <f t="shared" si="99"/>
        <v>1.9295522951540531</v>
      </c>
      <c r="BS55" s="188">
        <f t="shared" si="99"/>
        <v>1.7342773304048642</v>
      </c>
      <c r="BT55" s="188">
        <f t="shared" si="99"/>
        <v>1.540299432171282</v>
      </c>
      <c r="BU55" s="188">
        <f t="shared" si="99"/>
        <v>1.5010619637446603</v>
      </c>
      <c r="BV55" s="188">
        <f t="shared" si="99"/>
        <v>1.4946385963907547</v>
      </c>
      <c r="BW55" s="188">
        <f t="shared" si="99"/>
        <v>1.4092065792961226</v>
      </c>
      <c r="BX55" s="188">
        <f t="shared" si="99"/>
        <v>1.3328226346262229</v>
      </c>
      <c r="BY55" s="188">
        <f t="shared" si="99"/>
        <v>1.3711096410367098</v>
      </c>
      <c r="BZ55" s="188">
        <f t="shared" si="99"/>
        <v>1.4184552792136556</v>
      </c>
      <c r="CA55" s="296">
        <f t="shared" si="99"/>
        <v>1.3711096410367098</v>
      </c>
      <c r="CB55" s="188">
        <f t="shared" si="99"/>
        <v>1.2965984727582378</v>
      </c>
      <c r="CC55" s="188">
        <f t="shared" si="99"/>
        <v>1.316127609605418</v>
      </c>
      <c r="CD55" s="188">
        <f t="shared" si="99"/>
        <v>1.3350367738542745</v>
      </c>
      <c r="CE55" s="188">
        <f t="shared" si="99"/>
        <v>1.264581955138582</v>
      </c>
      <c r="CF55" s="188">
        <f t="shared" si="99"/>
        <v>1.1962949769987565</v>
      </c>
      <c r="CG55" s="188">
        <f t="shared" si="99"/>
        <v>1.2161602797303419</v>
      </c>
      <c r="CH55" s="188">
        <f t="shared" si="99"/>
        <v>1.2735489320660336</v>
      </c>
      <c r="CI55" s="188">
        <f t="shared" si="99"/>
        <v>1.2663753505240718</v>
      </c>
      <c r="CJ55" s="188">
        <f t="shared" si="99"/>
        <v>1.2878960951499563</v>
      </c>
      <c r="CK55" s="188">
        <f t="shared" si="99"/>
        <v>1.4170205629052626</v>
      </c>
      <c r="CL55" s="188">
        <f t="shared" si="99"/>
        <v>1.5447574205265693</v>
      </c>
      <c r="CM55" s="296">
        <f t="shared" si="99"/>
        <v>1.5533310765967714</v>
      </c>
      <c r="CN55" s="188">
        <f t="shared" si="99"/>
        <v>1.5158038493569002</v>
      </c>
      <c r="CO55" s="188">
        <f t="shared" si="99"/>
        <v>1.5323737963273931</v>
      </c>
      <c r="CP55" s="188">
        <f t="shared" si="99"/>
        <v>1.5155285199643038</v>
      </c>
      <c r="CQ55" s="188">
        <f t="shared" si="99"/>
        <v>1.3857898272402867</v>
      </c>
      <c r="CR55" s="188">
        <f t="shared" si="99"/>
        <v>1.2555333972220504</v>
      </c>
      <c r="CS55" s="188">
        <f t="shared" si="99"/>
        <v>1.2375543149780983</v>
      </c>
      <c r="CT55" s="188">
        <f t="shared" si="99"/>
        <v>1.2444987594225427</v>
      </c>
      <c r="CU55" s="188">
        <f t="shared" si="99"/>
        <v>1.1821975216834135</v>
      </c>
      <c r="CV55" s="188">
        <f t="shared" si="99"/>
        <v>1.1252047628231308</v>
      </c>
      <c r="CW55" s="188">
        <f t="shared" ref="CW55:CY55" si="100">+CW53/CW54</f>
        <v>1.1586305573306139</v>
      </c>
      <c r="CX55" s="188">
        <f t="shared" si="100"/>
        <v>1.197759183923131</v>
      </c>
      <c r="CY55" s="296">
        <f t="shared" si="100"/>
        <v>1.1586305573306139</v>
      </c>
    </row>
    <row r="56" spans="1:103" x14ac:dyDescent="0.3">
      <c r="A56" s="30"/>
      <c r="B56" s="30"/>
      <c r="C56" s="593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01">+N54/(N50*N52)</f>
        <v>#DIV/0!</v>
      </c>
      <c r="O56" s="189" t="e">
        <f t="shared" si="101"/>
        <v>#DIV/0!</v>
      </c>
      <c r="P56" s="189" t="e">
        <f t="shared" si="101"/>
        <v>#DIV/0!</v>
      </c>
      <c r="Q56" s="189" t="e">
        <f t="shared" si="101"/>
        <v>#DIV/0!</v>
      </c>
      <c r="R56" s="189" t="e">
        <f t="shared" si="101"/>
        <v>#DIV/0!</v>
      </c>
      <c r="S56" s="189" t="e">
        <f t="shared" si="101"/>
        <v>#DIV/0!</v>
      </c>
      <c r="T56" s="189">
        <f>+IFERROR(T54/(T50*T52), 0)</f>
        <v>0</v>
      </c>
      <c r="U56" s="189">
        <f t="shared" ref="U56:CF56" si="102">+IFERROR(U54/(U50*U52), 0)</f>
        <v>0</v>
      </c>
      <c r="V56" s="189">
        <f t="shared" si="102"/>
        <v>0</v>
      </c>
      <c r="W56" s="189">
        <f t="shared" si="102"/>
        <v>0.12779552715654952</v>
      </c>
      <c r="X56" s="189">
        <f t="shared" si="102"/>
        <v>4.3551481925646778</v>
      </c>
      <c r="Y56" s="189">
        <f t="shared" si="102"/>
        <v>0.1037279683516424</v>
      </c>
      <c r="Z56" s="484">
        <f t="shared" ref="Z56:AB56" si="103">+IFERROR(Z54/(Z50*Z52), 0)</f>
        <v>0.69029202757268759</v>
      </c>
      <c r="AA56" s="190">
        <f t="shared" si="103"/>
        <v>0.83096183693275016</v>
      </c>
      <c r="AB56" s="190">
        <f t="shared" si="103"/>
        <v>1.7553361173103543</v>
      </c>
      <c r="AC56" s="190">
        <f t="shared" si="102"/>
        <v>1.868933209639245</v>
      </c>
      <c r="AD56" s="190">
        <f t="shared" si="102"/>
        <v>2.463858641686449</v>
      </c>
      <c r="AE56" s="297">
        <f t="shared" si="102"/>
        <v>3.2893361720028809</v>
      </c>
      <c r="AF56" s="190">
        <f t="shared" si="102"/>
        <v>1.6837921653887045</v>
      </c>
      <c r="AG56" s="190">
        <f t="shared" si="102"/>
        <v>2.2214658747591529</v>
      </c>
      <c r="AH56" s="190">
        <f t="shared" si="102"/>
        <v>1.7389984658932518</v>
      </c>
      <c r="AI56" s="190">
        <f t="shared" si="102"/>
        <v>3.2667646140256328</v>
      </c>
      <c r="AJ56" s="190">
        <f t="shared" si="102"/>
        <v>2.3289561590216921</v>
      </c>
      <c r="AK56" s="190">
        <f t="shared" si="102"/>
        <v>2.3647862537758724</v>
      </c>
      <c r="AL56" s="190">
        <f t="shared" si="102"/>
        <v>1.9754860632090008</v>
      </c>
      <c r="AM56" s="190">
        <f t="shared" si="102"/>
        <v>2.7236571982124613</v>
      </c>
      <c r="AN56" s="190">
        <f t="shared" si="102"/>
        <v>2.0201518238154286</v>
      </c>
      <c r="AO56" s="190">
        <f t="shared" si="102"/>
        <v>1.978951197821563</v>
      </c>
      <c r="AP56" s="190">
        <f t="shared" si="102"/>
        <v>1.6303974161017531</v>
      </c>
      <c r="AQ56" s="297">
        <f t="shared" si="102"/>
        <v>2.5170596732536969</v>
      </c>
      <c r="AR56" s="190">
        <f t="shared" si="102"/>
        <v>2.0704673439327728</v>
      </c>
      <c r="AS56" s="190">
        <f t="shared" si="102"/>
        <v>2.1044094315382282</v>
      </c>
      <c r="AT56" s="190">
        <f t="shared" si="102"/>
        <v>1.752741065540449</v>
      </c>
      <c r="AU56" s="190">
        <f t="shared" si="102"/>
        <v>2.7850069171993996</v>
      </c>
      <c r="AV56" s="190">
        <f t="shared" si="102"/>
        <v>2.2062356943545951</v>
      </c>
      <c r="AW56" s="190">
        <f t="shared" si="102"/>
        <v>2.2401777819600501</v>
      </c>
      <c r="AX56" s="190">
        <f t="shared" si="102"/>
        <v>1.8362049258042805</v>
      </c>
      <c r="AY56" s="190">
        <f t="shared" si="102"/>
        <v>2.8720383833618821</v>
      </c>
      <c r="AZ56" s="190">
        <f t="shared" si="102"/>
        <v>2.2401777819600501</v>
      </c>
      <c r="BA56" s="190">
        <f t="shared" si="102"/>
        <v>2.2401777819600501</v>
      </c>
      <c r="BB56" s="190">
        <f t="shared" si="102"/>
        <v>1.8362049258042805</v>
      </c>
      <c r="BC56" s="297">
        <f t="shared" si="102"/>
        <v>2.8720383833618821</v>
      </c>
      <c r="BD56" s="190">
        <f t="shared" si="102"/>
        <v>2.3528099729928007</v>
      </c>
      <c r="BE56" s="190">
        <f t="shared" si="102"/>
        <v>2.3913806282877643</v>
      </c>
      <c r="BF56" s="190">
        <f t="shared" si="102"/>
        <v>1.9799522884503515</v>
      </c>
      <c r="BG56" s="190">
        <f t="shared" si="102"/>
        <v>3.1945783464874649</v>
      </c>
      <c r="BH56" s="190">
        <f t="shared" si="102"/>
        <v>2.5070925941726565</v>
      </c>
      <c r="BI56" s="190">
        <f t="shared" si="102"/>
        <v>2.5456632494676206</v>
      </c>
      <c r="BJ56" s="190">
        <f t="shared" si="102"/>
        <v>2.1696573434248485</v>
      </c>
      <c r="BK56" s="190">
        <f t="shared" si="102"/>
        <v>3.0970244601942136</v>
      </c>
      <c r="BL56" s="190">
        <f t="shared" si="102"/>
        <v>2.4061945086043504</v>
      </c>
      <c r="BM56" s="190">
        <f t="shared" si="102"/>
        <v>2.3785523004774118</v>
      </c>
      <c r="BN56" s="190">
        <f t="shared" si="102"/>
        <v>1.9776683661005119</v>
      </c>
      <c r="BO56" s="297">
        <f t="shared" si="102"/>
        <v>2.9832788472091663</v>
      </c>
      <c r="BP56" s="190">
        <f t="shared" si="102"/>
        <v>2.4716396030346024</v>
      </c>
      <c r="BQ56" s="190">
        <f t="shared" si="102"/>
        <v>2.5121582850515631</v>
      </c>
      <c r="BR56" s="190">
        <f t="shared" si="102"/>
        <v>2.1145692083258667</v>
      </c>
      <c r="BS56" s="190">
        <f t="shared" si="102"/>
        <v>3.2708725107183594</v>
      </c>
      <c r="BT56" s="190">
        <f t="shared" si="102"/>
        <v>2.6337143311024449</v>
      </c>
      <c r="BU56" s="190">
        <f t="shared" si="102"/>
        <v>2.6742330131194052</v>
      </c>
      <c r="BV56" s="190">
        <f t="shared" si="102"/>
        <v>2.2152629801509081</v>
      </c>
      <c r="BW56" s="190">
        <f t="shared" si="102"/>
        <v>3.3730872766783073</v>
      </c>
      <c r="BX56" s="190">
        <f t="shared" si="102"/>
        <v>2.6742330131194052</v>
      </c>
      <c r="BY56" s="190">
        <f t="shared" si="102"/>
        <v>2.6742330131194052</v>
      </c>
      <c r="BZ56" s="190">
        <f t="shared" si="102"/>
        <v>2.2152629801509081</v>
      </c>
      <c r="CA56" s="297">
        <f t="shared" si="102"/>
        <v>3.3730872766783073</v>
      </c>
      <c r="CB56" s="190">
        <f t="shared" si="102"/>
        <v>2.786547912615847</v>
      </c>
      <c r="CC56" s="190">
        <f t="shared" si="102"/>
        <v>2.8322290259374179</v>
      </c>
      <c r="CD56" s="190">
        <f t="shared" si="102"/>
        <v>2.3738321517666416</v>
      </c>
      <c r="CE56" s="190">
        <f t="shared" si="102"/>
        <v>3.7117793593432684</v>
      </c>
      <c r="CF56" s="190">
        <f t="shared" si="102"/>
        <v>2.9692723659021323</v>
      </c>
      <c r="CG56" s="190">
        <f t="shared" ref="CG56:CY56" si="104">+IFERROR(CG54/(CG50*CG52), 0)</f>
        <v>3.0149534792237036</v>
      </c>
      <c r="CH56" s="190">
        <f t="shared" si="104"/>
        <v>2.5632938223175397</v>
      </c>
      <c r="CI56" s="190">
        <f t="shared" si="104"/>
        <v>3.6938572363720761</v>
      </c>
      <c r="CJ56" s="190">
        <f t="shared" si="104"/>
        <v>2.9102392523160678</v>
      </c>
      <c r="CK56" s="190">
        <f t="shared" si="104"/>
        <v>2.8857394621271224</v>
      </c>
      <c r="CL56" s="190">
        <f t="shared" si="104"/>
        <v>2.4073297628238759</v>
      </c>
      <c r="CM56" s="297">
        <f t="shared" si="104"/>
        <v>3.6014589854255439</v>
      </c>
      <c r="CN56" s="190">
        <f t="shared" si="104"/>
        <v>2.9913841551825207</v>
      </c>
      <c r="CO56" s="190">
        <f t="shared" si="104"/>
        <v>3.0404232396937094</v>
      </c>
      <c r="CP56" s="190">
        <f t="shared" si="104"/>
        <v>2.5689245748821601</v>
      </c>
      <c r="CQ56" s="190">
        <f t="shared" si="104"/>
        <v>3.9360599748785829</v>
      </c>
      <c r="CR56" s="190">
        <f t="shared" si="104"/>
        <v>3.1875404932272762</v>
      </c>
      <c r="CS56" s="190">
        <f t="shared" si="104"/>
        <v>3.2365795777384649</v>
      </c>
      <c r="CT56" s="190">
        <f t="shared" si="104"/>
        <v>2.6912543165432146</v>
      </c>
      <c r="CU56" s="190">
        <f t="shared" si="104"/>
        <v>4.0590618490935384</v>
      </c>
      <c r="CV56" s="190">
        <f t="shared" si="104"/>
        <v>3.2365795777384649</v>
      </c>
      <c r="CW56" s="190">
        <f t="shared" si="104"/>
        <v>3.2365795777384649</v>
      </c>
      <c r="CX56" s="190">
        <f t="shared" si="104"/>
        <v>2.6912543165432146</v>
      </c>
      <c r="CY56" s="297">
        <f t="shared" si="104"/>
        <v>4.0590618490935384</v>
      </c>
    </row>
    <row r="57" spans="1:103" ht="15" thickBot="1" x14ac:dyDescent="0.35">
      <c r="A57" s="136"/>
      <c r="B57" s="136"/>
      <c r="C57" s="594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05">+N39/8</f>
        <v>#DIV/0!</v>
      </c>
      <c r="O57" s="138" t="e">
        <f t="shared" si="105"/>
        <v>#DIV/0!</v>
      </c>
      <c r="P57" s="138" t="e">
        <f t="shared" si="105"/>
        <v>#DIV/0!</v>
      </c>
      <c r="Q57" s="138" t="e">
        <f t="shared" si="105"/>
        <v>#DIV/0!</v>
      </c>
      <c r="R57" s="138" t="e">
        <f t="shared" si="105"/>
        <v>#DIV/0!</v>
      </c>
      <c r="S57" s="138" t="e">
        <f t="shared" si="105"/>
        <v>#DIV/0!</v>
      </c>
      <c r="T57" s="138">
        <f t="shared" si="105"/>
        <v>0</v>
      </c>
      <c r="U57" s="138">
        <f t="shared" si="105"/>
        <v>0</v>
      </c>
      <c r="V57" s="138">
        <f t="shared" si="105"/>
        <v>0</v>
      </c>
      <c r="W57" s="138">
        <f t="shared" si="105"/>
        <v>1.9886363636363636E-2</v>
      </c>
      <c r="X57" s="138">
        <f t="shared" si="105"/>
        <v>2.1739130434782608E-2</v>
      </c>
      <c r="Y57" s="138">
        <f t="shared" si="105"/>
        <v>0.19583333333333333</v>
      </c>
      <c r="Z57" s="198">
        <f t="shared" ref="Z57:AB57" si="106">+Z39/8</f>
        <v>0.15625</v>
      </c>
      <c r="AA57" s="138">
        <f t="shared" si="106"/>
        <v>0.15625</v>
      </c>
      <c r="AB57" s="138">
        <f t="shared" si="106"/>
        <v>0.15625</v>
      </c>
      <c r="AC57" s="138">
        <f t="shared" si="105"/>
        <v>0.15625</v>
      </c>
      <c r="AD57" s="138">
        <f t="shared" si="105"/>
        <v>0.15625</v>
      </c>
      <c r="AE57" s="198">
        <f t="shared" si="105"/>
        <v>0.15625</v>
      </c>
      <c r="AF57" s="138">
        <f t="shared" si="105"/>
        <v>0.15625</v>
      </c>
      <c r="AG57" s="138">
        <f t="shared" si="105"/>
        <v>0.15625</v>
      </c>
      <c r="AH57" s="138">
        <f t="shared" si="105"/>
        <v>0.15625</v>
      </c>
      <c r="AI57" s="138">
        <f t="shared" si="105"/>
        <v>0.15625</v>
      </c>
      <c r="AJ57" s="138">
        <f t="shared" si="105"/>
        <v>0.15625</v>
      </c>
      <c r="AK57" s="138">
        <f t="shared" ref="AK57:BP57" si="107">+AK39/8</f>
        <v>0.15625</v>
      </c>
      <c r="AL57" s="138">
        <f t="shared" si="107"/>
        <v>0.15625</v>
      </c>
      <c r="AM57" s="138">
        <f t="shared" si="107"/>
        <v>0.15625</v>
      </c>
      <c r="AN57" s="138">
        <f t="shared" si="107"/>
        <v>0.15625</v>
      </c>
      <c r="AO57" s="138">
        <f t="shared" si="107"/>
        <v>0.15625</v>
      </c>
      <c r="AP57" s="138">
        <f t="shared" si="107"/>
        <v>0.15625</v>
      </c>
      <c r="AQ57" s="198">
        <f t="shared" si="107"/>
        <v>0.15625</v>
      </c>
      <c r="AR57" s="138">
        <f t="shared" si="107"/>
        <v>0.15625</v>
      </c>
      <c r="AS57" s="138">
        <f t="shared" si="107"/>
        <v>0.15625</v>
      </c>
      <c r="AT57" s="138">
        <f t="shared" si="107"/>
        <v>0.15625</v>
      </c>
      <c r="AU57" s="138">
        <f t="shared" si="107"/>
        <v>0.15625</v>
      </c>
      <c r="AV57" s="138">
        <f t="shared" si="107"/>
        <v>0.15625</v>
      </c>
      <c r="AW57" s="138">
        <f t="shared" si="107"/>
        <v>0.15625</v>
      </c>
      <c r="AX57" s="138">
        <f t="shared" si="107"/>
        <v>0.15625</v>
      </c>
      <c r="AY57" s="138">
        <f t="shared" si="107"/>
        <v>0.15625</v>
      </c>
      <c r="AZ57" s="138">
        <f t="shared" si="107"/>
        <v>0.15625</v>
      </c>
      <c r="BA57" s="138">
        <f t="shared" si="107"/>
        <v>0.15625</v>
      </c>
      <c r="BB57" s="138">
        <f t="shared" si="107"/>
        <v>0.15625</v>
      </c>
      <c r="BC57" s="198">
        <f t="shared" si="107"/>
        <v>0.15625</v>
      </c>
      <c r="BD57" s="138">
        <f t="shared" si="107"/>
        <v>0.15625</v>
      </c>
      <c r="BE57" s="138">
        <f t="shared" si="107"/>
        <v>0.15625</v>
      </c>
      <c r="BF57" s="138">
        <f t="shared" si="107"/>
        <v>0.15625</v>
      </c>
      <c r="BG57" s="138">
        <f t="shared" si="107"/>
        <v>0.15625</v>
      </c>
      <c r="BH57" s="138">
        <f t="shared" si="107"/>
        <v>0.15625</v>
      </c>
      <c r="BI57" s="138">
        <f t="shared" si="107"/>
        <v>0.15625</v>
      </c>
      <c r="BJ57" s="138">
        <f t="shared" si="107"/>
        <v>0.15625</v>
      </c>
      <c r="BK57" s="138">
        <f t="shared" si="107"/>
        <v>0.15625</v>
      </c>
      <c r="BL57" s="138">
        <f t="shared" si="107"/>
        <v>0.15625</v>
      </c>
      <c r="BM57" s="138">
        <f t="shared" si="107"/>
        <v>0.15625</v>
      </c>
      <c r="BN57" s="138">
        <f t="shared" si="107"/>
        <v>0.15625</v>
      </c>
      <c r="BO57" s="198">
        <f t="shared" si="107"/>
        <v>0.15625</v>
      </c>
      <c r="BP57" s="138">
        <f t="shared" si="107"/>
        <v>0.15625</v>
      </c>
      <c r="BQ57" s="138">
        <f t="shared" ref="BQ57:CY57" si="108">+BQ39/8</f>
        <v>0.15625</v>
      </c>
      <c r="BR57" s="138">
        <f t="shared" si="108"/>
        <v>0.15625</v>
      </c>
      <c r="BS57" s="138">
        <f t="shared" si="108"/>
        <v>0.15625</v>
      </c>
      <c r="BT57" s="138">
        <f t="shared" si="108"/>
        <v>0.15625</v>
      </c>
      <c r="BU57" s="138">
        <f t="shared" si="108"/>
        <v>0.15625</v>
      </c>
      <c r="BV57" s="138">
        <f t="shared" si="108"/>
        <v>0.15625</v>
      </c>
      <c r="BW57" s="138">
        <f t="shared" si="108"/>
        <v>0.15625</v>
      </c>
      <c r="BX57" s="138">
        <f t="shared" si="108"/>
        <v>0.15625</v>
      </c>
      <c r="BY57" s="138">
        <f t="shared" si="108"/>
        <v>0.15625</v>
      </c>
      <c r="BZ57" s="138">
        <f t="shared" si="108"/>
        <v>0.15625</v>
      </c>
      <c r="CA57" s="198">
        <f t="shared" si="108"/>
        <v>0.15625</v>
      </c>
      <c r="CB57" s="138">
        <f t="shared" si="108"/>
        <v>0.15625</v>
      </c>
      <c r="CC57" s="138">
        <f t="shared" si="108"/>
        <v>0.15625</v>
      </c>
      <c r="CD57" s="138">
        <f t="shared" si="108"/>
        <v>0.15625</v>
      </c>
      <c r="CE57" s="138">
        <f t="shared" si="108"/>
        <v>0.15625</v>
      </c>
      <c r="CF57" s="138">
        <f t="shared" si="108"/>
        <v>0.15625</v>
      </c>
      <c r="CG57" s="138">
        <f t="shared" si="108"/>
        <v>0.15625</v>
      </c>
      <c r="CH57" s="138">
        <f t="shared" si="108"/>
        <v>0.15625</v>
      </c>
      <c r="CI57" s="138">
        <f t="shared" si="108"/>
        <v>0.15625</v>
      </c>
      <c r="CJ57" s="138">
        <f t="shared" si="108"/>
        <v>0.15625</v>
      </c>
      <c r="CK57" s="138">
        <f t="shared" si="108"/>
        <v>0.15625</v>
      </c>
      <c r="CL57" s="138">
        <f t="shared" si="108"/>
        <v>0.15625</v>
      </c>
      <c r="CM57" s="198">
        <f t="shared" si="108"/>
        <v>0.15625</v>
      </c>
      <c r="CN57" s="138">
        <f t="shared" si="108"/>
        <v>0.15625</v>
      </c>
      <c r="CO57" s="138">
        <f t="shared" si="108"/>
        <v>0.15625</v>
      </c>
      <c r="CP57" s="138">
        <f t="shared" si="108"/>
        <v>0.15625</v>
      </c>
      <c r="CQ57" s="138">
        <f t="shared" si="108"/>
        <v>0.15625</v>
      </c>
      <c r="CR57" s="138">
        <f t="shared" si="108"/>
        <v>0.15625</v>
      </c>
      <c r="CS57" s="138">
        <f t="shared" si="108"/>
        <v>0.15625</v>
      </c>
      <c r="CT57" s="138">
        <f t="shared" si="108"/>
        <v>0.15625</v>
      </c>
      <c r="CU57" s="138">
        <f t="shared" si="108"/>
        <v>0.15625</v>
      </c>
      <c r="CV57" s="138">
        <f t="shared" si="108"/>
        <v>0.15625</v>
      </c>
      <c r="CW57" s="138">
        <f t="shared" si="108"/>
        <v>0.15625</v>
      </c>
      <c r="CX57" s="138">
        <f t="shared" si="108"/>
        <v>0.15625</v>
      </c>
      <c r="CY57" s="198">
        <f t="shared" si="108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50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50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09">ROUNDUP(AVERAGE(N61:N63), 0)</f>
        <v>#VALUE!</v>
      </c>
      <c r="O60" t="e">
        <f t="shared" si="109"/>
        <v>#VALUE!</v>
      </c>
      <c r="P60" t="e">
        <f t="shared" ref="P60:Q60" si="110">ROUNDUP(AVERAGE(P61:P63), 0)</f>
        <v>#VALUE!</v>
      </c>
      <c r="Q60" t="e">
        <f t="shared" si="110"/>
        <v>#VALUE!</v>
      </c>
      <c r="R60" t="e">
        <f t="shared" ref="R60:S60" si="111">ROUNDUP(AVERAGE(R61:R63), 0)</f>
        <v>#VALUE!</v>
      </c>
      <c r="S60" t="e">
        <f t="shared" si="111"/>
        <v>#VALUE!</v>
      </c>
      <c r="T60" t="e">
        <f t="shared" ref="T60" si="112">ROUNDUP(AVERAGE(T61:T63), 0)</f>
        <v>#VALUE!</v>
      </c>
      <c r="U60" s="50"/>
      <c r="V60" s="50"/>
      <c r="W60" s="50"/>
      <c r="X60" s="50"/>
      <c r="Y60" s="50"/>
      <c r="Z60" s="197"/>
      <c r="AA60" s="50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50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50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50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13">N63/N60-1</f>
        <v>#VALUE!</v>
      </c>
      <c r="O64" s="218" t="e">
        <f t="shared" si="113"/>
        <v>#VALUE!</v>
      </c>
      <c r="P64" s="218" t="e">
        <f t="shared" ref="P64:Q64" si="114">P63/P60-1</f>
        <v>#VALUE!</v>
      </c>
      <c r="Q64" s="218" t="e">
        <f t="shared" si="114"/>
        <v>#VALUE!</v>
      </c>
      <c r="R64" s="218" t="e">
        <f t="shared" ref="R64:S64" si="115">R63/R60-1</f>
        <v>#VALUE!</v>
      </c>
      <c r="S64" s="218" t="e">
        <f t="shared" si="115"/>
        <v>#VALUE!</v>
      </c>
      <c r="T64" s="218" t="e">
        <f t="shared" ref="T64" si="116">T63/T60-1</f>
        <v>#VALUE!</v>
      </c>
      <c r="U64" s="50"/>
      <c r="V64" s="50"/>
      <c r="W64" s="50"/>
      <c r="X64" s="50"/>
      <c r="Y64" s="50"/>
      <c r="Z64" s="197"/>
      <c r="AA64" s="50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17">N62/N60-1</f>
        <v>#VALUE!</v>
      </c>
      <c r="O65" s="218" t="e">
        <f t="shared" si="117"/>
        <v>#VALUE!</v>
      </c>
      <c r="P65" s="218" t="e">
        <f t="shared" ref="P65:Q65" si="118">P62/P60-1</f>
        <v>#VALUE!</v>
      </c>
      <c r="Q65" s="218" t="e">
        <f t="shared" si="118"/>
        <v>#VALUE!</v>
      </c>
      <c r="R65" s="218" t="e">
        <f t="shared" ref="R65:S65" si="119">R62/R60-1</f>
        <v>#VALUE!</v>
      </c>
      <c r="S65" s="218" t="e">
        <f t="shared" si="119"/>
        <v>#VALUE!</v>
      </c>
      <c r="T65" s="218" t="e">
        <f t="shared" ref="T65" si="120">T62/T60-1</f>
        <v>#VALUE!</v>
      </c>
      <c r="U65" s="50"/>
      <c r="V65" s="50"/>
      <c r="W65" s="50"/>
      <c r="X65" s="50"/>
      <c r="Y65" s="50"/>
      <c r="Z65" s="197"/>
      <c r="AA65" s="50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50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50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50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50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50">
        <f>+AA73*AA24</f>
        <v>295.68676217197941</v>
      </c>
      <c r="AB70" s="50">
        <f t="shared" ref="AB70:CM70" si="121">+AB73*AB24</f>
        <v>221.02096770437987</v>
      </c>
      <c r="AC70" s="50">
        <f t="shared" si="121"/>
        <v>294.69462360583975</v>
      </c>
      <c r="AD70" s="50">
        <f t="shared" si="121"/>
        <v>270.13673830535316</v>
      </c>
      <c r="AE70" s="197">
        <f t="shared" si="121"/>
        <v>245.57885300486649</v>
      </c>
      <c r="AF70" s="50">
        <f t="shared" si="121"/>
        <v>343.8103942068131</v>
      </c>
      <c r="AG70" s="50">
        <f t="shared" si="121"/>
        <v>294.69462360583975</v>
      </c>
      <c r="AH70" s="50">
        <f t="shared" si="121"/>
        <v>343.8103942068131</v>
      </c>
      <c r="AI70" s="50">
        <f t="shared" si="121"/>
        <v>245.57885300486649</v>
      </c>
      <c r="AJ70" s="50">
        <f t="shared" si="121"/>
        <v>294.69462360583975</v>
      </c>
      <c r="AK70" s="50">
        <f t="shared" si="121"/>
        <v>294.69462360583975</v>
      </c>
      <c r="AL70" s="50">
        <f t="shared" si="121"/>
        <v>392.92616480778639</v>
      </c>
      <c r="AM70" s="50">
        <f t="shared" si="121"/>
        <v>368.36827950729975</v>
      </c>
      <c r="AN70" s="50">
        <f t="shared" si="121"/>
        <v>515.71559131021957</v>
      </c>
      <c r="AO70" s="50">
        <f t="shared" si="121"/>
        <v>589.3892472116795</v>
      </c>
      <c r="AP70" s="50">
        <f t="shared" si="121"/>
        <v>687.6207884136262</v>
      </c>
      <c r="AQ70" s="197">
        <f t="shared" si="121"/>
        <v>491.15770600973298</v>
      </c>
      <c r="AR70" s="50">
        <f t="shared" si="121"/>
        <v>589.3892472116795</v>
      </c>
      <c r="AS70" s="50">
        <f t="shared" si="121"/>
        <v>589.3892472116795</v>
      </c>
      <c r="AT70" s="50">
        <f t="shared" si="121"/>
        <v>687.6207884136262</v>
      </c>
      <c r="AU70" s="50">
        <f t="shared" si="121"/>
        <v>491.15770600973298</v>
      </c>
      <c r="AV70" s="50">
        <f t="shared" si="121"/>
        <v>589.3892472116795</v>
      </c>
      <c r="AW70" s="50">
        <f t="shared" si="121"/>
        <v>589.3892472116795</v>
      </c>
      <c r="AX70" s="50">
        <f t="shared" si="121"/>
        <v>687.6207884136262</v>
      </c>
      <c r="AY70" s="50">
        <f t="shared" si="121"/>
        <v>491.15770600973298</v>
      </c>
      <c r="AZ70" s="50">
        <f t="shared" si="121"/>
        <v>589.3892472116795</v>
      </c>
      <c r="BA70" s="50">
        <f t="shared" si="121"/>
        <v>589.3892472116795</v>
      </c>
      <c r="BB70" s="50">
        <f t="shared" si="121"/>
        <v>687.6207884136262</v>
      </c>
      <c r="BC70" s="197">
        <f t="shared" si="121"/>
        <v>491.15770600973298</v>
      </c>
      <c r="BD70" s="50">
        <f t="shared" si="121"/>
        <v>589.3892472116795</v>
      </c>
      <c r="BE70" s="50">
        <f t="shared" si="121"/>
        <v>589.3892472116795</v>
      </c>
      <c r="BF70" s="50">
        <f t="shared" si="121"/>
        <v>687.6207884136262</v>
      </c>
      <c r="BG70" s="50">
        <f t="shared" si="121"/>
        <v>491.15770600973298</v>
      </c>
      <c r="BH70" s="50">
        <f t="shared" si="121"/>
        <v>589.3892472116795</v>
      </c>
      <c r="BI70" s="50">
        <f t="shared" si="121"/>
        <v>589.3892472116795</v>
      </c>
      <c r="BJ70" s="50">
        <f t="shared" si="121"/>
        <v>736.73655901459949</v>
      </c>
      <c r="BK70" s="50">
        <f t="shared" si="121"/>
        <v>613.94713251216626</v>
      </c>
      <c r="BL70" s="50">
        <f t="shared" si="121"/>
        <v>810.41021491605943</v>
      </c>
      <c r="BM70" s="50">
        <f t="shared" si="121"/>
        <v>884.08387081751937</v>
      </c>
      <c r="BN70" s="50">
        <f t="shared" si="121"/>
        <v>1031.4311826204391</v>
      </c>
      <c r="BO70" s="197">
        <f t="shared" si="121"/>
        <v>736.73655901459949</v>
      </c>
      <c r="BP70" s="50">
        <f t="shared" si="121"/>
        <v>884.08387081751937</v>
      </c>
      <c r="BQ70" s="50">
        <f t="shared" si="121"/>
        <v>884.08387081751937</v>
      </c>
      <c r="BR70" s="50">
        <f t="shared" si="121"/>
        <v>1031.4311826204391</v>
      </c>
      <c r="BS70" s="50">
        <f t="shared" si="121"/>
        <v>736.73655901459949</v>
      </c>
      <c r="BT70" s="50">
        <f t="shared" si="121"/>
        <v>884.08387081751937</v>
      </c>
      <c r="BU70" s="50">
        <f t="shared" si="121"/>
        <v>884.08387081751937</v>
      </c>
      <c r="BV70" s="50">
        <f t="shared" si="121"/>
        <v>1031.4311826204391</v>
      </c>
      <c r="BW70" s="50">
        <f t="shared" si="121"/>
        <v>736.73655901459949</v>
      </c>
      <c r="BX70" s="50">
        <f t="shared" si="121"/>
        <v>884.08387081751937</v>
      </c>
      <c r="BY70" s="50">
        <f t="shared" si="121"/>
        <v>884.08387081751937</v>
      </c>
      <c r="BZ70" s="50">
        <f t="shared" si="121"/>
        <v>1031.4311826204391</v>
      </c>
      <c r="CA70" s="197">
        <f t="shared" si="121"/>
        <v>736.73655901459949</v>
      </c>
      <c r="CB70" s="50">
        <f t="shared" si="121"/>
        <v>884.08387081751937</v>
      </c>
      <c r="CC70" s="50">
        <f t="shared" si="121"/>
        <v>884.08387081751937</v>
      </c>
      <c r="CD70" s="50">
        <f t="shared" si="121"/>
        <v>1031.4311826204391</v>
      </c>
      <c r="CE70" s="50">
        <f t="shared" si="121"/>
        <v>736.73655901459949</v>
      </c>
      <c r="CF70" s="50">
        <f t="shared" si="121"/>
        <v>884.08387081751937</v>
      </c>
      <c r="CG70" s="50">
        <f t="shared" si="121"/>
        <v>884.08387081751937</v>
      </c>
      <c r="CH70" s="50">
        <f t="shared" si="121"/>
        <v>1080.5469532214124</v>
      </c>
      <c r="CI70" s="50">
        <f t="shared" si="121"/>
        <v>859.52598551703261</v>
      </c>
      <c r="CJ70" s="50">
        <f t="shared" si="121"/>
        <v>1105.1048385218992</v>
      </c>
      <c r="CK70" s="50">
        <f t="shared" si="121"/>
        <v>1178.778494423359</v>
      </c>
      <c r="CL70" s="50">
        <f t="shared" si="121"/>
        <v>1375.2415768272524</v>
      </c>
      <c r="CM70" s="197">
        <f t="shared" si="121"/>
        <v>982.31541201946595</v>
      </c>
      <c r="CN70" s="50">
        <f t="shared" ref="CN70:CY70" si="122">+CN73*CN24</f>
        <v>1178.778494423359</v>
      </c>
      <c r="CO70" s="50">
        <f t="shared" si="122"/>
        <v>1178.778494423359</v>
      </c>
      <c r="CP70" s="50">
        <f t="shared" si="122"/>
        <v>1375.2415768272524</v>
      </c>
      <c r="CQ70" s="50">
        <f t="shared" si="122"/>
        <v>982.31541201946595</v>
      </c>
      <c r="CR70" s="50">
        <f t="shared" si="122"/>
        <v>1178.778494423359</v>
      </c>
      <c r="CS70" s="50">
        <f t="shared" si="122"/>
        <v>1178.778494423359</v>
      </c>
      <c r="CT70" s="50">
        <f t="shared" si="122"/>
        <v>1375.2415768272524</v>
      </c>
      <c r="CU70" s="50">
        <f t="shared" si="122"/>
        <v>982.31541201946595</v>
      </c>
      <c r="CV70" s="50">
        <f t="shared" si="122"/>
        <v>1178.778494423359</v>
      </c>
      <c r="CW70" s="50">
        <f t="shared" si="122"/>
        <v>1178.778494423359</v>
      </c>
      <c r="CX70" s="50">
        <f t="shared" si="122"/>
        <v>1375.2415768272524</v>
      </c>
      <c r="CY70" s="197">
        <f t="shared" si="122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23">SUM(U70)</f>
        <v>0</v>
      </c>
      <c r="V71" s="48">
        <f t="shared" si="123"/>
        <v>0</v>
      </c>
      <c r="W71" s="48">
        <f t="shared" si="123"/>
        <v>0</v>
      </c>
      <c r="X71" s="48">
        <f t="shared" si="123"/>
        <v>0</v>
      </c>
      <c r="Y71" s="48">
        <f t="shared" si="123"/>
        <v>0</v>
      </c>
      <c r="Z71" s="196">
        <f t="shared" si="123"/>
        <v>405</v>
      </c>
      <c r="AA71" s="48">
        <f t="shared" si="123"/>
        <v>295.68676217197941</v>
      </c>
      <c r="AB71" s="48">
        <f t="shared" si="123"/>
        <v>221.02096770437987</v>
      </c>
      <c r="AC71" s="48">
        <f t="shared" si="123"/>
        <v>294.69462360583975</v>
      </c>
      <c r="AD71" s="48">
        <f t="shared" si="123"/>
        <v>270.13673830535316</v>
      </c>
      <c r="AE71" s="196">
        <f t="shared" si="123"/>
        <v>245.57885300486649</v>
      </c>
      <c r="AF71" s="48">
        <f t="shared" si="123"/>
        <v>343.8103942068131</v>
      </c>
      <c r="AG71" s="48">
        <f t="shared" si="123"/>
        <v>294.69462360583975</v>
      </c>
      <c r="AH71" s="48">
        <f t="shared" si="123"/>
        <v>343.8103942068131</v>
      </c>
      <c r="AI71" s="48">
        <f t="shared" si="123"/>
        <v>245.57885300486649</v>
      </c>
      <c r="AJ71" s="48">
        <f t="shared" si="123"/>
        <v>294.69462360583975</v>
      </c>
      <c r="AK71" s="48">
        <f t="shared" si="123"/>
        <v>294.69462360583975</v>
      </c>
      <c r="AL71" s="48">
        <f t="shared" si="123"/>
        <v>392.92616480778639</v>
      </c>
      <c r="AM71" s="48">
        <f t="shared" si="123"/>
        <v>368.36827950729975</v>
      </c>
      <c r="AN71" s="48">
        <f t="shared" si="123"/>
        <v>515.71559131021957</v>
      </c>
      <c r="AO71" s="48">
        <f t="shared" si="123"/>
        <v>589.3892472116795</v>
      </c>
      <c r="AP71" s="48">
        <f t="shared" si="123"/>
        <v>687.6207884136262</v>
      </c>
      <c r="AQ71" s="196">
        <f t="shared" si="123"/>
        <v>491.15770600973298</v>
      </c>
      <c r="AR71" s="48">
        <f t="shared" si="123"/>
        <v>589.3892472116795</v>
      </c>
      <c r="AS71" s="48">
        <f t="shared" si="123"/>
        <v>589.3892472116795</v>
      </c>
      <c r="AT71" s="48">
        <f t="shared" si="123"/>
        <v>687.6207884136262</v>
      </c>
      <c r="AU71" s="48">
        <f t="shared" si="123"/>
        <v>491.15770600973298</v>
      </c>
      <c r="AV71" s="48">
        <f t="shared" si="123"/>
        <v>589.3892472116795</v>
      </c>
      <c r="AW71" s="48">
        <f t="shared" si="123"/>
        <v>589.3892472116795</v>
      </c>
      <c r="AX71" s="48">
        <f t="shared" si="123"/>
        <v>687.6207884136262</v>
      </c>
      <c r="AY71" s="48">
        <f t="shared" si="123"/>
        <v>491.15770600973298</v>
      </c>
      <c r="AZ71" s="48">
        <f t="shared" si="123"/>
        <v>589.3892472116795</v>
      </c>
      <c r="BA71" s="48">
        <f t="shared" si="123"/>
        <v>589.3892472116795</v>
      </c>
      <c r="BB71" s="48">
        <f t="shared" si="123"/>
        <v>687.6207884136262</v>
      </c>
      <c r="BC71" s="196">
        <f t="shared" si="123"/>
        <v>491.15770600973298</v>
      </c>
      <c r="BD71" s="48">
        <f t="shared" si="123"/>
        <v>589.3892472116795</v>
      </c>
      <c r="BE71" s="48">
        <f t="shared" si="123"/>
        <v>589.3892472116795</v>
      </c>
      <c r="BF71" s="48">
        <f t="shared" si="123"/>
        <v>687.6207884136262</v>
      </c>
      <c r="BG71" s="48">
        <f t="shared" si="123"/>
        <v>491.15770600973298</v>
      </c>
      <c r="BH71" s="48">
        <f t="shared" si="123"/>
        <v>589.3892472116795</v>
      </c>
      <c r="BI71" s="48">
        <f t="shared" si="123"/>
        <v>589.3892472116795</v>
      </c>
      <c r="BJ71" s="48">
        <f t="shared" si="123"/>
        <v>736.73655901459949</v>
      </c>
      <c r="BK71" s="48">
        <f t="shared" si="123"/>
        <v>613.94713251216626</v>
      </c>
      <c r="BL71" s="48">
        <f t="shared" si="123"/>
        <v>810.41021491605943</v>
      </c>
      <c r="BM71" s="48">
        <f t="shared" si="123"/>
        <v>884.08387081751937</v>
      </c>
      <c r="BN71" s="48">
        <f t="shared" si="123"/>
        <v>1031.4311826204391</v>
      </c>
      <c r="BO71" s="196">
        <f t="shared" si="123"/>
        <v>736.73655901459949</v>
      </c>
      <c r="BP71" s="48">
        <f t="shared" si="123"/>
        <v>884.08387081751937</v>
      </c>
      <c r="BQ71" s="48">
        <f t="shared" si="123"/>
        <v>884.08387081751937</v>
      </c>
      <c r="BR71" s="48">
        <f t="shared" si="123"/>
        <v>1031.4311826204391</v>
      </c>
      <c r="BS71" s="48">
        <f t="shared" si="123"/>
        <v>736.73655901459949</v>
      </c>
      <c r="BT71" s="48">
        <f t="shared" si="123"/>
        <v>884.08387081751937</v>
      </c>
      <c r="BU71" s="48">
        <f t="shared" si="123"/>
        <v>884.08387081751937</v>
      </c>
      <c r="BV71" s="48">
        <f t="shared" si="123"/>
        <v>1031.4311826204391</v>
      </c>
      <c r="BW71" s="48">
        <f t="shared" si="123"/>
        <v>736.73655901459949</v>
      </c>
      <c r="BX71" s="48">
        <f t="shared" si="123"/>
        <v>884.08387081751937</v>
      </c>
      <c r="BY71" s="48">
        <f t="shared" si="123"/>
        <v>884.08387081751937</v>
      </c>
      <c r="BZ71" s="48">
        <f t="shared" si="123"/>
        <v>1031.4311826204391</v>
      </c>
      <c r="CA71" s="196">
        <f t="shared" si="123"/>
        <v>736.73655901459949</v>
      </c>
      <c r="CB71" s="48">
        <f t="shared" si="123"/>
        <v>884.08387081751937</v>
      </c>
      <c r="CC71" s="48">
        <f t="shared" si="123"/>
        <v>884.08387081751937</v>
      </c>
      <c r="CD71" s="48">
        <f t="shared" si="123"/>
        <v>1031.4311826204391</v>
      </c>
      <c r="CE71" s="48">
        <f t="shared" si="123"/>
        <v>736.73655901459949</v>
      </c>
      <c r="CF71" s="48">
        <f t="shared" si="123"/>
        <v>884.08387081751937</v>
      </c>
      <c r="CG71" s="48">
        <f t="shared" ref="CG71:CY71" si="124">SUM(CG70)</f>
        <v>884.08387081751937</v>
      </c>
      <c r="CH71" s="48">
        <f t="shared" si="124"/>
        <v>1080.5469532214124</v>
      </c>
      <c r="CI71" s="48">
        <f t="shared" si="124"/>
        <v>859.52598551703261</v>
      </c>
      <c r="CJ71" s="48">
        <f t="shared" si="124"/>
        <v>1105.1048385218992</v>
      </c>
      <c r="CK71" s="48">
        <f t="shared" si="124"/>
        <v>1178.778494423359</v>
      </c>
      <c r="CL71" s="48">
        <f t="shared" si="124"/>
        <v>1375.2415768272524</v>
      </c>
      <c r="CM71" s="196">
        <f t="shared" si="124"/>
        <v>982.31541201946595</v>
      </c>
      <c r="CN71" s="48">
        <f t="shared" si="124"/>
        <v>1178.778494423359</v>
      </c>
      <c r="CO71" s="48">
        <f t="shared" si="124"/>
        <v>1178.778494423359</v>
      </c>
      <c r="CP71" s="48">
        <f t="shared" si="124"/>
        <v>1375.2415768272524</v>
      </c>
      <c r="CQ71" s="48">
        <f t="shared" si="124"/>
        <v>982.31541201946595</v>
      </c>
      <c r="CR71" s="48">
        <f t="shared" si="124"/>
        <v>1178.778494423359</v>
      </c>
      <c r="CS71" s="48">
        <f t="shared" si="124"/>
        <v>1178.778494423359</v>
      </c>
      <c r="CT71" s="48">
        <f t="shared" si="124"/>
        <v>1375.2415768272524</v>
      </c>
      <c r="CU71" s="48">
        <f t="shared" si="124"/>
        <v>982.31541201946595</v>
      </c>
      <c r="CV71" s="48">
        <f t="shared" si="124"/>
        <v>1178.778494423359</v>
      </c>
      <c r="CW71" s="48">
        <f t="shared" si="124"/>
        <v>1178.778494423359</v>
      </c>
      <c r="CX71" s="48">
        <f t="shared" si="124"/>
        <v>1375.2415768272524</v>
      </c>
      <c r="CY71" s="196">
        <f t="shared" si="124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25">N24</f>
        <v>0</v>
      </c>
      <c r="O72" s="48">
        <f t="shared" si="125"/>
        <v>0</v>
      </c>
      <c r="P72" s="48">
        <f t="shared" si="125"/>
        <v>0</v>
      </c>
      <c r="Q72" s="48">
        <f t="shared" si="125"/>
        <v>0</v>
      </c>
      <c r="R72" s="48">
        <f t="shared" si="125"/>
        <v>0</v>
      </c>
      <c r="S72" s="48">
        <f t="shared" si="125"/>
        <v>0</v>
      </c>
      <c r="T72" s="48">
        <f>T24-T71</f>
        <v>0</v>
      </c>
      <c r="U72" s="48">
        <f t="shared" ref="U72:CF72" si="126">U24-U71</f>
        <v>0</v>
      </c>
      <c r="V72" s="48">
        <f t="shared" si="126"/>
        <v>0</v>
      </c>
      <c r="W72" s="48">
        <f t="shared" si="126"/>
        <v>391.25</v>
      </c>
      <c r="X72" s="48">
        <f t="shared" si="126"/>
        <v>521</v>
      </c>
      <c r="Y72" s="48">
        <f t="shared" si="126"/>
        <v>2417</v>
      </c>
      <c r="Z72" s="196">
        <f t="shared" si="126"/>
        <v>6466.5199999999995</v>
      </c>
      <c r="AA72" s="48">
        <f t="shared" si="126"/>
        <v>4721.1465711613537</v>
      </c>
      <c r="AB72" s="48">
        <f t="shared" si="126"/>
        <v>3528.9790322956205</v>
      </c>
      <c r="AC72" s="48">
        <f t="shared" si="126"/>
        <v>4705.3053763941607</v>
      </c>
      <c r="AD72" s="48">
        <f t="shared" si="126"/>
        <v>4313.1965950279809</v>
      </c>
      <c r="AE72" s="196">
        <f t="shared" si="126"/>
        <v>3921.0878136618003</v>
      </c>
      <c r="AF72" s="48">
        <f t="shared" si="126"/>
        <v>5489.5229391265211</v>
      </c>
      <c r="AG72" s="48">
        <f t="shared" si="126"/>
        <v>4705.3053763941607</v>
      </c>
      <c r="AH72" s="48">
        <f t="shared" si="126"/>
        <v>5489.5229391265211</v>
      </c>
      <c r="AI72" s="48">
        <f t="shared" si="126"/>
        <v>3921.0878136618003</v>
      </c>
      <c r="AJ72" s="48">
        <f t="shared" si="126"/>
        <v>4705.3053763941607</v>
      </c>
      <c r="AK72" s="48">
        <f t="shared" si="126"/>
        <v>4705.3053763941607</v>
      </c>
      <c r="AL72" s="48">
        <f t="shared" si="126"/>
        <v>6273.7405018588806</v>
      </c>
      <c r="AM72" s="48">
        <f t="shared" si="126"/>
        <v>5881.6317204927</v>
      </c>
      <c r="AN72" s="48">
        <f t="shared" si="126"/>
        <v>8234.2844086897803</v>
      </c>
      <c r="AO72" s="48">
        <f t="shared" si="126"/>
        <v>9410.6107527883214</v>
      </c>
      <c r="AP72" s="48">
        <f t="shared" si="126"/>
        <v>10979.045878253042</v>
      </c>
      <c r="AQ72" s="196">
        <f t="shared" si="126"/>
        <v>7842.1756273236006</v>
      </c>
      <c r="AR72" s="48">
        <f t="shared" si="126"/>
        <v>9410.6107527883214</v>
      </c>
      <c r="AS72" s="48">
        <f t="shared" si="126"/>
        <v>9410.6107527883214</v>
      </c>
      <c r="AT72" s="48">
        <f t="shared" si="126"/>
        <v>10979.045878253042</v>
      </c>
      <c r="AU72" s="48">
        <f t="shared" si="126"/>
        <v>7842.1756273236006</v>
      </c>
      <c r="AV72" s="48">
        <f t="shared" si="126"/>
        <v>9410.6107527883214</v>
      </c>
      <c r="AW72" s="48">
        <f t="shared" si="126"/>
        <v>9410.6107527883214</v>
      </c>
      <c r="AX72" s="48">
        <f t="shared" si="126"/>
        <v>10979.045878253042</v>
      </c>
      <c r="AY72" s="48">
        <f t="shared" si="126"/>
        <v>7842.1756273236006</v>
      </c>
      <c r="AZ72" s="48">
        <f t="shared" si="126"/>
        <v>9410.6107527883214</v>
      </c>
      <c r="BA72" s="48">
        <f t="shared" si="126"/>
        <v>9410.6107527883214</v>
      </c>
      <c r="BB72" s="48">
        <f t="shared" si="126"/>
        <v>10979.045878253042</v>
      </c>
      <c r="BC72" s="196">
        <f t="shared" si="126"/>
        <v>7842.1756273236006</v>
      </c>
      <c r="BD72" s="48">
        <f t="shared" si="126"/>
        <v>9410.6107527883214</v>
      </c>
      <c r="BE72" s="48">
        <f t="shared" si="126"/>
        <v>9410.6107527883214</v>
      </c>
      <c r="BF72" s="48">
        <f t="shared" si="126"/>
        <v>10979.045878253042</v>
      </c>
      <c r="BG72" s="48">
        <f t="shared" si="126"/>
        <v>7842.1756273236006</v>
      </c>
      <c r="BH72" s="48">
        <f t="shared" si="126"/>
        <v>9410.6107527883214</v>
      </c>
      <c r="BI72" s="48">
        <f t="shared" si="126"/>
        <v>9410.6107527883214</v>
      </c>
      <c r="BJ72" s="48">
        <f t="shared" si="126"/>
        <v>11763.2634409854</v>
      </c>
      <c r="BK72" s="48">
        <f t="shared" si="126"/>
        <v>9802.7195341545012</v>
      </c>
      <c r="BL72" s="48">
        <f t="shared" si="126"/>
        <v>12939.589785083941</v>
      </c>
      <c r="BM72" s="48">
        <f t="shared" si="126"/>
        <v>14115.91612918248</v>
      </c>
      <c r="BN72" s="48">
        <f t="shared" si="126"/>
        <v>16468.568817379561</v>
      </c>
      <c r="BO72" s="196">
        <f t="shared" si="126"/>
        <v>11763.2634409854</v>
      </c>
      <c r="BP72" s="48">
        <f t="shared" si="126"/>
        <v>14115.91612918248</v>
      </c>
      <c r="BQ72" s="48">
        <f t="shared" si="126"/>
        <v>14115.91612918248</v>
      </c>
      <c r="BR72" s="48">
        <f t="shared" si="126"/>
        <v>16468.568817379561</v>
      </c>
      <c r="BS72" s="48">
        <f t="shared" si="126"/>
        <v>11763.2634409854</v>
      </c>
      <c r="BT72" s="48">
        <f t="shared" si="126"/>
        <v>14115.91612918248</v>
      </c>
      <c r="BU72" s="48">
        <f t="shared" si="126"/>
        <v>14115.91612918248</v>
      </c>
      <c r="BV72" s="48">
        <f t="shared" si="126"/>
        <v>16468.568817379561</v>
      </c>
      <c r="BW72" s="48">
        <f t="shared" si="126"/>
        <v>11763.2634409854</v>
      </c>
      <c r="BX72" s="48">
        <f t="shared" si="126"/>
        <v>14115.91612918248</v>
      </c>
      <c r="BY72" s="48">
        <f t="shared" si="126"/>
        <v>14115.91612918248</v>
      </c>
      <c r="BZ72" s="48">
        <f t="shared" si="126"/>
        <v>16468.568817379561</v>
      </c>
      <c r="CA72" s="196">
        <f t="shared" si="126"/>
        <v>11763.2634409854</v>
      </c>
      <c r="CB72" s="48">
        <f t="shared" si="126"/>
        <v>14115.91612918248</v>
      </c>
      <c r="CC72" s="48">
        <f t="shared" si="126"/>
        <v>14115.91612918248</v>
      </c>
      <c r="CD72" s="48">
        <f t="shared" si="126"/>
        <v>16468.568817379561</v>
      </c>
      <c r="CE72" s="48">
        <f t="shared" si="126"/>
        <v>11763.2634409854</v>
      </c>
      <c r="CF72" s="48">
        <f t="shared" si="126"/>
        <v>14115.91612918248</v>
      </c>
      <c r="CG72" s="48">
        <f t="shared" ref="CG72:CY72" si="127">CG24-CG71</f>
        <v>14115.91612918248</v>
      </c>
      <c r="CH72" s="48">
        <f t="shared" si="127"/>
        <v>17252.78638011192</v>
      </c>
      <c r="CI72" s="48">
        <f t="shared" si="127"/>
        <v>13723.807347816299</v>
      </c>
      <c r="CJ72" s="48">
        <f t="shared" si="127"/>
        <v>17644.8951614781</v>
      </c>
      <c r="CK72" s="48">
        <f t="shared" si="127"/>
        <v>18821.221505576643</v>
      </c>
      <c r="CL72" s="48">
        <f t="shared" si="127"/>
        <v>21958.091756506084</v>
      </c>
      <c r="CM72" s="196">
        <f t="shared" si="127"/>
        <v>15684.351254647201</v>
      </c>
      <c r="CN72" s="48">
        <f t="shared" si="127"/>
        <v>18821.221505576643</v>
      </c>
      <c r="CO72" s="48">
        <f t="shared" si="127"/>
        <v>18821.221505576643</v>
      </c>
      <c r="CP72" s="48">
        <f t="shared" si="127"/>
        <v>21958.091756506084</v>
      </c>
      <c r="CQ72" s="48">
        <f t="shared" si="127"/>
        <v>15684.351254647201</v>
      </c>
      <c r="CR72" s="48">
        <f t="shared" si="127"/>
        <v>18821.221505576643</v>
      </c>
      <c r="CS72" s="48">
        <f t="shared" si="127"/>
        <v>18821.221505576643</v>
      </c>
      <c r="CT72" s="48">
        <f t="shared" si="127"/>
        <v>21958.091756506084</v>
      </c>
      <c r="CU72" s="48">
        <f t="shared" si="127"/>
        <v>15684.351254647201</v>
      </c>
      <c r="CV72" s="48">
        <f t="shared" si="127"/>
        <v>18821.221505576643</v>
      </c>
      <c r="CW72" s="48">
        <f t="shared" si="127"/>
        <v>18821.221505576643</v>
      </c>
      <c r="CX72" s="48">
        <f t="shared" si="127"/>
        <v>21958.091756506084</v>
      </c>
      <c r="CY72" s="196">
        <f t="shared" si="127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28">+U71/U24</f>
        <v>#DIV/0!</v>
      </c>
      <c r="V73" s="463" t="e">
        <f t="shared" si="128"/>
        <v>#DIV/0!</v>
      </c>
      <c r="W73" s="468">
        <f t="shared" si="128"/>
        <v>0</v>
      </c>
      <c r="X73" s="468">
        <f t="shared" si="128"/>
        <v>0</v>
      </c>
      <c r="Y73" s="468">
        <f t="shared" si="128"/>
        <v>0</v>
      </c>
      <c r="Z73" s="486">
        <f t="shared" si="128"/>
        <v>5.8938924721167955E-2</v>
      </c>
      <c r="AA73" s="138">
        <f>+Z73</f>
        <v>5.8938924721167955E-2</v>
      </c>
      <c r="AB73" s="138">
        <f>+AA73</f>
        <v>5.8938924721167955E-2</v>
      </c>
      <c r="AC73" s="138">
        <f t="shared" ref="AC73:CN73" si="129">+AB73</f>
        <v>5.8938924721167955E-2</v>
      </c>
      <c r="AD73" s="138">
        <f t="shared" si="129"/>
        <v>5.8938924721167955E-2</v>
      </c>
      <c r="AE73" s="198">
        <f t="shared" si="129"/>
        <v>5.8938924721167955E-2</v>
      </c>
      <c r="AF73" s="138">
        <f t="shared" si="129"/>
        <v>5.8938924721167955E-2</v>
      </c>
      <c r="AG73" s="138">
        <f t="shared" si="129"/>
        <v>5.8938924721167955E-2</v>
      </c>
      <c r="AH73" s="138">
        <f t="shared" si="129"/>
        <v>5.8938924721167955E-2</v>
      </c>
      <c r="AI73" s="138">
        <f t="shared" si="129"/>
        <v>5.8938924721167955E-2</v>
      </c>
      <c r="AJ73" s="138">
        <f t="shared" si="129"/>
        <v>5.8938924721167955E-2</v>
      </c>
      <c r="AK73" s="138">
        <f t="shared" si="129"/>
        <v>5.8938924721167955E-2</v>
      </c>
      <c r="AL73" s="138">
        <f t="shared" si="129"/>
        <v>5.8938924721167955E-2</v>
      </c>
      <c r="AM73" s="138">
        <f t="shared" si="129"/>
        <v>5.8938924721167955E-2</v>
      </c>
      <c r="AN73" s="138">
        <f t="shared" si="129"/>
        <v>5.8938924721167955E-2</v>
      </c>
      <c r="AO73" s="138">
        <f t="shared" si="129"/>
        <v>5.8938924721167955E-2</v>
      </c>
      <c r="AP73" s="138">
        <f t="shared" si="129"/>
        <v>5.8938924721167955E-2</v>
      </c>
      <c r="AQ73" s="198">
        <f t="shared" si="129"/>
        <v>5.8938924721167955E-2</v>
      </c>
      <c r="AR73" s="138">
        <f t="shared" si="129"/>
        <v>5.8938924721167955E-2</v>
      </c>
      <c r="AS73" s="138">
        <f t="shared" si="129"/>
        <v>5.8938924721167955E-2</v>
      </c>
      <c r="AT73" s="138">
        <f t="shared" si="129"/>
        <v>5.8938924721167955E-2</v>
      </c>
      <c r="AU73" s="138">
        <f t="shared" si="129"/>
        <v>5.8938924721167955E-2</v>
      </c>
      <c r="AV73" s="138">
        <f t="shared" si="129"/>
        <v>5.8938924721167955E-2</v>
      </c>
      <c r="AW73" s="138">
        <f t="shared" si="129"/>
        <v>5.8938924721167955E-2</v>
      </c>
      <c r="AX73" s="138">
        <f t="shared" si="129"/>
        <v>5.8938924721167955E-2</v>
      </c>
      <c r="AY73" s="138">
        <f t="shared" si="129"/>
        <v>5.8938924721167955E-2</v>
      </c>
      <c r="AZ73" s="138">
        <f t="shared" si="129"/>
        <v>5.8938924721167955E-2</v>
      </c>
      <c r="BA73" s="138">
        <f t="shared" si="129"/>
        <v>5.8938924721167955E-2</v>
      </c>
      <c r="BB73" s="138">
        <f t="shared" si="129"/>
        <v>5.8938924721167955E-2</v>
      </c>
      <c r="BC73" s="198">
        <f t="shared" si="129"/>
        <v>5.8938924721167955E-2</v>
      </c>
      <c r="BD73" s="138">
        <f t="shared" si="129"/>
        <v>5.8938924721167955E-2</v>
      </c>
      <c r="BE73" s="138">
        <f t="shared" si="129"/>
        <v>5.8938924721167955E-2</v>
      </c>
      <c r="BF73" s="138">
        <f t="shared" si="129"/>
        <v>5.8938924721167955E-2</v>
      </c>
      <c r="BG73" s="138">
        <f t="shared" si="129"/>
        <v>5.8938924721167955E-2</v>
      </c>
      <c r="BH73" s="138">
        <f t="shared" si="129"/>
        <v>5.8938924721167955E-2</v>
      </c>
      <c r="BI73" s="138">
        <f t="shared" si="129"/>
        <v>5.8938924721167955E-2</v>
      </c>
      <c r="BJ73" s="138">
        <f t="shared" si="129"/>
        <v>5.8938924721167955E-2</v>
      </c>
      <c r="BK73" s="138">
        <f t="shared" si="129"/>
        <v>5.8938924721167955E-2</v>
      </c>
      <c r="BL73" s="138">
        <f t="shared" si="129"/>
        <v>5.8938924721167955E-2</v>
      </c>
      <c r="BM73" s="138">
        <f t="shared" si="129"/>
        <v>5.8938924721167955E-2</v>
      </c>
      <c r="BN73" s="138">
        <f t="shared" si="129"/>
        <v>5.8938924721167955E-2</v>
      </c>
      <c r="BO73" s="198">
        <f t="shared" si="129"/>
        <v>5.8938924721167955E-2</v>
      </c>
      <c r="BP73" s="138">
        <f t="shared" si="129"/>
        <v>5.8938924721167955E-2</v>
      </c>
      <c r="BQ73" s="138">
        <f t="shared" si="129"/>
        <v>5.8938924721167955E-2</v>
      </c>
      <c r="BR73" s="138">
        <f t="shared" si="129"/>
        <v>5.8938924721167955E-2</v>
      </c>
      <c r="BS73" s="138">
        <f t="shared" si="129"/>
        <v>5.8938924721167955E-2</v>
      </c>
      <c r="BT73" s="138">
        <f t="shared" si="129"/>
        <v>5.8938924721167955E-2</v>
      </c>
      <c r="BU73" s="138">
        <f t="shared" si="129"/>
        <v>5.8938924721167955E-2</v>
      </c>
      <c r="BV73" s="138">
        <f t="shared" si="129"/>
        <v>5.8938924721167955E-2</v>
      </c>
      <c r="BW73" s="138">
        <f t="shared" si="129"/>
        <v>5.8938924721167955E-2</v>
      </c>
      <c r="BX73" s="138">
        <f t="shared" si="129"/>
        <v>5.8938924721167955E-2</v>
      </c>
      <c r="BY73" s="138">
        <f t="shared" si="129"/>
        <v>5.8938924721167955E-2</v>
      </c>
      <c r="BZ73" s="138">
        <f t="shared" si="129"/>
        <v>5.8938924721167955E-2</v>
      </c>
      <c r="CA73" s="198">
        <f t="shared" si="129"/>
        <v>5.8938924721167955E-2</v>
      </c>
      <c r="CB73" s="138">
        <f t="shared" si="129"/>
        <v>5.8938924721167955E-2</v>
      </c>
      <c r="CC73" s="138">
        <f t="shared" si="129"/>
        <v>5.8938924721167955E-2</v>
      </c>
      <c r="CD73" s="138">
        <f t="shared" si="129"/>
        <v>5.8938924721167955E-2</v>
      </c>
      <c r="CE73" s="138">
        <f t="shared" si="129"/>
        <v>5.8938924721167955E-2</v>
      </c>
      <c r="CF73" s="138">
        <f t="shared" si="129"/>
        <v>5.8938924721167955E-2</v>
      </c>
      <c r="CG73" s="138">
        <f t="shared" si="129"/>
        <v>5.8938924721167955E-2</v>
      </c>
      <c r="CH73" s="138">
        <f t="shared" si="129"/>
        <v>5.8938924721167955E-2</v>
      </c>
      <c r="CI73" s="138">
        <f t="shared" si="129"/>
        <v>5.8938924721167955E-2</v>
      </c>
      <c r="CJ73" s="138">
        <f t="shared" si="129"/>
        <v>5.8938924721167955E-2</v>
      </c>
      <c r="CK73" s="138">
        <f t="shared" si="129"/>
        <v>5.8938924721167955E-2</v>
      </c>
      <c r="CL73" s="138">
        <f t="shared" si="129"/>
        <v>5.8938924721167955E-2</v>
      </c>
      <c r="CM73" s="198">
        <f t="shared" si="129"/>
        <v>5.8938924721167955E-2</v>
      </c>
      <c r="CN73" s="138">
        <f t="shared" si="129"/>
        <v>5.8938924721167955E-2</v>
      </c>
      <c r="CO73" s="138">
        <f t="shared" ref="CO73:CY73" si="130">+CN73</f>
        <v>5.8938924721167955E-2</v>
      </c>
      <c r="CP73" s="138">
        <f t="shared" si="130"/>
        <v>5.8938924721167955E-2</v>
      </c>
      <c r="CQ73" s="138">
        <f t="shared" si="130"/>
        <v>5.8938924721167955E-2</v>
      </c>
      <c r="CR73" s="138">
        <f t="shared" si="130"/>
        <v>5.8938924721167955E-2</v>
      </c>
      <c r="CS73" s="138">
        <f t="shared" si="130"/>
        <v>5.8938924721167955E-2</v>
      </c>
      <c r="CT73" s="138">
        <f t="shared" si="130"/>
        <v>5.8938924721167955E-2</v>
      </c>
      <c r="CU73" s="138">
        <f t="shared" si="130"/>
        <v>5.8938924721167955E-2</v>
      </c>
      <c r="CV73" s="138">
        <f t="shared" si="130"/>
        <v>5.8938924721167955E-2</v>
      </c>
      <c r="CW73" s="138">
        <f t="shared" si="130"/>
        <v>5.8938924721167955E-2</v>
      </c>
      <c r="CX73" s="138">
        <f t="shared" si="130"/>
        <v>5.8938924721167955E-2</v>
      </c>
      <c r="CY73" s="198">
        <f t="shared" si="130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598">
        <f>+AVERAGE(X76:Z76)</f>
        <v>24.953333333333333</v>
      </c>
      <c r="AB76" s="110">
        <f t="shared" ref="AB76" si="131">+AA76</f>
        <v>24.953333333333333</v>
      </c>
      <c r="AC76" s="110">
        <f t="shared" ref="AC76" si="132">+AB76</f>
        <v>24.953333333333333</v>
      </c>
      <c r="AD76" s="110">
        <f t="shared" ref="AD76" si="133">+AC76</f>
        <v>24.953333333333333</v>
      </c>
      <c r="AE76" s="195">
        <f t="shared" ref="AE76" si="134">+AD76</f>
        <v>24.953333333333333</v>
      </c>
      <c r="AF76" s="110">
        <f>+IF(AF$1&lt;&gt;AE$1, AE76*1.1, AE76)</f>
        <v>27.448666666666668</v>
      </c>
      <c r="AG76" s="110">
        <f t="shared" ref="AG76:CR77" si="135">+IF(AG$1&lt;&gt;AF$1, AF76*1.1, AF76)</f>
        <v>27.448666666666668</v>
      </c>
      <c r="AH76" s="110">
        <f t="shared" si="135"/>
        <v>27.448666666666668</v>
      </c>
      <c r="AI76" s="110">
        <f t="shared" si="135"/>
        <v>27.448666666666668</v>
      </c>
      <c r="AJ76" s="110">
        <f t="shared" si="135"/>
        <v>27.448666666666668</v>
      </c>
      <c r="AK76" s="110">
        <f t="shared" si="135"/>
        <v>27.448666666666668</v>
      </c>
      <c r="AL76" s="110">
        <f t="shared" si="135"/>
        <v>27.448666666666668</v>
      </c>
      <c r="AM76" s="110">
        <f t="shared" si="135"/>
        <v>27.448666666666668</v>
      </c>
      <c r="AN76" s="110">
        <f t="shared" si="135"/>
        <v>27.448666666666668</v>
      </c>
      <c r="AO76" s="110">
        <f t="shared" si="135"/>
        <v>27.448666666666668</v>
      </c>
      <c r="AP76" s="110">
        <f t="shared" si="135"/>
        <v>27.448666666666668</v>
      </c>
      <c r="AQ76" s="195">
        <f t="shared" si="135"/>
        <v>27.448666666666668</v>
      </c>
      <c r="AR76" s="110">
        <f t="shared" si="135"/>
        <v>30.193533333333338</v>
      </c>
      <c r="AS76" s="110">
        <f t="shared" si="135"/>
        <v>30.193533333333338</v>
      </c>
      <c r="AT76" s="110">
        <f t="shared" si="135"/>
        <v>30.193533333333338</v>
      </c>
      <c r="AU76" s="110">
        <f t="shared" si="135"/>
        <v>30.193533333333338</v>
      </c>
      <c r="AV76" s="110">
        <f t="shared" si="135"/>
        <v>30.193533333333338</v>
      </c>
      <c r="AW76" s="110">
        <f t="shared" si="135"/>
        <v>30.193533333333338</v>
      </c>
      <c r="AX76" s="110">
        <f t="shared" si="135"/>
        <v>30.193533333333338</v>
      </c>
      <c r="AY76" s="110">
        <f t="shared" si="135"/>
        <v>30.193533333333338</v>
      </c>
      <c r="AZ76" s="110">
        <f t="shared" si="135"/>
        <v>30.193533333333338</v>
      </c>
      <c r="BA76" s="110">
        <f t="shared" si="135"/>
        <v>30.193533333333338</v>
      </c>
      <c r="BB76" s="110">
        <f t="shared" si="135"/>
        <v>30.193533333333338</v>
      </c>
      <c r="BC76" s="195">
        <f t="shared" si="135"/>
        <v>30.193533333333338</v>
      </c>
      <c r="BD76" s="110">
        <f t="shared" si="135"/>
        <v>33.212886666666677</v>
      </c>
      <c r="BE76" s="110">
        <f t="shared" si="135"/>
        <v>33.212886666666677</v>
      </c>
      <c r="BF76" s="110">
        <f t="shared" si="135"/>
        <v>33.212886666666677</v>
      </c>
      <c r="BG76" s="110">
        <f t="shared" si="135"/>
        <v>33.212886666666677</v>
      </c>
      <c r="BH76" s="110">
        <f t="shared" si="135"/>
        <v>33.212886666666677</v>
      </c>
      <c r="BI76" s="110">
        <f t="shared" si="135"/>
        <v>33.212886666666677</v>
      </c>
      <c r="BJ76" s="110">
        <f t="shared" si="135"/>
        <v>33.212886666666677</v>
      </c>
      <c r="BK76" s="110">
        <f t="shared" si="135"/>
        <v>33.212886666666677</v>
      </c>
      <c r="BL76" s="110">
        <f t="shared" si="135"/>
        <v>33.212886666666677</v>
      </c>
      <c r="BM76" s="110">
        <f t="shared" si="135"/>
        <v>33.212886666666677</v>
      </c>
      <c r="BN76" s="110">
        <f t="shared" si="135"/>
        <v>33.212886666666677</v>
      </c>
      <c r="BO76" s="195">
        <f t="shared" si="135"/>
        <v>33.212886666666677</v>
      </c>
      <c r="BP76" s="110">
        <f t="shared" si="135"/>
        <v>36.534175333333344</v>
      </c>
      <c r="BQ76" s="110">
        <f t="shared" si="135"/>
        <v>36.534175333333344</v>
      </c>
      <c r="BR76" s="110">
        <f t="shared" si="135"/>
        <v>36.534175333333344</v>
      </c>
      <c r="BS76" s="110">
        <f t="shared" si="135"/>
        <v>36.534175333333344</v>
      </c>
      <c r="BT76" s="110">
        <f t="shared" si="135"/>
        <v>36.534175333333344</v>
      </c>
      <c r="BU76" s="110">
        <f t="shared" si="135"/>
        <v>36.534175333333344</v>
      </c>
      <c r="BV76" s="110">
        <f t="shared" si="135"/>
        <v>36.534175333333344</v>
      </c>
      <c r="BW76" s="110">
        <f t="shared" si="135"/>
        <v>36.534175333333344</v>
      </c>
      <c r="BX76" s="110">
        <f t="shared" si="135"/>
        <v>36.534175333333344</v>
      </c>
      <c r="BY76" s="110">
        <f t="shared" si="135"/>
        <v>36.534175333333344</v>
      </c>
      <c r="BZ76" s="110">
        <f t="shared" si="135"/>
        <v>36.534175333333344</v>
      </c>
      <c r="CA76" s="195">
        <f t="shared" si="135"/>
        <v>36.534175333333344</v>
      </c>
      <c r="CB76" s="110">
        <f t="shared" si="135"/>
        <v>40.187592866666684</v>
      </c>
      <c r="CC76" s="110">
        <f t="shared" si="135"/>
        <v>40.187592866666684</v>
      </c>
      <c r="CD76" s="110">
        <f t="shared" si="135"/>
        <v>40.187592866666684</v>
      </c>
      <c r="CE76" s="110">
        <f t="shared" si="135"/>
        <v>40.187592866666684</v>
      </c>
      <c r="CF76" s="110">
        <f t="shared" si="135"/>
        <v>40.187592866666684</v>
      </c>
      <c r="CG76" s="110">
        <f t="shared" si="135"/>
        <v>40.187592866666684</v>
      </c>
      <c r="CH76" s="110">
        <f t="shared" si="135"/>
        <v>40.187592866666684</v>
      </c>
      <c r="CI76" s="110">
        <f t="shared" si="135"/>
        <v>40.187592866666684</v>
      </c>
      <c r="CJ76" s="110">
        <f t="shared" si="135"/>
        <v>40.187592866666684</v>
      </c>
      <c r="CK76" s="110">
        <f t="shared" si="135"/>
        <v>40.187592866666684</v>
      </c>
      <c r="CL76" s="110">
        <f t="shared" si="135"/>
        <v>40.187592866666684</v>
      </c>
      <c r="CM76" s="195">
        <f t="shared" si="135"/>
        <v>40.187592866666684</v>
      </c>
      <c r="CN76" s="110">
        <f t="shared" si="135"/>
        <v>44.206352153333356</v>
      </c>
      <c r="CO76" s="110">
        <f t="shared" si="135"/>
        <v>44.206352153333356</v>
      </c>
      <c r="CP76" s="110">
        <f t="shared" si="135"/>
        <v>44.206352153333356</v>
      </c>
      <c r="CQ76" s="110">
        <f t="shared" si="135"/>
        <v>44.206352153333356</v>
      </c>
      <c r="CR76" s="110">
        <f t="shared" si="135"/>
        <v>44.206352153333356</v>
      </c>
      <c r="CS76" s="110">
        <f t="shared" ref="CS76:CY77" si="136">+IF(CS$1&lt;&gt;CR$1, CR76*1.1, CR76)</f>
        <v>44.206352153333356</v>
      </c>
      <c r="CT76" s="110">
        <f t="shared" si="136"/>
        <v>44.206352153333356</v>
      </c>
      <c r="CU76" s="110">
        <f t="shared" si="136"/>
        <v>44.206352153333356</v>
      </c>
      <c r="CV76" s="110">
        <f t="shared" si="136"/>
        <v>44.206352153333356</v>
      </c>
      <c r="CW76" s="110">
        <f t="shared" si="136"/>
        <v>44.206352153333356</v>
      </c>
      <c r="CX76" s="110">
        <f t="shared" si="136"/>
        <v>44.206352153333356</v>
      </c>
      <c r="CY76" s="195">
        <f t="shared" si="136"/>
        <v>44.206352153333356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37">SUM(R76)</f>
        <v>0</v>
      </c>
      <c r="S77" s="110">
        <f t="shared" si="137"/>
        <v>0</v>
      </c>
      <c r="T77" s="110">
        <f t="shared" si="137"/>
        <v>0</v>
      </c>
      <c r="U77" s="110">
        <f t="shared" si="137"/>
        <v>0</v>
      </c>
      <c r="V77" s="110">
        <f t="shared" ref="V77:W77" si="138">SUM(V76)</f>
        <v>0</v>
      </c>
      <c r="W77" s="110">
        <f t="shared" si="138"/>
        <v>0</v>
      </c>
      <c r="X77" s="110">
        <v>0</v>
      </c>
      <c r="Y77" s="110">
        <v>0</v>
      </c>
      <c r="Z77" s="195">
        <v>59.97</v>
      </c>
      <c r="AA77" s="598">
        <f>+AVERAGE(X77:Z77)</f>
        <v>19.989999999999998</v>
      </c>
      <c r="AB77" s="110">
        <f t="shared" ref="AB77:AE77" si="139">+AA77</f>
        <v>19.989999999999998</v>
      </c>
      <c r="AC77" s="110">
        <f t="shared" si="139"/>
        <v>19.989999999999998</v>
      </c>
      <c r="AD77" s="110">
        <f t="shared" si="139"/>
        <v>19.989999999999998</v>
      </c>
      <c r="AE77" s="195">
        <f t="shared" si="139"/>
        <v>19.989999999999998</v>
      </c>
      <c r="AF77" s="110">
        <f>+IF(AF$1&lt;&gt;AE$1, AE77*1.1, AE77)</f>
        <v>21.989000000000001</v>
      </c>
      <c r="AG77" s="110">
        <f t="shared" si="135"/>
        <v>21.989000000000001</v>
      </c>
      <c r="AH77" s="110">
        <f t="shared" si="135"/>
        <v>21.989000000000001</v>
      </c>
      <c r="AI77" s="110">
        <f t="shared" si="135"/>
        <v>21.989000000000001</v>
      </c>
      <c r="AJ77" s="110">
        <f t="shared" si="135"/>
        <v>21.989000000000001</v>
      </c>
      <c r="AK77" s="110">
        <f t="shared" si="135"/>
        <v>21.989000000000001</v>
      </c>
      <c r="AL77" s="110">
        <f t="shared" si="135"/>
        <v>21.989000000000001</v>
      </c>
      <c r="AM77" s="110">
        <f t="shared" si="135"/>
        <v>21.989000000000001</v>
      </c>
      <c r="AN77" s="110">
        <f t="shared" si="135"/>
        <v>21.989000000000001</v>
      </c>
      <c r="AO77" s="110">
        <f t="shared" si="135"/>
        <v>21.989000000000001</v>
      </c>
      <c r="AP77" s="110">
        <f t="shared" si="135"/>
        <v>21.989000000000001</v>
      </c>
      <c r="AQ77" s="195">
        <f t="shared" si="135"/>
        <v>21.989000000000001</v>
      </c>
      <c r="AR77" s="110">
        <f t="shared" si="135"/>
        <v>24.187900000000003</v>
      </c>
      <c r="AS77" s="110">
        <f t="shared" si="135"/>
        <v>24.187900000000003</v>
      </c>
      <c r="AT77" s="110">
        <f t="shared" si="135"/>
        <v>24.187900000000003</v>
      </c>
      <c r="AU77" s="110">
        <f t="shared" si="135"/>
        <v>24.187900000000003</v>
      </c>
      <c r="AV77" s="110">
        <f t="shared" si="135"/>
        <v>24.187900000000003</v>
      </c>
      <c r="AW77" s="110">
        <f t="shared" si="135"/>
        <v>24.187900000000003</v>
      </c>
      <c r="AX77" s="110">
        <f t="shared" si="135"/>
        <v>24.187900000000003</v>
      </c>
      <c r="AY77" s="110">
        <f t="shared" si="135"/>
        <v>24.187900000000003</v>
      </c>
      <c r="AZ77" s="110">
        <f t="shared" si="135"/>
        <v>24.187900000000003</v>
      </c>
      <c r="BA77" s="110">
        <f t="shared" si="135"/>
        <v>24.187900000000003</v>
      </c>
      <c r="BB77" s="110">
        <f t="shared" si="135"/>
        <v>24.187900000000003</v>
      </c>
      <c r="BC77" s="195">
        <f t="shared" si="135"/>
        <v>24.187900000000003</v>
      </c>
      <c r="BD77" s="110">
        <f t="shared" si="135"/>
        <v>26.606690000000004</v>
      </c>
      <c r="BE77" s="110">
        <f t="shared" si="135"/>
        <v>26.606690000000004</v>
      </c>
      <c r="BF77" s="110">
        <f t="shared" si="135"/>
        <v>26.606690000000004</v>
      </c>
      <c r="BG77" s="110">
        <f t="shared" si="135"/>
        <v>26.606690000000004</v>
      </c>
      <c r="BH77" s="110">
        <f t="shared" si="135"/>
        <v>26.606690000000004</v>
      </c>
      <c r="BI77" s="110">
        <f t="shared" si="135"/>
        <v>26.606690000000004</v>
      </c>
      <c r="BJ77" s="110">
        <f t="shared" si="135"/>
        <v>26.606690000000004</v>
      </c>
      <c r="BK77" s="110">
        <f t="shared" si="135"/>
        <v>26.606690000000004</v>
      </c>
      <c r="BL77" s="110">
        <f t="shared" si="135"/>
        <v>26.606690000000004</v>
      </c>
      <c r="BM77" s="110">
        <f t="shared" si="135"/>
        <v>26.606690000000004</v>
      </c>
      <c r="BN77" s="110">
        <f t="shared" si="135"/>
        <v>26.606690000000004</v>
      </c>
      <c r="BO77" s="195">
        <f t="shared" si="135"/>
        <v>26.606690000000004</v>
      </c>
      <c r="BP77" s="110">
        <f t="shared" si="135"/>
        <v>29.267359000000006</v>
      </c>
      <c r="BQ77" s="110">
        <f t="shared" si="135"/>
        <v>29.267359000000006</v>
      </c>
      <c r="BR77" s="110">
        <f t="shared" si="135"/>
        <v>29.267359000000006</v>
      </c>
      <c r="BS77" s="110">
        <f t="shared" si="135"/>
        <v>29.267359000000006</v>
      </c>
      <c r="BT77" s="110">
        <f t="shared" si="135"/>
        <v>29.267359000000006</v>
      </c>
      <c r="BU77" s="110">
        <f t="shared" si="135"/>
        <v>29.267359000000006</v>
      </c>
      <c r="BV77" s="110">
        <f t="shared" si="135"/>
        <v>29.267359000000006</v>
      </c>
      <c r="BW77" s="110">
        <f t="shared" si="135"/>
        <v>29.267359000000006</v>
      </c>
      <c r="BX77" s="110">
        <f t="shared" si="135"/>
        <v>29.267359000000006</v>
      </c>
      <c r="BY77" s="110">
        <f t="shared" si="135"/>
        <v>29.267359000000006</v>
      </c>
      <c r="BZ77" s="110">
        <f t="shared" si="135"/>
        <v>29.267359000000006</v>
      </c>
      <c r="CA77" s="195">
        <f t="shared" si="135"/>
        <v>29.267359000000006</v>
      </c>
      <c r="CB77" s="110">
        <f t="shared" si="135"/>
        <v>32.19409490000001</v>
      </c>
      <c r="CC77" s="110">
        <f t="shared" si="135"/>
        <v>32.19409490000001</v>
      </c>
      <c r="CD77" s="110">
        <f t="shared" si="135"/>
        <v>32.19409490000001</v>
      </c>
      <c r="CE77" s="110">
        <f t="shared" si="135"/>
        <v>32.19409490000001</v>
      </c>
      <c r="CF77" s="110">
        <f t="shared" si="135"/>
        <v>32.19409490000001</v>
      </c>
      <c r="CG77" s="110">
        <f t="shared" si="135"/>
        <v>32.19409490000001</v>
      </c>
      <c r="CH77" s="110">
        <f t="shared" si="135"/>
        <v>32.19409490000001</v>
      </c>
      <c r="CI77" s="110">
        <f t="shared" si="135"/>
        <v>32.19409490000001</v>
      </c>
      <c r="CJ77" s="110">
        <f t="shared" si="135"/>
        <v>32.19409490000001</v>
      </c>
      <c r="CK77" s="110">
        <f t="shared" si="135"/>
        <v>32.19409490000001</v>
      </c>
      <c r="CL77" s="110">
        <f t="shared" si="135"/>
        <v>32.19409490000001</v>
      </c>
      <c r="CM77" s="195">
        <f t="shared" si="135"/>
        <v>32.19409490000001</v>
      </c>
      <c r="CN77" s="110">
        <f t="shared" si="135"/>
        <v>35.413504390000014</v>
      </c>
      <c r="CO77" s="110">
        <f t="shared" si="135"/>
        <v>35.413504390000014</v>
      </c>
      <c r="CP77" s="110">
        <f t="shared" si="135"/>
        <v>35.413504390000014</v>
      </c>
      <c r="CQ77" s="110">
        <f t="shared" si="135"/>
        <v>35.413504390000014</v>
      </c>
      <c r="CR77" s="110">
        <f t="shared" si="135"/>
        <v>35.413504390000014</v>
      </c>
      <c r="CS77" s="110">
        <f t="shared" si="136"/>
        <v>35.413504390000014</v>
      </c>
      <c r="CT77" s="110">
        <f t="shared" si="136"/>
        <v>35.413504390000014</v>
      </c>
      <c r="CU77" s="110">
        <f t="shared" si="136"/>
        <v>35.413504390000014</v>
      </c>
      <c r="CV77" s="110">
        <f t="shared" si="136"/>
        <v>35.413504390000014</v>
      </c>
      <c r="CW77" s="110">
        <f t="shared" si="136"/>
        <v>35.413504390000014</v>
      </c>
      <c r="CX77" s="110">
        <f t="shared" si="136"/>
        <v>35.413504390000014</v>
      </c>
      <c r="CY77" s="195">
        <f t="shared" si="136"/>
        <v>35.413504390000014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598">
        <f>+AVERAGE(X78:Z78)</f>
        <v>116.46999999999998</v>
      </c>
      <c r="AB78" s="110">
        <f t="shared" ref="AB78" si="140">+AA78</f>
        <v>116.46999999999998</v>
      </c>
      <c r="AC78" s="110">
        <f t="shared" ref="AC78" si="141">+AB78</f>
        <v>116.46999999999998</v>
      </c>
      <c r="AD78" s="110">
        <f t="shared" ref="AD78" si="142">+AC78</f>
        <v>116.46999999999998</v>
      </c>
      <c r="AE78" s="195">
        <f t="shared" ref="AE78" si="143">+AD78</f>
        <v>116.46999999999998</v>
      </c>
      <c r="AF78" s="110">
        <f>+IF(AF$1&lt;&gt;AE$1, AE78*1.1, AE78)</f>
        <v>128.11699999999999</v>
      </c>
      <c r="AG78" s="110">
        <f t="shared" ref="AG78:CR78" si="144">+IF(AG$1&lt;&gt;AF$1, AF78*1.1, AF78)</f>
        <v>128.11699999999999</v>
      </c>
      <c r="AH78" s="110">
        <f t="shared" si="144"/>
        <v>128.11699999999999</v>
      </c>
      <c r="AI78" s="110">
        <f t="shared" si="144"/>
        <v>128.11699999999999</v>
      </c>
      <c r="AJ78" s="110">
        <f t="shared" si="144"/>
        <v>128.11699999999999</v>
      </c>
      <c r="AK78" s="110">
        <f t="shared" si="144"/>
        <v>128.11699999999999</v>
      </c>
      <c r="AL78" s="110">
        <f t="shared" si="144"/>
        <v>128.11699999999999</v>
      </c>
      <c r="AM78" s="110">
        <f t="shared" si="144"/>
        <v>128.11699999999999</v>
      </c>
      <c r="AN78" s="110">
        <f t="shared" si="144"/>
        <v>128.11699999999999</v>
      </c>
      <c r="AO78" s="110">
        <f t="shared" si="144"/>
        <v>128.11699999999999</v>
      </c>
      <c r="AP78" s="110">
        <f t="shared" si="144"/>
        <v>128.11699999999999</v>
      </c>
      <c r="AQ78" s="195">
        <f t="shared" si="144"/>
        <v>128.11699999999999</v>
      </c>
      <c r="AR78" s="110">
        <f t="shared" si="144"/>
        <v>140.92869999999999</v>
      </c>
      <c r="AS78" s="110">
        <f t="shared" si="144"/>
        <v>140.92869999999999</v>
      </c>
      <c r="AT78" s="110">
        <f t="shared" si="144"/>
        <v>140.92869999999999</v>
      </c>
      <c r="AU78" s="110">
        <f t="shared" si="144"/>
        <v>140.92869999999999</v>
      </c>
      <c r="AV78" s="110">
        <f t="shared" si="144"/>
        <v>140.92869999999999</v>
      </c>
      <c r="AW78" s="110">
        <f t="shared" si="144"/>
        <v>140.92869999999999</v>
      </c>
      <c r="AX78" s="110">
        <f t="shared" si="144"/>
        <v>140.92869999999999</v>
      </c>
      <c r="AY78" s="110">
        <f t="shared" si="144"/>
        <v>140.92869999999999</v>
      </c>
      <c r="AZ78" s="110">
        <f t="shared" si="144"/>
        <v>140.92869999999999</v>
      </c>
      <c r="BA78" s="110">
        <f t="shared" si="144"/>
        <v>140.92869999999999</v>
      </c>
      <c r="BB78" s="110">
        <f t="shared" si="144"/>
        <v>140.92869999999999</v>
      </c>
      <c r="BC78" s="195">
        <f t="shared" si="144"/>
        <v>140.92869999999999</v>
      </c>
      <c r="BD78" s="110">
        <f t="shared" si="144"/>
        <v>155.02157</v>
      </c>
      <c r="BE78" s="110">
        <f t="shared" si="144"/>
        <v>155.02157</v>
      </c>
      <c r="BF78" s="110">
        <f t="shared" si="144"/>
        <v>155.02157</v>
      </c>
      <c r="BG78" s="110">
        <f t="shared" si="144"/>
        <v>155.02157</v>
      </c>
      <c r="BH78" s="110">
        <f t="shared" si="144"/>
        <v>155.02157</v>
      </c>
      <c r="BI78" s="110">
        <f t="shared" si="144"/>
        <v>155.02157</v>
      </c>
      <c r="BJ78" s="110">
        <f t="shared" si="144"/>
        <v>155.02157</v>
      </c>
      <c r="BK78" s="110">
        <f t="shared" si="144"/>
        <v>155.02157</v>
      </c>
      <c r="BL78" s="110">
        <f t="shared" si="144"/>
        <v>155.02157</v>
      </c>
      <c r="BM78" s="110">
        <f t="shared" si="144"/>
        <v>155.02157</v>
      </c>
      <c r="BN78" s="110">
        <f t="shared" si="144"/>
        <v>155.02157</v>
      </c>
      <c r="BO78" s="195">
        <f t="shared" si="144"/>
        <v>155.02157</v>
      </c>
      <c r="BP78" s="110">
        <f t="shared" si="144"/>
        <v>170.52372700000001</v>
      </c>
      <c r="BQ78" s="110">
        <f t="shared" si="144"/>
        <v>170.52372700000001</v>
      </c>
      <c r="BR78" s="110">
        <f t="shared" si="144"/>
        <v>170.52372700000001</v>
      </c>
      <c r="BS78" s="110">
        <f t="shared" si="144"/>
        <v>170.52372700000001</v>
      </c>
      <c r="BT78" s="110">
        <f t="shared" si="144"/>
        <v>170.52372700000001</v>
      </c>
      <c r="BU78" s="110">
        <f t="shared" si="144"/>
        <v>170.52372700000001</v>
      </c>
      <c r="BV78" s="110">
        <f t="shared" si="144"/>
        <v>170.52372700000001</v>
      </c>
      <c r="BW78" s="110">
        <f t="shared" si="144"/>
        <v>170.52372700000001</v>
      </c>
      <c r="BX78" s="110">
        <f t="shared" si="144"/>
        <v>170.52372700000001</v>
      </c>
      <c r="BY78" s="110">
        <f t="shared" si="144"/>
        <v>170.52372700000001</v>
      </c>
      <c r="BZ78" s="110">
        <f t="shared" si="144"/>
        <v>170.52372700000001</v>
      </c>
      <c r="CA78" s="195">
        <f t="shared" si="144"/>
        <v>170.52372700000001</v>
      </c>
      <c r="CB78" s="110">
        <f t="shared" si="144"/>
        <v>187.57609970000001</v>
      </c>
      <c r="CC78" s="110">
        <f t="shared" si="144"/>
        <v>187.57609970000001</v>
      </c>
      <c r="CD78" s="110">
        <f t="shared" si="144"/>
        <v>187.57609970000001</v>
      </c>
      <c r="CE78" s="110">
        <f t="shared" si="144"/>
        <v>187.57609970000001</v>
      </c>
      <c r="CF78" s="110">
        <f t="shared" si="144"/>
        <v>187.57609970000001</v>
      </c>
      <c r="CG78" s="110">
        <f t="shared" si="144"/>
        <v>187.57609970000001</v>
      </c>
      <c r="CH78" s="110">
        <f t="shared" si="144"/>
        <v>187.57609970000001</v>
      </c>
      <c r="CI78" s="110">
        <f t="shared" si="144"/>
        <v>187.57609970000001</v>
      </c>
      <c r="CJ78" s="110">
        <f t="shared" si="144"/>
        <v>187.57609970000001</v>
      </c>
      <c r="CK78" s="110">
        <f t="shared" si="144"/>
        <v>187.57609970000001</v>
      </c>
      <c r="CL78" s="110">
        <f t="shared" si="144"/>
        <v>187.57609970000001</v>
      </c>
      <c r="CM78" s="195">
        <f t="shared" si="144"/>
        <v>187.57609970000001</v>
      </c>
      <c r="CN78" s="110">
        <f t="shared" si="144"/>
        <v>206.33370967000002</v>
      </c>
      <c r="CO78" s="110">
        <f t="shared" si="144"/>
        <v>206.33370967000002</v>
      </c>
      <c r="CP78" s="110">
        <f t="shared" si="144"/>
        <v>206.33370967000002</v>
      </c>
      <c r="CQ78" s="110">
        <f t="shared" si="144"/>
        <v>206.33370967000002</v>
      </c>
      <c r="CR78" s="110">
        <f t="shared" si="144"/>
        <v>206.33370967000002</v>
      </c>
      <c r="CS78" s="110">
        <f t="shared" ref="CS78:CY78" si="145">+IF(CS$1&lt;&gt;CR$1, CR78*1.1, CR78)</f>
        <v>206.33370967000002</v>
      </c>
      <c r="CT78" s="110">
        <f t="shared" si="145"/>
        <v>206.33370967000002</v>
      </c>
      <c r="CU78" s="110">
        <f t="shared" si="145"/>
        <v>206.33370967000002</v>
      </c>
      <c r="CV78" s="110">
        <f t="shared" si="145"/>
        <v>206.33370967000002</v>
      </c>
      <c r="CW78" s="110">
        <f t="shared" si="145"/>
        <v>206.33370967000002</v>
      </c>
      <c r="CX78" s="110">
        <f t="shared" si="145"/>
        <v>206.33370967000002</v>
      </c>
      <c r="CY78" s="195">
        <f t="shared" si="145"/>
        <v>206.33370967000002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46">SUM(T77:T78)</f>
        <v>0</v>
      </c>
      <c r="U79" s="48">
        <f t="shared" si="146"/>
        <v>0</v>
      </c>
      <c r="V79" s="48">
        <f t="shared" si="146"/>
        <v>0</v>
      </c>
      <c r="W79" s="48">
        <f t="shared" si="146"/>
        <v>0</v>
      </c>
      <c r="X79" s="48">
        <f t="shared" si="146"/>
        <v>54.55</v>
      </c>
      <c r="Y79" s="48">
        <f t="shared" si="146"/>
        <v>62.01</v>
      </c>
      <c r="Z79" s="196">
        <f>SUM(Z77:Z78)</f>
        <v>292.82</v>
      </c>
      <c r="AA79" s="48">
        <f t="shared" ref="AA79:CL79" si="147">SUM(AA77:AA78)</f>
        <v>136.45999999999998</v>
      </c>
      <c r="AB79" s="48">
        <f t="shared" si="147"/>
        <v>136.45999999999998</v>
      </c>
      <c r="AC79" s="48">
        <f t="shared" si="147"/>
        <v>136.45999999999998</v>
      </c>
      <c r="AD79" s="48">
        <f t="shared" si="147"/>
        <v>136.45999999999998</v>
      </c>
      <c r="AE79" s="196">
        <f t="shared" si="147"/>
        <v>136.45999999999998</v>
      </c>
      <c r="AF79" s="48">
        <f t="shared" si="147"/>
        <v>150.10599999999999</v>
      </c>
      <c r="AG79" s="48">
        <f t="shared" si="147"/>
        <v>150.10599999999999</v>
      </c>
      <c r="AH79" s="48">
        <f t="shared" si="147"/>
        <v>150.10599999999999</v>
      </c>
      <c r="AI79" s="48">
        <f t="shared" si="147"/>
        <v>150.10599999999999</v>
      </c>
      <c r="AJ79" s="48">
        <f t="shared" si="147"/>
        <v>150.10599999999999</v>
      </c>
      <c r="AK79" s="48">
        <f t="shared" si="147"/>
        <v>150.10599999999999</v>
      </c>
      <c r="AL79" s="48">
        <f t="shared" si="147"/>
        <v>150.10599999999999</v>
      </c>
      <c r="AM79" s="48">
        <f t="shared" si="147"/>
        <v>150.10599999999999</v>
      </c>
      <c r="AN79" s="48">
        <f t="shared" si="147"/>
        <v>150.10599999999999</v>
      </c>
      <c r="AO79" s="48">
        <f t="shared" si="147"/>
        <v>150.10599999999999</v>
      </c>
      <c r="AP79" s="48">
        <f t="shared" si="147"/>
        <v>150.10599999999999</v>
      </c>
      <c r="AQ79" s="196">
        <f t="shared" si="147"/>
        <v>150.10599999999999</v>
      </c>
      <c r="AR79" s="48">
        <f t="shared" si="147"/>
        <v>165.11660000000001</v>
      </c>
      <c r="AS79" s="48">
        <f t="shared" si="147"/>
        <v>165.11660000000001</v>
      </c>
      <c r="AT79" s="48">
        <f t="shared" si="147"/>
        <v>165.11660000000001</v>
      </c>
      <c r="AU79" s="48">
        <f t="shared" si="147"/>
        <v>165.11660000000001</v>
      </c>
      <c r="AV79" s="48">
        <f t="shared" si="147"/>
        <v>165.11660000000001</v>
      </c>
      <c r="AW79" s="48">
        <f t="shared" si="147"/>
        <v>165.11660000000001</v>
      </c>
      <c r="AX79" s="48">
        <f t="shared" si="147"/>
        <v>165.11660000000001</v>
      </c>
      <c r="AY79" s="48">
        <f t="shared" si="147"/>
        <v>165.11660000000001</v>
      </c>
      <c r="AZ79" s="48">
        <f t="shared" si="147"/>
        <v>165.11660000000001</v>
      </c>
      <c r="BA79" s="48">
        <f t="shared" si="147"/>
        <v>165.11660000000001</v>
      </c>
      <c r="BB79" s="48">
        <f t="shared" si="147"/>
        <v>165.11660000000001</v>
      </c>
      <c r="BC79" s="196">
        <f t="shared" si="147"/>
        <v>165.11660000000001</v>
      </c>
      <c r="BD79" s="48">
        <f t="shared" si="147"/>
        <v>181.62826000000001</v>
      </c>
      <c r="BE79" s="48">
        <f t="shared" si="147"/>
        <v>181.62826000000001</v>
      </c>
      <c r="BF79" s="48">
        <f t="shared" si="147"/>
        <v>181.62826000000001</v>
      </c>
      <c r="BG79" s="48">
        <f t="shared" si="147"/>
        <v>181.62826000000001</v>
      </c>
      <c r="BH79" s="48">
        <f t="shared" si="147"/>
        <v>181.62826000000001</v>
      </c>
      <c r="BI79" s="48">
        <f t="shared" si="147"/>
        <v>181.62826000000001</v>
      </c>
      <c r="BJ79" s="48">
        <f t="shared" si="147"/>
        <v>181.62826000000001</v>
      </c>
      <c r="BK79" s="48">
        <f t="shared" si="147"/>
        <v>181.62826000000001</v>
      </c>
      <c r="BL79" s="48">
        <f t="shared" si="147"/>
        <v>181.62826000000001</v>
      </c>
      <c r="BM79" s="48">
        <f t="shared" si="147"/>
        <v>181.62826000000001</v>
      </c>
      <c r="BN79" s="48">
        <f t="shared" si="147"/>
        <v>181.62826000000001</v>
      </c>
      <c r="BO79" s="196">
        <f t="shared" si="147"/>
        <v>181.62826000000001</v>
      </c>
      <c r="BP79" s="48">
        <f t="shared" si="147"/>
        <v>199.79108600000001</v>
      </c>
      <c r="BQ79" s="48">
        <f t="shared" si="147"/>
        <v>199.79108600000001</v>
      </c>
      <c r="BR79" s="48">
        <f t="shared" si="147"/>
        <v>199.79108600000001</v>
      </c>
      <c r="BS79" s="48">
        <f t="shared" si="147"/>
        <v>199.79108600000001</v>
      </c>
      <c r="BT79" s="48">
        <f t="shared" si="147"/>
        <v>199.79108600000001</v>
      </c>
      <c r="BU79" s="48">
        <f t="shared" si="147"/>
        <v>199.79108600000001</v>
      </c>
      <c r="BV79" s="48">
        <f t="shared" si="147"/>
        <v>199.79108600000001</v>
      </c>
      <c r="BW79" s="48">
        <f t="shared" si="147"/>
        <v>199.79108600000001</v>
      </c>
      <c r="BX79" s="48">
        <f t="shared" si="147"/>
        <v>199.79108600000001</v>
      </c>
      <c r="BY79" s="48">
        <f t="shared" si="147"/>
        <v>199.79108600000001</v>
      </c>
      <c r="BZ79" s="48">
        <f t="shared" si="147"/>
        <v>199.79108600000001</v>
      </c>
      <c r="CA79" s="196">
        <f t="shared" si="147"/>
        <v>199.79108600000001</v>
      </c>
      <c r="CB79" s="48">
        <f t="shared" si="147"/>
        <v>219.77019460000002</v>
      </c>
      <c r="CC79" s="48">
        <f t="shared" si="147"/>
        <v>219.77019460000002</v>
      </c>
      <c r="CD79" s="48">
        <f t="shared" si="147"/>
        <v>219.77019460000002</v>
      </c>
      <c r="CE79" s="48">
        <f t="shared" si="147"/>
        <v>219.77019460000002</v>
      </c>
      <c r="CF79" s="48">
        <f t="shared" si="147"/>
        <v>219.77019460000002</v>
      </c>
      <c r="CG79" s="48">
        <f t="shared" si="147"/>
        <v>219.77019460000002</v>
      </c>
      <c r="CH79" s="48">
        <f t="shared" si="147"/>
        <v>219.77019460000002</v>
      </c>
      <c r="CI79" s="48">
        <f t="shared" si="147"/>
        <v>219.77019460000002</v>
      </c>
      <c r="CJ79" s="48">
        <f t="shared" si="147"/>
        <v>219.77019460000002</v>
      </c>
      <c r="CK79" s="48">
        <f t="shared" si="147"/>
        <v>219.77019460000002</v>
      </c>
      <c r="CL79" s="48">
        <f t="shared" si="147"/>
        <v>219.77019460000002</v>
      </c>
      <c r="CM79" s="196">
        <f t="shared" ref="CM79:CY79" si="148">SUM(CM77:CM78)</f>
        <v>219.77019460000002</v>
      </c>
      <c r="CN79" s="48">
        <f t="shared" si="148"/>
        <v>241.74721406000003</v>
      </c>
      <c r="CO79" s="48">
        <f t="shared" si="148"/>
        <v>241.74721406000003</v>
      </c>
      <c r="CP79" s="48">
        <f t="shared" si="148"/>
        <v>241.74721406000003</v>
      </c>
      <c r="CQ79" s="48">
        <f t="shared" si="148"/>
        <v>241.74721406000003</v>
      </c>
      <c r="CR79" s="48">
        <f t="shared" si="148"/>
        <v>241.74721406000003</v>
      </c>
      <c r="CS79" s="48">
        <f t="shared" si="148"/>
        <v>241.74721406000003</v>
      </c>
      <c r="CT79" s="48">
        <f t="shared" si="148"/>
        <v>241.74721406000003</v>
      </c>
      <c r="CU79" s="48">
        <f t="shared" si="148"/>
        <v>241.74721406000003</v>
      </c>
      <c r="CV79" s="48">
        <f t="shared" si="148"/>
        <v>241.74721406000003</v>
      </c>
      <c r="CW79" s="48">
        <f t="shared" si="148"/>
        <v>241.74721406000003</v>
      </c>
      <c r="CX79" s="48">
        <f t="shared" si="148"/>
        <v>241.74721406000003</v>
      </c>
      <c r="CY79" s="196">
        <f t="shared" si="148"/>
        <v>241.74721406000003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598">
        <f t="shared" ref="AA80:AA86" si="149">+AVERAGE(X80:Z80)</f>
        <v>37.333333333333336</v>
      </c>
      <c r="AB80" s="110">
        <f t="shared" ref="AB80:AB86" si="150">+AA80</f>
        <v>37.333333333333336</v>
      </c>
      <c r="AC80" s="110">
        <f t="shared" ref="AC80:AC86" si="151">+AB80</f>
        <v>37.333333333333336</v>
      </c>
      <c r="AD80" s="110">
        <f t="shared" ref="AD80:AD86" si="152">+AC80</f>
        <v>37.333333333333336</v>
      </c>
      <c r="AE80" s="195">
        <f t="shared" ref="AE80:AE86" si="153">+AD80</f>
        <v>37.333333333333336</v>
      </c>
      <c r="AF80" s="110">
        <f t="shared" ref="AF80:CQ80" si="154">+IF(AF$1&lt;&gt;AE$1, AE80*1.1, AE80)</f>
        <v>41.06666666666667</v>
      </c>
      <c r="AG80" s="110">
        <f t="shared" si="154"/>
        <v>41.06666666666667</v>
      </c>
      <c r="AH80" s="110">
        <f t="shared" si="154"/>
        <v>41.06666666666667</v>
      </c>
      <c r="AI80" s="110">
        <f t="shared" si="154"/>
        <v>41.06666666666667</v>
      </c>
      <c r="AJ80" s="110">
        <f t="shared" si="154"/>
        <v>41.06666666666667</v>
      </c>
      <c r="AK80" s="110">
        <f t="shared" si="154"/>
        <v>41.06666666666667</v>
      </c>
      <c r="AL80" s="110">
        <f t="shared" si="154"/>
        <v>41.06666666666667</v>
      </c>
      <c r="AM80" s="110">
        <f t="shared" si="154"/>
        <v>41.06666666666667</v>
      </c>
      <c r="AN80" s="110">
        <f t="shared" si="154"/>
        <v>41.06666666666667</v>
      </c>
      <c r="AO80" s="110">
        <f t="shared" si="154"/>
        <v>41.06666666666667</v>
      </c>
      <c r="AP80" s="110">
        <f t="shared" si="154"/>
        <v>41.06666666666667</v>
      </c>
      <c r="AQ80" s="195">
        <f t="shared" si="154"/>
        <v>41.06666666666667</v>
      </c>
      <c r="AR80" s="110">
        <f t="shared" si="154"/>
        <v>45.173333333333339</v>
      </c>
      <c r="AS80" s="110">
        <f t="shared" si="154"/>
        <v>45.173333333333339</v>
      </c>
      <c r="AT80" s="110">
        <f t="shared" si="154"/>
        <v>45.173333333333339</v>
      </c>
      <c r="AU80" s="110">
        <f t="shared" si="154"/>
        <v>45.173333333333339</v>
      </c>
      <c r="AV80" s="110">
        <f t="shared" si="154"/>
        <v>45.173333333333339</v>
      </c>
      <c r="AW80" s="110">
        <f t="shared" si="154"/>
        <v>45.173333333333339</v>
      </c>
      <c r="AX80" s="110">
        <f t="shared" si="154"/>
        <v>45.173333333333339</v>
      </c>
      <c r="AY80" s="110">
        <f t="shared" si="154"/>
        <v>45.173333333333339</v>
      </c>
      <c r="AZ80" s="110">
        <f t="shared" si="154"/>
        <v>45.173333333333339</v>
      </c>
      <c r="BA80" s="110">
        <f t="shared" si="154"/>
        <v>45.173333333333339</v>
      </c>
      <c r="BB80" s="110">
        <f t="shared" si="154"/>
        <v>45.173333333333339</v>
      </c>
      <c r="BC80" s="195">
        <f t="shared" si="154"/>
        <v>45.173333333333339</v>
      </c>
      <c r="BD80" s="110">
        <f t="shared" si="154"/>
        <v>49.690666666666679</v>
      </c>
      <c r="BE80" s="110">
        <f t="shared" si="154"/>
        <v>49.690666666666679</v>
      </c>
      <c r="BF80" s="110">
        <f t="shared" si="154"/>
        <v>49.690666666666679</v>
      </c>
      <c r="BG80" s="110">
        <f t="shared" si="154"/>
        <v>49.690666666666679</v>
      </c>
      <c r="BH80" s="110">
        <f t="shared" si="154"/>
        <v>49.690666666666679</v>
      </c>
      <c r="BI80" s="110">
        <f t="shared" si="154"/>
        <v>49.690666666666679</v>
      </c>
      <c r="BJ80" s="110">
        <f t="shared" si="154"/>
        <v>49.690666666666679</v>
      </c>
      <c r="BK80" s="110">
        <f t="shared" si="154"/>
        <v>49.690666666666679</v>
      </c>
      <c r="BL80" s="110">
        <f t="shared" si="154"/>
        <v>49.690666666666679</v>
      </c>
      <c r="BM80" s="110">
        <f t="shared" si="154"/>
        <v>49.690666666666679</v>
      </c>
      <c r="BN80" s="110">
        <f t="shared" si="154"/>
        <v>49.690666666666679</v>
      </c>
      <c r="BO80" s="195">
        <f t="shared" si="154"/>
        <v>49.690666666666679</v>
      </c>
      <c r="BP80" s="110">
        <f t="shared" si="154"/>
        <v>54.659733333333349</v>
      </c>
      <c r="BQ80" s="110">
        <f t="shared" si="154"/>
        <v>54.659733333333349</v>
      </c>
      <c r="BR80" s="110">
        <f t="shared" si="154"/>
        <v>54.659733333333349</v>
      </c>
      <c r="BS80" s="110">
        <f t="shared" si="154"/>
        <v>54.659733333333349</v>
      </c>
      <c r="BT80" s="110">
        <f t="shared" si="154"/>
        <v>54.659733333333349</v>
      </c>
      <c r="BU80" s="110">
        <f t="shared" si="154"/>
        <v>54.659733333333349</v>
      </c>
      <c r="BV80" s="110">
        <f t="shared" si="154"/>
        <v>54.659733333333349</v>
      </c>
      <c r="BW80" s="110">
        <f t="shared" si="154"/>
        <v>54.659733333333349</v>
      </c>
      <c r="BX80" s="110">
        <f t="shared" si="154"/>
        <v>54.659733333333349</v>
      </c>
      <c r="BY80" s="110">
        <f t="shared" si="154"/>
        <v>54.659733333333349</v>
      </c>
      <c r="BZ80" s="110">
        <f t="shared" si="154"/>
        <v>54.659733333333349</v>
      </c>
      <c r="CA80" s="195">
        <f t="shared" si="154"/>
        <v>54.659733333333349</v>
      </c>
      <c r="CB80" s="110">
        <f t="shared" si="154"/>
        <v>60.125706666666687</v>
      </c>
      <c r="CC80" s="110">
        <f t="shared" si="154"/>
        <v>60.125706666666687</v>
      </c>
      <c r="CD80" s="110">
        <f t="shared" si="154"/>
        <v>60.125706666666687</v>
      </c>
      <c r="CE80" s="110">
        <f t="shared" si="154"/>
        <v>60.125706666666687</v>
      </c>
      <c r="CF80" s="110">
        <f t="shared" si="154"/>
        <v>60.125706666666687</v>
      </c>
      <c r="CG80" s="110">
        <f t="shared" si="154"/>
        <v>60.125706666666687</v>
      </c>
      <c r="CH80" s="110">
        <f t="shared" si="154"/>
        <v>60.125706666666687</v>
      </c>
      <c r="CI80" s="110">
        <f t="shared" si="154"/>
        <v>60.125706666666687</v>
      </c>
      <c r="CJ80" s="110">
        <f t="shared" si="154"/>
        <v>60.125706666666687</v>
      </c>
      <c r="CK80" s="110">
        <f t="shared" si="154"/>
        <v>60.125706666666687</v>
      </c>
      <c r="CL80" s="110">
        <f t="shared" si="154"/>
        <v>60.125706666666687</v>
      </c>
      <c r="CM80" s="195">
        <f t="shared" si="154"/>
        <v>60.125706666666687</v>
      </c>
      <c r="CN80" s="110">
        <f t="shared" si="154"/>
        <v>66.138277333333363</v>
      </c>
      <c r="CO80" s="110">
        <f t="shared" si="154"/>
        <v>66.138277333333363</v>
      </c>
      <c r="CP80" s="110">
        <f t="shared" si="154"/>
        <v>66.138277333333363</v>
      </c>
      <c r="CQ80" s="110">
        <f t="shared" si="154"/>
        <v>66.138277333333363</v>
      </c>
      <c r="CR80" s="110">
        <f t="shared" ref="CR80:CY80" si="155">+IF(CR$1&lt;&gt;CQ$1, CQ80*1.1, CQ80)</f>
        <v>66.138277333333363</v>
      </c>
      <c r="CS80" s="110">
        <f t="shared" si="155"/>
        <v>66.138277333333363</v>
      </c>
      <c r="CT80" s="110">
        <f t="shared" si="155"/>
        <v>66.138277333333363</v>
      </c>
      <c r="CU80" s="110">
        <f t="shared" si="155"/>
        <v>66.138277333333363</v>
      </c>
      <c r="CV80" s="110">
        <f t="shared" si="155"/>
        <v>66.138277333333363</v>
      </c>
      <c r="CW80" s="110">
        <f t="shared" si="155"/>
        <v>66.138277333333363</v>
      </c>
      <c r="CX80" s="110">
        <f t="shared" si="155"/>
        <v>66.138277333333363</v>
      </c>
      <c r="CY80" s="195">
        <f t="shared" si="155"/>
        <v>66.138277333333363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598">
        <f t="shared" si="149"/>
        <v>80.41</v>
      </c>
      <c r="AB81" s="110">
        <f t="shared" si="150"/>
        <v>80.41</v>
      </c>
      <c r="AC81" s="110">
        <f t="shared" si="151"/>
        <v>80.41</v>
      </c>
      <c r="AD81" s="110">
        <f t="shared" si="152"/>
        <v>80.41</v>
      </c>
      <c r="AE81" s="195">
        <f t="shared" si="153"/>
        <v>80.41</v>
      </c>
      <c r="AF81" s="110">
        <f t="shared" ref="AF81:CQ81" si="156">+IF(AF$1&lt;&gt;AE$1, AE81*1.1, AE81)</f>
        <v>88.451000000000008</v>
      </c>
      <c r="AG81" s="110">
        <f t="shared" si="156"/>
        <v>88.451000000000008</v>
      </c>
      <c r="AH81" s="110">
        <f t="shared" si="156"/>
        <v>88.451000000000008</v>
      </c>
      <c r="AI81" s="110">
        <f t="shared" si="156"/>
        <v>88.451000000000008</v>
      </c>
      <c r="AJ81" s="110">
        <f t="shared" si="156"/>
        <v>88.451000000000008</v>
      </c>
      <c r="AK81" s="110">
        <f t="shared" si="156"/>
        <v>88.451000000000008</v>
      </c>
      <c r="AL81" s="110">
        <f t="shared" si="156"/>
        <v>88.451000000000008</v>
      </c>
      <c r="AM81" s="110">
        <f t="shared" si="156"/>
        <v>88.451000000000008</v>
      </c>
      <c r="AN81" s="110">
        <f t="shared" si="156"/>
        <v>88.451000000000008</v>
      </c>
      <c r="AO81" s="110">
        <f t="shared" si="156"/>
        <v>88.451000000000008</v>
      </c>
      <c r="AP81" s="110">
        <f t="shared" si="156"/>
        <v>88.451000000000008</v>
      </c>
      <c r="AQ81" s="195">
        <f t="shared" si="156"/>
        <v>88.451000000000008</v>
      </c>
      <c r="AR81" s="110">
        <f t="shared" si="156"/>
        <v>97.29610000000001</v>
      </c>
      <c r="AS81" s="110">
        <f t="shared" si="156"/>
        <v>97.29610000000001</v>
      </c>
      <c r="AT81" s="110">
        <f t="shared" si="156"/>
        <v>97.29610000000001</v>
      </c>
      <c r="AU81" s="110">
        <f t="shared" si="156"/>
        <v>97.29610000000001</v>
      </c>
      <c r="AV81" s="110">
        <f t="shared" si="156"/>
        <v>97.29610000000001</v>
      </c>
      <c r="AW81" s="110">
        <f t="shared" si="156"/>
        <v>97.29610000000001</v>
      </c>
      <c r="AX81" s="110">
        <f t="shared" si="156"/>
        <v>97.29610000000001</v>
      </c>
      <c r="AY81" s="110">
        <f t="shared" si="156"/>
        <v>97.29610000000001</v>
      </c>
      <c r="AZ81" s="110">
        <f t="shared" si="156"/>
        <v>97.29610000000001</v>
      </c>
      <c r="BA81" s="110">
        <f t="shared" si="156"/>
        <v>97.29610000000001</v>
      </c>
      <c r="BB81" s="110">
        <f t="shared" si="156"/>
        <v>97.29610000000001</v>
      </c>
      <c r="BC81" s="195">
        <f t="shared" si="156"/>
        <v>97.29610000000001</v>
      </c>
      <c r="BD81" s="110">
        <f t="shared" si="156"/>
        <v>107.02571000000002</v>
      </c>
      <c r="BE81" s="110">
        <f t="shared" si="156"/>
        <v>107.02571000000002</v>
      </c>
      <c r="BF81" s="110">
        <f t="shared" si="156"/>
        <v>107.02571000000002</v>
      </c>
      <c r="BG81" s="110">
        <f t="shared" si="156"/>
        <v>107.02571000000002</v>
      </c>
      <c r="BH81" s="110">
        <f t="shared" si="156"/>
        <v>107.02571000000002</v>
      </c>
      <c r="BI81" s="110">
        <f t="shared" si="156"/>
        <v>107.02571000000002</v>
      </c>
      <c r="BJ81" s="110">
        <f t="shared" si="156"/>
        <v>107.02571000000002</v>
      </c>
      <c r="BK81" s="110">
        <f t="shared" si="156"/>
        <v>107.02571000000002</v>
      </c>
      <c r="BL81" s="110">
        <f t="shared" si="156"/>
        <v>107.02571000000002</v>
      </c>
      <c r="BM81" s="110">
        <f t="shared" si="156"/>
        <v>107.02571000000002</v>
      </c>
      <c r="BN81" s="110">
        <f t="shared" si="156"/>
        <v>107.02571000000002</v>
      </c>
      <c r="BO81" s="195">
        <f t="shared" si="156"/>
        <v>107.02571000000002</v>
      </c>
      <c r="BP81" s="110">
        <f t="shared" si="156"/>
        <v>117.72828100000002</v>
      </c>
      <c r="BQ81" s="110">
        <f t="shared" si="156"/>
        <v>117.72828100000002</v>
      </c>
      <c r="BR81" s="110">
        <f t="shared" si="156"/>
        <v>117.72828100000002</v>
      </c>
      <c r="BS81" s="110">
        <f t="shared" si="156"/>
        <v>117.72828100000002</v>
      </c>
      <c r="BT81" s="110">
        <f t="shared" si="156"/>
        <v>117.72828100000002</v>
      </c>
      <c r="BU81" s="110">
        <f t="shared" si="156"/>
        <v>117.72828100000002</v>
      </c>
      <c r="BV81" s="110">
        <f t="shared" si="156"/>
        <v>117.72828100000002</v>
      </c>
      <c r="BW81" s="110">
        <f t="shared" si="156"/>
        <v>117.72828100000002</v>
      </c>
      <c r="BX81" s="110">
        <f t="shared" si="156"/>
        <v>117.72828100000002</v>
      </c>
      <c r="BY81" s="110">
        <f t="shared" si="156"/>
        <v>117.72828100000002</v>
      </c>
      <c r="BZ81" s="110">
        <f t="shared" si="156"/>
        <v>117.72828100000002</v>
      </c>
      <c r="CA81" s="195">
        <f t="shared" si="156"/>
        <v>117.72828100000002</v>
      </c>
      <c r="CB81" s="110">
        <f t="shared" si="156"/>
        <v>129.50110910000004</v>
      </c>
      <c r="CC81" s="110">
        <f t="shared" si="156"/>
        <v>129.50110910000004</v>
      </c>
      <c r="CD81" s="110">
        <f t="shared" si="156"/>
        <v>129.50110910000004</v>
      </c>
      <c r="CE81" s="110">
        <f t="shared" si="156"/>
        <v>129.50110910000004</v>
      </c>
      <c r="CF81" s="110">
        <f t="shared" si="156"/>
        <v>129.50110910000004</v>
      </c>
      <c r="CG81" s="110">
        <f t="shared" si="156"/>
        <v>129.50110910000004</v>
      </c>
      <c r="CH81" s="110">
        <f t="shared" si="156"/>
        <v>129.50110910000004</v>
      </c>
      <c r="CI81" s="110">
        <f t="shared" si="156"/>
        <v>129.50110910000004</v>
      </c>
      <c r="CJ81" s="110">
        <f t="shared" si="156"/>
        <v>129.50110910000004</v>
      </c>
      <c r="CK81" s="110">
        <f t="shared" si="156"/>
        <v>129.50110910000004</v>
      </c>
      <c r="CL81" s="110">
        <f t="shared" si="156"/>
        <v>129.50110910000004</v>
      </c>
      <c r="CM81" s="195">
        <f t="shared" si="156"/>
        <v>129.50110910000004</v>
      </c>
      <c r="CN81" s="110">
        <f t="shared" si="156"/>
        <v>142.45122001000004</v>
      </c>
      <c r="CO81" s="110">
        <f t="shared" si="156"/>
        <v>142.45122001000004</v>
      </c>
      <c r="CP81" s="110">
        <f t="shared" si="156"/>
        <v>142.45122001000004</v>
      </c>
      <c r="CQ81" s="110">
        <f t="shared" si="156"/>
        <v>142.45122001000004</v>
      </c>
      <c r="CR81" s="110">
        <f t="shared" ref="CR81:CY81" si="157">+IF(CR$1&lt;&gt;CQ$1, CQ81*1.1, CQ81)</f>
        <v>142.45122001000004</v>
      </c>
      <c r="CS81" s="110">
        <f t="shared" si="157"/>
        <v>142.45122001000004</v>
      </c>
      <c r="CT81" s="110">
        <f t="shared" si="157"/>
        <v>142.45122001000004</v>
      </c>
      <c r="CU81" s="110">
        <f t="shared" si="157"/>
        <v>142.45122001000004</v>
      </c>
      <c r="CV81" s="110">
        <f t="shared" si="157"/>
        <v>142.45122001000004</v>
      </c>
      <c r="CW81" s="110">
        <f t="shared" si="157"/>
        <v>142.45122001000004</v>
      </c>
      <c r="CX81" s="110">
        <f t="shared" si="157"/>
        <v>142.45122001000004</v>
      </c>
      <c r="CY81" s="195">
        <f t="shared" si="157"/>
        <v>142.45122001000004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598">
        <f t="shared" si="149"/>
        <v>51.69</v>
      </c>
      <c r="AB82" s="110">
        <f t="shared" si="150"/>
        <v>51.69</v>
      </c>
      <c r="AC82" s="110">
        <f t="shared" si="151"/>
        <v>51.69</v>
      </c>
      <c r="AD82" s="110">
        <f t="shared" si="152"/>
        <v>51.69</v>
      </c>
      <c r="AE82" s="195">
        <f t="shared" si="153"/>
        <v>51.69</v>
      </c>
      <c r="AF82" s="110">
        <f t="shared" ref="AF82:CQ82" si="158">+IF(AF$1&lt;&gt;AE$1, AE82*1.1, AE82)</f>
        <v>56.859000000000002</v>
      </c>
      <c r="AG82" s="110">
        <f t="shared" si="158"/>
        <v>56.859000000000002</v>
      </c>
      <c r="AH82" s="110">
        <f t="shared" si="158"/>
        <v>56.859000000000002</v>
      </c>
      <c r="AI82" s="110">
        <f t="shared" si="158"/>
        <v>56.859000000000002</v>
      </c>
      <c r="AJ82" s="110">
        <f t="shared" si="158"/>
        <v>56.859000000000002</v>
      </c>
      <c r="AK82" s="110">
        <f t="shared" si="158"/>
        <v>56.859000000000002</v>
      </c>
      <c r="AL82" s="110">
        <f t="shared" si="158"/>
        <v>56.859000000000002</v>
      </c>
      <c r="AM82" s="110">
        <f t="shared" si="158"/>
        <v>56.859000000000002</v>
      </c>
      <c r="AN82" s="110">
        <f t="shared" si="158"/>
        <v>56.859000000000002</v>
      </c>
      <c r="AO82" s="110">
        <f t="shared" si="158"/>
        <v>56.859000000000002</v>
      </c>
      <c r="AP82" s="110">
        <f t="shared" si="158"/>
        <v>56.859000000000002</v>
      </c>
      <c r="AQ82" s="195">
        <f t="shared" si="158"/>
        <v>56.859000000000002</v>
      </c>
      <c r="AR82" s="110">
        <f t="shared" si="158"/>
        <v>62.544900000000005</v>
      </c>
      <c r="AS82" s="110">
        <f t="shared" si="158"/>
        <v>62.544900000000005</v>
      </c>
      <c r="AT82" s="110">
        <f t="shared" si="158"/>
        <v>62.544900000000005</v>
      </c>
      <c r="AU82" s="110">
        <f t="shared" si="158"/>
        <v>62.544900000000005</v>
      </c>
      <c r="AV82" s="110">
        <f t="shared" si="158"/>
        <v>62.544900000000005</v>
      </c>
      <c r="AW82" s="110">
        <f t="shared" si="158"/>
        <v>62.544900000000005</v>
      </c>
      <c r="AX82" s="110">
        <f t="shared" si="158"/>
        <v>62.544900000000005</v>
      </c>
      <c r="AY82" s="110">
        <f t="shared" si="158"/>
        <v>62.544900000000005</v>
      </c>
      <c r="AZ82" s="110">
        <f t="shared" si="158"/>
        <v>62.544900000000005</v>
      </c>
      <c r="BA82" s="110">
        <f t="shared" si="158"/>
        <v>62.544900000000005</v>
      </c>
      <c r="BB82" s="110">
        <f t="shared" si="158"/>
        <v>62.544900000000005</v>
      </c>
      <c r="BC82" s="195">
        <f t="shared" si="158"/>
        <v>62.544900000000005</v>
      </c>
      <c r="BD82" s="110">
        <f t="shared" si="158"/>
        <v>68.799390000000017</v>
      </c>
      <c r="BE82" s="110">
        <f t="shared" si="158"/>
        <v>68.799390000000017</v>
      </c>
      <c r="BF82" s="110">
        <f t="shared" si="158"/>
        <v>68.799390000000017</v>
      </c>
      <c r="BG82" s="110">
        <f t="shared" si="158"/>
        <v>68.799390000000017</v>
      </c>
      <c r="BH82" s="110">
        <f t="shared" si="158"/>
        <v>68.799390000000017</v>
      </c>
      <c r="BI82" s="110">
        <f t="shared" si="158"/>
        <v>68.799390000000017</v>
      </c>
      <c r="BJ82" s="110">
        <f t="shared" si="158"/>
        <v>68.799390000000017</v>
      </c>
      <c r="BK82" s="110">
        <f t="shared" si="158"/>
        <v>68.799390000000017</v>
      </c>
      <c r="BL82" s="110">
        <f t="shared" si="158"/>
        <v>68.799390000000017</v>
      </c>
      <c r="BM82" s="110">
        <f t="shared" si="158"/>
        <v>68.799390000000017</v>
      </c>
      <c r="BN82" s="110">
        <f t="shared" si="158"/>
        <v>68.799390000000017</v>
      </c>
      <c r="BO82" s="195">
        <f t="shared" si="158"/>
        <v>68.799390000000017</v>
      </c>
      <c r="BP82" s="110">
        <f t="shared" si="158"/>
        <v>75.679329000000024</v>
      </c>
      <c r="BQ82" s="110">
        <f t="shared" si="158"/>
        <v>75.679329000000024</v>
      </c>
      <c r="BR82" s="110">
        <f t="shared" si="158"/>
        <v>75.679329000000024</v>
      </c>
      <c r="BS82" s="110">
        <f t="shared" si="158"/>
        <v>75.679329000000024</v>
      </c>
      <c r="BT82" s="110">
        <f t="shared" si="158"/>
        <v>75.679329000000024</v>
      </c>
      <c r="BU82" s="110">
        <f t="shared" si="158"/>
        <v>75.679329000000024</v>
      </c>
      <c r="BV82" s="110">
        <f t="shared" si="158"/>
        <v>75.679329000000024</v>
      </c>
      <c r="BW82" s="110">
        <f t="shared" si="158"/>
        <v>75.679329000000024</v>
      </c>
      <c r="BX82" s="110">
        <f t="shared" si="158"/>
        <v>75.679329000000024</v>
      </c>
      <c r="BY82" s="110">
        <f t="shared" si="158"/>
        <v>75.679329000000024</v>
      </c>
      <c r="BZ82" s="110">
        <f t="shared" si="158"/>
        <v>75.679329000000024</v>
      </c>
      <c r="CA82" s="195">
        <f t="shared" si="158"/>
        <v>75.679329000000024</v>
      </c>
      <c r="CB82" s="110">
        <f t="shared" si="158"/>
        <v>83.247261900000026</v>
      </c>
      <c r="CC82" s="110">
        <f t="shared" si="158"/>
        <v>83.247261900000026</v>
      </c>
      <c r="CD82" s="110">
        <f t="shared" si="158"/>
        <v>83.247261900000026</v>
      </c>
      <c r="CE82" s="110">
        <f t="shared" si="158"/>
        <v>83.247261900000026</v>
      </c>
      <c r="CF82" s="110">
        <f t="shared" si="158"/>
        <v>83.247261900000026</v>
      </c>
      <c r="CG82" s="110">
        <f t="shared" si="158"/>
        <v>83.247261900000026</v>
      </c>
      <c r="CH82" s="110">
        <f t="shared" si="158"/>
        <v>83.247261900000026</v>
      </c>
      <c r="CI82" s="110">
        <f t="shared" si="158"/>
        <v>83.247261900000026</v>
      </c>
      <c r="CJ82" s="110">
        <f t="shared" si="158"/>
        <v>83.247261900000026</v>
      </c>
      <c r="CK82" s="110">
        <f t="shared" si="158"/>
        <v>83.247261900000026</v>
      </c>
      <c r="CL82" s="110">
        <f t="shared" si="158"/>
        <v>83.247261900000026</v>
      </c>
      <c r="CM82" s="195">
        <f t="shared" si="158"/>
        <v>83.247261900000026</v>
      </c>
      <c r="CN82" s="110">
        <f t="shared" si="158"/>
        <v>91.571988090000033</v>
      </c>
      <c r="CO82" s="110">
        <f t="shared" si="158"/>
        <v>91.571988090000033</v>
      </c>
      <c r="CP82" s="110">
        <f t="shared" si="158"/>
        <v>91.571988090000033</v>
      </c>
      <c r="CQ82" s="110">
        <f t="shared" si="158"/>
        <v>91.571988090000033</v>
      </c>
      <c r="CR82" s="110">
        <f t="shared" ref="CR82:CY82" si="159">+IF(CR$1&lt;&gt;CQ$1, CQ82*1.1, CQ82)</f>
        <v>91.571988090000033</v>
      </c>
      <c r="CS82" s="110">
        <f t="shared" si="159"/>
        <v>91.571988090000033</v>
      </c>
      <c r="CT82" s="110">
        <f t="shared" si="159"/>
        <v>91.571988090000033</v>
      </c>
      <c r="CU82" s="110">
        <f t="shared" si="159"/>
        <v>91.571988090000033</v>
      </c>
      <c r="CV82" s="110">
        <f t="shared" si="159"/>
        <v>91.571988090000033</v>
      </c>
      <c r="CW82" s="110">
        <f t="shared" si="159"/>
        <v>91.571988090000033</v>
      </c>
      <c r="CX82" s="110">
        <f t="shared" si="159"/>
        <v>91.571988090000033</v>
      </c>
      <c r="CY82" s="195">
        <f t="shared" si="159"/>
        <v>91.571988090000033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598">
        <v>100</v>
      </c>
      <c r="AB83" s="110">
        <f t="shared" si="150"/>
        <v>100</v>
      </c>
      <c r="AC83" s="110">
        <f t="shared" si="151"/>
        <v>100</v>
      </c>
      <c r="AD83" s="110">
        <f t="shared" si="152"/>
        <v>100</v>
      </c>
      <c r="AE83" s="195">
        <f t="shared" si="153"/>
        <v>100</v>
      </c>
      <c r="AF83" s="110">
        <f t="shared" ref="AF83:CQ83" si="160">+IF(AF$1&lt;&gt;AE$1, AE83*1.1, AE83)</f>
        <v>110.00000000000001</v>
      </c>
      <c r="AG83" s="110">
        <f t="shared" si="160"/>
        <v>110.00000000000001</v>
      </c>
      <c r="AH83" s="110">
        <f t="shared" si="160"/>
        <v>110.00000000000001</v>
      </c>
      <c r="AI83" s="110">
        <f t="shared" si="160"/>
        <v>110.00000000000001</v>
      </c>
      <c r="AJ83" s="110">
        <f t="shared" si="160"/>
        <v>110.00000000000001</v>
      </c>
      <c r="AK83" s="110">
        <f t="shared" si="160"/>
        <v>110.00000000000001</v>
      </c>
      <c r="AL83" s="110">
        <f t="shared" si="160"/>
        <v>110.00000000000001</v>
      </c>
      <c r="AM83" s="110">
        <f t="shared" si="160"/>
        <v>110.00000000000001</v>
      </c>
      <c r="AN83" s="110">
        <f t="shared" si="160"/>
        <v>110.00000000000001</v>
      </c>
      <c r="AO83" s="110">
        <f t="shared" si="160"/>
        <v>110.00000000000001</v>
      </c>
      <c r="AP83" s="110">
        <f t="shared" si="160"/>
        <v>110.00000000000001</v>
      </c>
      <c r="AQ83" s="195">
        <f t="shared" si="160"/>
        <v>110.00000000000001</v>
      </c>
      <c r="AR83" s="110">
        <f t="shared" si="160"/>
        <v>121.00000000000003</v>
      </c>
      <c r="AS83" s="110">
        <f t="shared" si="160"/>
        <v>121.00000000000003</v>
      </c>
      <c r="AT83" s="110">
        <f t="shared" si="160"/>
        <v>121.00000000000003</v>
      </c>
      <c r="AU83" s="110">
        <f t="shared" si="160"/>
        <v>121.00000000000003</v>
      </c>
      <c r="AV83" s="110">
        <f t="shared" si="160"/>
        <v>121.00000000000003</v>
      </c>
      <c r="AW83" s="110">
        <f t="shared" si="160"/>
        <v>121.00000000000003</v>
      </c>
      <c r="AX83" s="110">
        <f t="shared" si="160"/>
        <v>121.00000000000003</v>
      </c>
      <c r="AY83" s="110">
        <f t="shared" si="160"/>
        <v>121.00000000000003</v>
      </c>
      <c r="AZ83" s="110">
        <f t="shared" si="160"/>
        <v>121.00000000000003</v>
      </c>
      <c r="BA83" s="110">
        <f t="shared" si="160"/>
        <v>121.00000000000003</v>
      </c>
      <c r="BB83" s="110">
        <f t="shared" si="160"/>
        <v>121.00000000000003</v>
      </c>
      <c r="BC83" s="195">
        <f t="shared" si="160"/>
        <v>121.00000000000003</v>
      </c>
      <c r="BD83" s="110">
        <f t="shared" si="160"/>
        <v>133.10000000000005</v>
      </c>
      <c r="BE83" s="110">
        <f t="shared" si="160"/>
        <v>133.10000000000005</v>
      </c>
      <c r="BF83" s="110">
        <f t="shared" si="160"/>
        <v>133.10000000000005</v>
      </c>
      <c r="BG83" s="110">
        <f t="shared" si="160"/>
        <v>133.10000000000005</v>
      </c>
      <c r="BH83" s="110">
        <f t="shared" si="160"/>
        <v>133.10000000000005</v>
      </c>
      <c r="BI83" s="110">
        <f t="shared" si="160"/>
        <v>133.10000000000005</v>
      </c>
      <c r="BJ83" s="110">
        <f t="shared" si="160"/>
        <v>133.10000000000005</v>
      </c>
      <c r="BK83" s="110">
        <f t="shared" si="160"/>
        <v>133.10000000000005</v>
      </c>
      <c r="BL83" s="110">
        <f t="shared" si="160"/>
        <v>133.10000000000005</v>
      </c>
      <c r="BM83" s="110">
        <f t="shared" si="160"/>
        <v>133.10000000000005</v>
      </c>
      <c r="BN83" s="110">
        <f t="shared" si="160"/>
        <v>133.10000000000005</v>
      </c>
      <c r="BO83" s="195">
        <f t="shared" si="160"/>
        <v>133.10000000000005</v>
      </c>
      <c r="BP83" s="110">
        <f t="shared" si="160"/>
        <v>146.41000000000008</v>
      </c>
      <c r="BQ83" s="110">
        <f t="shared" si="160"/>
        <v>146.41000000000008</v>
      </c>
      <c r="BR83" s="110">
        <f t="shared" si="160"/>
        <v>146.41000000000008</v>
      </c>
      <c r="BS83" s="110">
        <f t="shared" si="160"/>
        <v>146.41000000000008</v>
      </c>
      <c r="BT83" s="110">
        <f t="shared" si="160"/>
        <v>146.41000000000008</v>
      </c>
      <c r="BU83" s="110">
        <f t="shared" si="160"/>
        <v>146.41000000000008</v>
      </c>
      <c r="BV83" s="110">
        <f t="shared" si="160"/>
        <v>146.41000000000008</v>
      </c>
      <c r="BW83" s="110">
        <f t="shared" si="160"/>
        <v>146.41000000000008</v>
      </c>
      <c r="BX83" s="110">
        <f t="shared" si="160"/>
        <v>146.41000000000008</v>
      </c>
      <c r="BY83" s="110">
        <f t="shared" si="160"/>
        <v>146.41000000000008</v>
      </c>
      <c r="BZ83" s="110">
        <f t="shared" si="160"/>
        <v>146.41000000000008</v>
      </c>
      <c r="CA83" s="195">
        <f t="shared" si="160"/>
        <v>146.41000000000008</v>
      </c>
      <c r="CB83" s="110">
        <f t="shared" si="160"/>
        <v>161.0510000000001</v>
      </c>
      <c r="CC83" s="110">
        <f t="shared" si="160"/>
        <v>161.0510000000001</v>
      </c>
      <c r="CD83" s="110">
        <f t="shared" si="160"/>
        <v>161.0510000000001</v>
      </c>
      <c r="CE83" s="110">
        <f t="shared" si="160"/>
        <v>161.0510000000001</v>
      </c>
      <c r="CF83" s="110">
        <f t="shared" si="160"/>
        <v>161.0510000000001</v>
      </c>
      <c r="CG83" s="110">
        <f t="shared" si="160"/>
        <v>161.0510000000001</v>
      </c>
      <c r="CH83" s="110">
        <f t="shared" si="160"/>
        <v>161.0510000000001</v>
      </c>
      <c r="CI83" s="110">
        <f t="shared" si="160"/>
        <v>161.0510000000001</v>
      </c>
      <c r="CJ83" s="110">
        <f t="shared" si="160"/>
        <v>161.0510000000001</v>
      </c>
      <c r="CK83" s="110">
        <f t="shared" si="160"/>
        <v>161.0510000000001</v>
      </c>
      <c r="CL83" s="110">
        <f t="shared" si="160"/>
        <v>161.0510000000001</v>
      </c>
      <c r="CM83" s="195">
        <f t="shared" si="160"/>
        <v>161.0510000000001</v>
      </c>
      <c r="CN83" s="110">
        <f t="shared" si="160"/>
        <v>177.15610000000012</v>
      </c>
      <c r="CO83" s="110">
        <f t="shared" si="160"/>
        <v>177.15610000000012</v>
      </c>
      <c r="CP83" s="110">
        <f t="shared" si="160"/>
        <v>177.15610000000012</v>
      </c>
      <c r="CQ83" s="110">
        <f t="shared" si="160"/>
        <v>177.15610000000012</v>
      </c>
      <c r="CR83" s="110">
        <f t="shared" ref="CR83:CY83" si="161">+IF(CR$1&lt;&gt;CQ$1, CQ83*1.1, CQ83)</f>
        <v>177.15610000000012</v>
      </c>
      <c r="CS83" s="110">
        <f t="shared" si="161"/>
        <v>177.15610000000012</v>
      </c>
      <c r="CT83" s="110">
        <f t="shared" si="161"/>
        <v>177.15610000000012</v>
      </c>
      <c r="CU83" s="110">
        <f t="shared" si="161"/>
        <v>177.15610000000012</v>
      </c>
      <c r="CV83" s="110">
        <f t="shared" si="161"/>
        <v>177.15610000000012</v>
      </c>
      <c r="CW83" s="110">
        <f t="shared" si="161"/>
        <v>177.15610000000012</v>
      </c>
      <c r="CX83" s="110">
        <f t="shared" si="161"/>
        <v>177.15610000000012</v>
      </c>
      <c r="CY83" s="195">
        <f t="shared" si="161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598">
        <f t="shared" si="149"/>
        <v>78.013333333333335</v>
      </c>
      <c r="AB84" s="110">
        <f t="shared" si="150"/>
        <v>78.013333333333335</v>
      </c>
      <c r="AC84" s="110">
        <f t="shared" si="151"/>
        <v>78.013333333333335</v>
      </c>
      <c r="AD84" s="110">
        <f t="shared" si="152"/>
        <v>78.013333333333335</v>
      </c>
      <c r="AE84" s="195">
        <f t="shared" si="153"/>
        <v>78.013333333333335</v>
      </c>
      <c r="AF84" s="110">
        <f t="shared" ref="AF84:CQ84" si="162">+IF(AF$1&lt;&gt;AE$1, AE84*1.1, AE84)</f>
        <v>85.814666666666682</v>
      </c>
      <c r="AG84" s="110">
        <f t="shared" si="162"/>
        <v>85.814666666666682</v>
      </c>
      <c r="AH84" s="110">
        <f t="shared" si="162"/>
        <v>85.814666666666682</v>
      </c>
      <c r="AI84" s="110">
        <f t="shared" si="162"/>
        <v>85.814666666666682</v>
      </c>
      <c r="AJ84" s="110">
        <f t="shared" si="162"/>
        <v>85.814666666666682</v>
      </c>
      <c r="AK84" s="110">
        <f t="shared" si="162"/>
        <v>85.814666666666682</v>
      </c>
      <c r="AL84" s="110">
        <f t="shared" si="162"/>
        <v>85.814666666666682</v>
      </c>
      <c r="AM84" s="110">
        <f t="shared" si="162"/>
        <v>85.814666666666682</v>
      </c>
      <c r="AN84" s="110">
        <f t="shared" si="162"/>
        <v>85.814666666666682</v>
      </c>
      <c r="AO84" s="110">
        <f t="shared" si="162"/>
        <v>85.814666666666682</v>
      </c>
      <c r="AP84" s="110">
        <f t="shared" si="162"/>
        <v>85.814666666666682</v>
      </c>
      <c r="AQ84" s="195">
        <f t="shared" si="162"/>
        <v>85.814666666666682</v>
      </c>
      <c r="AR84" s="110">
        <f t="shared" si="162"/>
        <v>94.396133333333353</v>
      </c>
      <c r="AS84" s="110">
        <f t="shared" si="162"/>
        <v>94.396133333333353</v>
      </c>
      <c r="AT84" s="110">
        <f t="shared" si="162"/>
        <v>94.396133333333353</v>
      </c>
      <c r="AU84" s="110">
        <f t="shared" si="162"/>
        <v>94.396133333333353</v>
      </c>
      <c r="AV84" s="110">
        <f t="shared" si="162"/>
        <v>94.396133333333353</v>
      </c>
      <c r="AW84" s="110">
        <f t="shared" si="162"/>
        <v>94.396133333333353</v>
      </c>
      <c r="AX84" s="110">
        <f t="shared" si="162"/>
        <v>94.396133333333353</v>
      </c>
      <c r="AY84" s="110">
        <f t="shared" si="162"/>
        <v>94.396133333333353</v>
      </c>
      <c r="AZ84" s="110">
        <f t="shared" si="162"/>
        <v>94.396133333333353</v>
      </c>
      <c r="BA84" s="110">
        <f t="shared" si="162"/>
        <v>94.396133333333353</v>
      </c>
      <c r="BB84" s="110">
        <f t="shared" si="162"/>
        <v>94.396133333333353</v>
      </c>
      <c r="BC84" s="195">
        <f t="shared" si="162"/>
        <v>94.396133333333353</v>
      </c>
      <c r="BD84" s="110">
        <f t="shared" si="162"/>
        <v>103.83574666666669</v>
      </c>
      <c r="BE84" s="110">
        <f t="shared" si="162"/>
        <v>103.83574666666669</v>
      </c>
      <c r="BF84" s="110">
        <f t="shared" si="162"/>
        <v>103.83574666666669</v>
      </c>
      <c r="BG84" s="110">
        <f t="shared" si="162"/>
        <v>103.83574666666669</v>
      </c>
      <c r="BH84" s="110">
        <f t="shared" si="162"/>
        <v>103.83574666666669</v>
      </c>
      <c r="BI84" s="110">
        <f t="shared" si="162"/>
        <v>103.83574666666669</v>
      </c>
      <c r="BJ84" s="110">
        <f t="shared" si="162"/>
        <v>103.83574666666669</v>
      </c>
      <c r="BK84" s="110">
        <f t="shared" si="162"/>
        <v>103.83574666666669</v>
      </c>
      <c r="BL84" s="110">
        <f t="shared" si="162"/>
        <v>103.83574666666669</v>
      </c>
      <c r="BM84" s="110">
        <f t="shared" si="162"/>
        <v>103.83574666666669</v>
      </c>
      <c r="BN84" s="110">
        <f t="shared" si="162"/>
        <v>103.83574666666669</v>
      </c>
      <c r="BO84" s="195">
        <f t="shared" si="162"/>
        <v>103.83574666666669</v>
      </c>
      <c r="BP84" s="110">
        <f t="shared" si="162"/>
        <v>114.21932133333337</v>
      </c>
      <c r="BQ84" s="110">
        <f t="shared" si="162"/>
        <v>114.21932133333337</v>
      </c>
      <c r="BR84" s="110">
        <f t="shared" si="162"/>
        <v>114.21932133333337</v>
      </c>
      <c r="BS84" s="110">
        <f t="shared" si="162"/>
        <v>114.21932133333337</v>
      </c>
      <c r="BT84" s="110">
        <f t="shared" si="162"/>
        <v>114.21932133333337</v>
      </c>
      <c r="BU84" s="110">
        <f t="shared" si="162"/>
        <v>114.21932133333337</v>
      </c>
      <c r="BV84" s="110">
        <f t="shared" si="162"/>
        <v>114.21932133333337</v>
      </c>
      <c r="BW84" s="110">
        <f t="shared" si="162"/>
        <v>114.21932133333337</v>
      </c>
      <c r="BX84" s="110">
        <f t="shared" si="162"/>
        <v>114.21932133333337</v>
      </c>
      <c r="BY84" s="110">
        <f t="shared" si="162"/>
        <v>114.21932133333337</v>
      </c>
      <c r="BZ84" s="110">
        <f t="shared" si="162"/>
        <v>114.21932133333337</v>
      </c>
      <c r="CA84" s="195">
        <f t="shared" si="162"/>
        <v>114.21932133333337</v>
      </c>
      <c r="CB84" s="110">
        <f t="shared" si="162"/>
        <v>125.64125346666671</v>
      </c>
      <c r="CC84" s="110">
        <f t="shared" si="162"/>
        <v>125.64125346666671</v>
      </c>
      <c r="CD84" s="110">
        <f t="shared" si="162"/>
        <v>125.64125346666671</v>
      </c>
      <c r="CE84" s="110">
        <f t="shared" si="162"/>
        <v>125.64125346666671</v>
      </c>
      <c r="CF84" s="110">
        <f t="shared" si="162"/>
        <v>125.64125346666671</v>
      </c>
      <c r="CG84" s="110">
        <f t="shared" si="162"/>
        <v>125.64125346666671</v>
      </c>
      <c r="CH84" s="110">
        <f t="shared" si="162"/>
        <v>125.64125346666671</v>
      </c>
      <c r="CI84" s="110">
        <f t="shared" si="162"/>
        <v>125.64125346666671</v>
      </c>
      <c r="CJ84" s="110">
        <f t="shared" si="162"/>
        <v>125.64125346666671</v>
      </c>
      <c r="CK84" s="110">
        <f t="shared" si="162"/>
        <v>125.64125346666671</v>
      </c>
      <c r="CL84" s="110">
        <f t="shared" si="162"/>
        <v>125.64125346666671</v>
      </c>
      <c r="CM84" s="195">
        <f t="shared" si="162"/>
        <v>125.64125346666671</v>
      </c>
      <c r="CN84" s="110">
        <f t="shared" si="162"/>
        <v>138.2053788133334</v>
      </c>
      <c r="CO84" s="110">
        <f t="shared" si="162"/>
        <v>138.2053788133334</v>
      </c>
      <c r="CP84" s="110">
        <f t="shared" si="162"/>
        <v>138.2053788133334</v>
      </c>
      <c r="CQ84" s="110">
        <f t="shared" si="162"/>
        <v>138.2053788133334</v>
      </c>
      <c r="CR84" s="110">
        <f t="shared" ref="CR84:CY84" si="163">+IF(CR$1&lt;&gt;CQ$1, CQ84*1.1, CQ84)</f>
        <v>138.2053788133334</v>
      </c>
      <c r="CS84" s="110">
        <f t="shared" si="163"/>
        <v>138.2053788133334</v>
      </c>
      <c r="CT84" s="110">
        <f t="shared" si="163"/>
        <v>138.2053788133334</v>
      </c>
      <c r="CU84" s="110">
        <f t="shared" si="163"/>
        <v>138.2053788133334</v>
      </c>
      <c r="CV84" s="110">
        <f t="shared" si="163"/>
        <v>138.2053788133334</v>
      </c>
      <c r="CW84" s="110">
        <f t="shared" si="163"/>
        <v>138.2053788133334</v>
      </c>
      <c r="CX84" s="110">
        <f t="shared" si="163"/>
        <v>138.2053788133334</v>
      </c>
      <c r="CY84" s="195">
        <f t="shared" si="163"/>
        <v>138.2053788133334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598">
        <f t="shared" si="149"/>
        <v>117.70666666666666</v>
      </c>
      <c r="AB85" s="110">
        <f t="shared" si="150"/>
        <v>117.70666666666666</v>
      </c>
      <c r="AC85" s="110">
        <f t="shared" si="151"/>
        <v>117.70666666666666</v>
      </c>
      <c r="AD85" s="110">
        <f t="shared" si="152"/>
        <v>117.70666666666666</v>
      </c>
      <c r="AE85" s="195">
        <f t="shared" si="153"/>
        <v>117.70666666666666</v>
      </c>
      <c r="AF85" s="110">
        <f t="shared" ref="AF85:CQ85" si="164">+IF(AF$1&lt;&gt;AE$1, AE85*1.1, AE85)</f>
        <v>129.47733333333335</v>
      </c>
      <c r="AG85" s="110">
        <f t="shared" si="164"/>
        <v>129.47733333333335</v>
      </c>
      <c r="AH85" s="110">
        <f t="shared" si="164"/>
        <v>129.47733333333335</v>
      </c>
      <c r="AI85" s="110">
        <f t="shared" si="164"/>
        <v>129.47733333333335</v>
      </c>
      <c r="AJ85" s="110">
        <f t="shared" si="164"/>
        <v>129.47733333333335</v>
      </c>
      <c r="AK85" s="110">
        <f t="shared" si="164"/>
        <v>129.47733333333335</v>
      </c>
      <c r="AL85" s="110">
        <f t="shared" si="164"/>
        <v>129.47733333333335</v>
      </c>
      <c r="AM85" s="110">
        <f t="shared" si="164"/>
        <v>129.47733333333335</v>
      </c>
      <c r="AN85" s="110">
        <f t="shared" si="164"/>
        <v>129.47733333333335</v>
      </c>
      <c r="AO85" s="110">
        <f t="shared" si="164"/>
        <v>129.47733333333335</v>
      </c>
      <c r="AP85" s="110">
        <f t="shared" si="164"/>
        <v>129.47733333333335</v>
      </c>
      <c r="AQ85" s="195">
        <f t="shared" si="164"/>
        <v>129.47733333333335</v>
      </c>
      <c r="AR85" s="110">
        <f t="shared" si="164"/>
        <v>142.42506666666671</v>
      </c>
      <c r="AS85" s="110">
        <f t="shared" si="164"/>
        <v>142.42506666666671</v>
      </c>
      <c r="AT85" s="110">
        <f t="shared" si="164"/>
        <v>142.42506666666671</v>
      </c>
      <c r="AU85" s="110">
        <f t="shared" si="164"/>
        <v>142.42506666666671</v>
      </c>
      <c r="AV85" s="110">
        <f t="shared" si="164"/>
        <v>142.42506666666671</v>
      </c>
      <c r="AW85" s="110">
        <f t="shared" si="164"/>
        <v>142.42506666666671</v>
      </c>
      <c r="AX85" s="110">
        <f t="shared" si="164"/>
        <v>142.42506666666671</v>
      </c>
      <c r="AY85" s="110">
        <f t="shared" si="164"/>
        <v>142.42506666666671</v>
      </c>
      <c r="AZ85" s="110">
        <f t="shared" si="164"/>
        <v>142.42506666666671</v>
      </c>
      <c r="BA85" s="110">
        <f t="shared" si="164"/>
        <v>142.42506666666671</v>
      </c>
      <c r="BB85" s="110">
        <f t="shared" si="164"/>
        <v>142.42506666666671</v>
      </c>
      <c r="BC85" s="195">
        <f t="shared" si="164"/>
        <v>142.42506666666671</v>
      </c>
      <c r="BD85" s="110">
        <f t="shared" si="164"/>
        <v>156.66757333333339</v>
      </c>
      <c r="BE85" s="110">
        <f t="shared" si="164"/>
        <v>156.66757333333339</v>
      </c>
      <c r="BF85" s="110">
        <f t="shared" si="164"/>
        <v>156.66757333333339</v>
      </c>
      <c r="BG85" s="110">
        <f t="shared" si="164"/>
        <v>156.66757333333339</v>
      </c>
      <c r="BH85" s="110">
        <f t="shared" si="164"/>
        <v>156.66757333333339</v>
      </c>
      <c r="BI85" s="110">
        <f t="shared" si="164"/>
        <v>156.66757333333339</v>
      </c>
      <c r="BJ85" s="110">
        <f t="shared" si="164"/>
        <v>156.66757333333339</v>
      </c>
      <c r="BK85" s="110">
        <f t="shared" si="164"/>
        <v>156.66757333333339</v>
      </c>
      <c r="BL85" s="110">
        <f t="shared" si="164"/>
        <v>156.66757333333339</v>
      </c>
      <c r="BM85" s="110">
        <f t="shared" si="164"/>
        <v>156.66757333333339</v>
      </c>
      <c r="BN85" s="110">
        <f t="shared" si="164"/>
        <v>156.66757333333339</v>
      </c>
      <c r="BO85" s="195">
        <f t="shared" si="164"/>
        <v>156.66757333333339</v>
      </c>
      <c r="BP85" s="110">
        <f t="shared" si="164"/>
        <v>172.33433066666674</v>
      </c>
      <c r="BQ85" s="110">
        <f t="shared" si="164"/>
        <v>172.33433066666674</v>
      </c>
      <c r="BR85" s="110">
        <f t="shared" si="164"/>
        <v>172.33433066666674</v>
      </c>
      <c r="BS85" s="110">
        <f t="shared" si="164"/>
        <v>172.33433066666674</v>
      </c>
      <c r="BT85" s="110">
        <f t="shared" si="164"/>
        <v>172.33433066666674</v>
      </c>
      <c r="BU85" s="110">
        <f t="shared" si="164"/>
        <v>172.33433066666674</v>
      </c>
      <c r="BV85" s="110">
        <f t="shared" si="164"/>
        <v>172.33433066666674</v>
      </c>
      <c r="BW85" s="110">
        <f t="shared" si="164"/>
        <v>172.33433066666674</v>
      </c>
      <c r="BX85" s="110">
        <f t="shared" si="164"/>
        <v>172.33433066666674</v>
      </c>
      <c r="BY85" s="110">
        <f t="shared" si="164"/>
        <v>172.33433066666674</v>
      </c>
      <c r="BZ85" s="110">
        <f t="shared" si="164"/>
        <v>172.33433066666674</v>
      </c>
      <c r="CA85" s="195">
        <f t="shared" si="164"/>
        <v>172.33433066666674</v>
      </c>
      <c r="CB85" s="110">
        <f t="shared" si="164"/>
        <v>189.56776373333344</v>
      </c>
      <c r="CC85" s="110">
        <f t="shared" si="164"/>
        <v>189.56776373333344</v>
      </c>
      <c r="CD85" s="110">
        <f t="shared" si="164"/>
        <v>189.56776373333344</v>
      </c>
      <c r="CE85" s="110">
        <f t="shared" si="164"/>
        <v>189.56776373333344</v>
      </c>
      <c r="CF85" s="110">
        <f t="shared" si="164"/>
        <v>189.56776373333344</v>
      </c>
      <c r="CG85" s="110">
        <f t="shared" si="164"/>
        <v>189.56776373333344</v>
      </c>
      <c r="CH85" s="110">
        <f t="shared" si="164"/>
        <v>189.56776373333344</v>
      </c>
      <c r="CI85" s="110">
        <f t="shared" si="164"/>
        <v>189.56776373333344</v>
      </c>
      <c r="CJ85" s="110">
        <f t="shared" si="164"/>
        <v>189.56776373333344</v>
      </c>
      <c r="CK85" s="110">
        <f t="shared" si="164"/>
        <v>189.56776373333344</v>
      </c>
      <c r="CL85" s="110">
        <f t="shared" si="164"/>
        <v>189.56776373333344</v>
      </c>
      <c r="CM85" s="195">
        <f t="shared" si="164"/>
        <v>189.56776373333344</v>
      </c>
      <c r="CN85" s="110">
        <f t="shared" si="164"/>
        <v>208.52454010666679</v>
      </c>
      <c r="CO85" s="110">
        <f t="shared" si="164"/>
        <v>208.52454010666679</v>
      </c>
      <c r="CP85" s="110">
        <f t="shared" si="164"/>
        <v>208.52454010666679</v>
      </c>
      <c r="CQ85" s="110">
        <f t="shared" si="164"/>
        <v>208.52454010666679</v>
      </c>
      <c r="CR85" s="110">
        <f t="shared" ref="CR85:CY85" si="165">+IF(CR$1&lt;&gt;CQ$1, CQ85*1.1, CQ85)</f>
        <v>208.52454010666679</v>
      </c>
      <c r="CS85" s="110">
        <f t="shared" si="165"/>
        <v>208.52454010666679</v>
      </c>
      <c r="CT85" s="110">
        <f t="shared" si="165"/>
        <v>208.52454010666679</v>
      </c>
      <c r="CU85" s="110">
        <f t="shared" si="165"/>
        <v>208.52454010666679</v>
      </c>
      <c r="CV85" s="110">
        <f t="shared" si="165"/>
        <v>208.52454010666679</v>
      </c>
      <c r="CW85" s="110">
        <f t="shared" si="165"/>
        <v>208.52454010666679</v>
      </c>
      <c r="CX85" s="110">
        <f t="shared" si="165"/>
        <v>208.52454010666679</v>
      </c>
      <c r="CY85" s="195">
        <f t="shared" si="165"/>
        <v>208.52454010666679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598">
        <f t="shared" si="149"/>
        <v>71.88666666666667</v>
      </c>
      <c r="AB86" s="110">
        <f t="shared" si="150"/>
        <v>71.88666666666667</v>
      </c>
      <c r="AC86" s="110">
        <f t="shared" si="151"/>
        <v>71.88666666666667</v>
      </c>
      <c r="AD86" s="110">
        <f t="shared" si="152"/>
        <v>71.88666666666667</v>
      </c>
      <c r="AE86" s="195">
        <f t="shared" si="153"/>
        <v>71.88666666666667</v>
      </c>
      <c r="AF86" s="110">
        <f t="shared" ref="AF86:CQ86" si="166">+IF(AF$1&lt;&gt;AE$1, AE86*1.1, AE86)</f>
        <v>79.075333333333347</v>
      </c>
      <c r="AG86" s="110">
        <f t="shared" si="166"/>
        <v>79.075333333333347</v>
      </c>
      <c r="AH86" s="110">
        <f t="shared" si="166"/>
        <v>79.075333333333347</v>
      </c>
      <c r="AI86" s="110">
        <f t="shared" si="166"/>
        <v>79.075333333333347</v>
      </c>
      <c r="AJ86" s="110">
        <f t="shared" si="166"/>
        <v>79.075333333333347</v>
      </c>
      <c r="AK86" s="110">
        <f t="shared" si="166"/>
        <v>79.075333333333347</v>
      </c>
      <c r="AL86" s="110">
        <f t="shared" si="166"/>
        <v>79.075333333333347</v>
      </c>
      <c r="AM86" s="110">
        <f t="shared" si="166"/>
        <v>79.075333333333347</v>
      </c>
      <c r="AN86" s="110">
        <f t="shared" si="166"/>
        <v>79.075333333333347</v>
      </c>
      <c r="AO86" s="110">
        <f t="shared" si="166"/>
        <v>79.075333333333347</v>
      </c>
      <c r="AP86" s="110">
        <f t="shared" si="166"/>
        <v>79.075333333333347</v>
      </c>
      <c r="AQ86" s="195">
        <f t="shared" si="166"/>
        <v>79.075333333333347</v>
      </c>
      <c r="AR86" s="110">
        <f t="shared" si="166"/>
        <v>86.982866666666695</v>
      </c>
      <c r="AS86" s="110">
        <f t="shared" si="166"/>
        <v>86.982866666666695</v>
      </c>
      <c r="AT86" s="110">
        <f t="shared" si="166"/>
        <v>86.982866666666695</v>
      </c>
      <c r="AU86" s="110">
        <f t="shared" si="166"/>
        <v>86.982866666666695</v>
      </c>
      <c r="AV86" s="110">
        <f t="shared" si="166"/>
        <v>86.982866666666695</v>
      </c>
      <c r="AW86" s="110">
        <f t="shared" si="166"/>
        <v>86.982866666666695</v>
      </c>
      <c r="AX86" s="110">
        <f t="shared" si="166"/>
        <v>86.982866666666695</v>
      </c>
      <c r="AY86" s="110">
        <f t="shared" si="166"/>
        <v>86.982866666666695</v>
      </c>
      <c r="AZ86" s="110">
        <f t="shared" si="166"/>
        <v>86.982866666666695</v>
      </c>
      <c r="BA86" s="110">
        <f t="shared" si="166"/>
        <v>86.982866666666695</v>
      </c>
      <c r="BB86" s="110">
        <f t="shared" si="166"/>
        <v>86.982866666666695</v>
      </c>
      <c r="BC86" s="195">
        <f t="shared" si="166"/>
        <v>86.982866666666695</v>
      </c>
      <c r="BD86" s="110">
        <f t="shared" si="166"/>
        <v>95.68115333333337</v>
      </c>
      <c r="BE86" s="110">
        <f t="shared" si="166"/>
        <v>95.68115333333337</v>
      </c>
      <c r="BF86" s="110">
        <f t="shared" si="166"/>
        <v>95.68115333333337</v>
      </c>
      <c r="BG86" s="110">
        <f t="shared" si="166"/>
        <v>95.68115333333337</v>
      </c>
      <c r="BH86" s="110">
        <f t="shared" si="166"/>
        <v>95.68115333333337</v>
      </c>
      <c r="BI86" s="110">
        <f t="shared" si="166"/>
        <v>95.68115333333337</v>
      </c>
      <c r="BJ86" s="110">
        <f t="shared" si="166"/>
        <v>95.68115333333337</v>
      </c>
      <c r="BK86" s="110">
        <f t="shared" si="166"/>
        <v>95.68115333333337</v>
      </c>
      <c r="BL86" s="110">
        <f t="shared" si="166"/>
        <v>95.68115333333337</v>
      </c>
      <c r="BM86" s="110">
        <f t="shared" si="166"/>
        <v>95.68115333333337</v>
      </c>
      <c r="BN86" s="110">
        <f t="shared" si="166"/>
        <v>95.68115333333337</v>
      </c>
      <c r="BO86" s="195">
        <f t="shared" si="166"/>
        <v>95.68115333333337</v>
      </c>
      <c r="BP86" s="110">
        <f t="shared" si="166"/>
        <v>105.24926866666671</v>
      </c>
      <c r="BQ86" s="110">
        <f t="shared" si="166"/>
        <v>105.24926866666671</v>
      </c>
      <c r="BR86" s="110">
        <f t="shared" si="166"/>
        <v>105.24926866666671</v>
      </c>
      <c r="BS86" s="110">
        <f t="shared" si="166"/>
        <v>105.24926866666671</v>
      </c>
      <c r="BT86" s="110">
        <f t="shared" si="166"/>
        <v>105.24926866666671</v>
      </c>
      <c r="BU86" s="110">
        <f t="shared" si="166"/>
        <v>105.24926866666671</v>
      </c>
      <c r="BV86" s="110">
        <f t="shared" si="166"/>
        <v>105.24926866666671</v>
      </c>
      <c r="BW86" s="110">
        <f t="shared" si="166"/>
        <v>105.24926866666671</v>
      </c>
      <c r="BX86" s="110">
        <f t="shared" si="166"/>
        <v>105.24926866666671</v>
      </c>
      <c r="BY86" s="110">
        <f t="shared" si="166"/>
        <v>105.24926866666671</v>
      </c>
      <c r="BZ86" s="110">
        <f t="shared" si="166"/>
        <v>105.24926866666671</v>
      </c>
      <c r="CA86" s="195">
        <f t="shared" si="166"/>
        <v>105.24926866666671</v>
      </c>
      <c r="CB86" s="110">
        <f t="shared" si="166"/>
        <v>115.77419553333338</v>
      </c>
      <c r="CC86" s="110">
        <f t="shared" si="166"/>
        <v>115.77419553333338</v>
      </c>
      <c r="CD86" s="110">
        <f t="shared" si="166"/>
        <v>115.77419553333338</v>
      </c>
      <c r="CE86" s="110">
        <f t="shared" si="166"/>
        <v>115.77419553333338</v>
      </c>
      <c r="CF86" s="110">
        <f t="shared" si="166"/>
        <v>115.77419553333338</v>
      </c>
      <c r="CG86" s="110">
        <f t="shared" si="166"/>
        <v>115.77419553333338</v>
      </c>
      <c r="CH86" s="110">
        <f t="shared" si="166"/>
        <v>115.77419553333338</v>
      </c>
      <c r="CI86" s="110">
        <f t="shared" si="166"/>
        <v>115.77419553333338</v>
      </c>
      <c r="CJ86" s="110">
        <f t="shared" si="166"/>
        <v>115.77419553333338</v>
      </c>
      <c r="CK86" s="110">
        <f t="shared" si="166"/>
        <v>115.77419553333338</v>
      </c>
      <c r="CL86" s="110">
        <f t="shared" si="166"/>
        <v>115.77419553333338</v>
      </c>
      <c r="CM86" s="195">
        <f t="shared" si="166"/>
        <v>115.77419553333338</v>
      </c>
      <c r="CN86" s="110">
        <f t="shared" si="166"/>
        <v>127.35161508666673</v>
      </c>
      <c r="CO86" s="110">
        <f t="shared" si="166"/>
        <v>127.35161508666673</v>
      </c>
      <c r="CP86" s="110">
        <f t="shared" si="166"/>
        <v>127.35161508666673</v>
      </c>
      <c r="CQ86" s="110">
        <f t="shared" si="166"/>
        <v>127.35161508666673</v>
      </c>
      <c r="CR86" s="110">
        <f t="shared" ref="CR86:CY86" si="167">+IF(CR$1&lt;&gt;CQ$1, CQ86*1.1, CQ86)</f>
        <v>127.35161508666673</v>
      </c>
      <c r="CS86" s="110">
        <f t="shared" si="167"/>
        <v>127.35161508666673</v>
      </c>
      <c r="CT86" s="110">
        <f t="shared" si="167"/>
        <v>127.35161508666673</v>
      </c>
      <c r="CU86" s="110">
        <f t="shared" si="167"/>
        <v>127.35161508666673</v>
      </c>
      <c r="CV86" s="110">
        <f t="shared" si="167"/>
        <v>127.35161508666673</v>
      </c>
      <c r="CW86" s="110">
        <f t="shared" si="167"/>
        <v>127.35161508666673</v>
      </c>
      <c r="CX86" s="110">
        <f t="shared" si="167"/>
        <v>127.35161508666673</v>
      </c>
      <c r="CY86" s="195">
        <f t="shared" si="167"/>
        <v>127.35161508666673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68">SUM(U83:U86)</f>
        <v>0</v>
      </c>
      <c r="V87" s="48">
        <f t="shared" si="168"/>
        <v>0</v>
      </c>
      <c r="W87" s="48">
        <f t="shared" si="168"/>
        <v>0</v>
      </c>
      <c r="X87" s="48">
        <f t="shared" si="168"/>
        <v>158.08000000000001</v>
      </c>
      <c r="Y87" s="48">
        <f t="shared" si="168"/>
        <v>89.09</v>
      </c>
      <c r="Z87" s="196">
        <f t="shared" si="168"/>
        <v>555.65</v>
      </c>
      <c r="AA87" s="48">
        <f t="shared" si="168"/>
        <v>367.60666666666663</v>
      </c>
      <c r="AB87" s="48">
        <f t="shared" si="168"/>
        <v>367.60666666666663</v>
      </c>
      <c r="AC87" s="48">
        <f t="shared" si="168"/>
        <v>367.60666666666663</v>
      </c>
      <c r="AD87" s="48">
        <f t="shared" si="168"/>
        <v>367.60666666666663</v>
      </c>
      <c r="AE87" s="196">
        <f t="shared" si="168"/>
        <v>367.60666666666663</v>
      </c>
      <c r="AF87" s="48">
        <f t="shared" si="168"/>
        <v>404.36733333333336</v>
      </c>
      <c r="AG87" s="48">
        <f t="shared" si="168"/>
        <v>404.36733333333336</v>
      </c>
      <c r="AH87" s="48">
        <f t="shared" si="168"/>
        <v>404.36733333333336</v>
      </c>
      <c r="AI87" s="48">
        <f t="shared" si="168"/>
        <v>404.36733333333336</v>
      </c>
      <c r="AJ87" s="48">
        <f t="shared" si="168"/>
        <v>404.36733333333336</v>
      </c>
      <c r="AK87" s="48">
        <f t="shared" si="168"/>
        <v>404.36733333333336</v>
      </c>
      <c r="AL87" s="48">
        <f t="shared" si="168"/>
        <v>404.36733333333336</v>
      </c>
      <c r="AM87" s="48">
        <f t="shared" si="168"/>
        <v>404.36733333333336</v>
      </c>
      <c r="AN87" s="48">
        <f t="shared" si="168"/>
        <v>404.36733333333336</v>
      </c>
      <c r="AO87" s="48">
        <f t="shared" si="168"/>
        <v>404.36733333333336</v>
      </c>
      <c r="AP87" s="48">
        <f t="shared" si="168"/>
        <v>404.36733333333336</v>
      </c>
      <c r="AQ87" s="196">
        <f t="shared" si="168"/>
        <v>404.36733333333336</v>
      </c>
      <c r="AR87" s="48">
        <f t="shared" si="168"/>
        <v>444.80406666666681</v>
      </c>
      <c r="AS87" s="48">
        <f t="shared" si="168"/>
        <v>444.80406666666681</v>
      </c>
      <c r="AT87" s="48">
        <f t="shared" si="168"/>
        <v>444.80406666666681</v>
      </c>
      <c r="AU87" s="48">
        <f t="shared" si="168"/>
        <v>444.80406666666681</v>
      </c>
      <c r="AV87" s="48">
        <f t="shared" si="168"/>
        <v>444.80406666666681</v>
      </c>
      <c r="AW87" s="48">
        <f t="shared" si="168"/>
        <v>444.80406666666681</v>
      </c>
      <c r="AX87" s="48">
        <f t="shared" si="168"/>
        <v>444.80406666666681</v>
      </c>
      <c r="AY87" s="48">
        <f t="shared" si="168"/>
        <v>444.80406666666681</v>
      </c>
      <c r="AZ87" s="48">
        <f t="shared" si="168"/>
        <v>444.80406666666681</v>
      </c>
      <c r="BA87" s="48">
        <f t="shared" si="168"/>
        <v>444.80406666666681</v>
      </c>
      <c r="BB87" s="48">
        <f t="shared" si="168"/>
        <v>444.80406666666681</v>
      </c>
      <c r="BC87" s="196">
        <f t="shared" si="168"/>
        <v>444.80406666666681</v>
      </c>
      <c r="BD87" s="48">
        <f t="shared" si="168"/>
        <v>489.28447333333355</v>
      </c>
      <c r="BE87" s="48">
        <f t="shared" si="168"/>
        <v>489.28447333333355</v>
      </c>
      <c r="BF87" s="48">
        <f t="shared" si="168"/>
        <v>489.28447333333355</v>
      </c>
      <c r="BG87" s="48">
        <f t="shared" si="168"/>
        <v>489.28447333333355</v>
      </c>
      <c r="BH87" s="48">
        <f t="shared" si="168"/>
        <v>489.28447333333355</v>
      </c>
      <c r="BI87" s="48">
        <f t="shared" si="168"/>
        <v>489.28447333333355</v>
      </c>
      <c r="BJ87" s="48">
        <f t="shared" si="168"/>
        <v>489.28447333333355</v>
      </c>
      <c r="BK87" s="48">
        <f t="shared" si="168"/>
        <v>489.28447333333355</v>
      </c>
      <c r="BL87" s="48">
        <f t="shared" si="168"/>
        <v>489.28447333333355</v>
      </c>
      <c r="BM87" s="48">
        <f t="shared" si="168"/>
        <v>489.28447333333355</v>
      </c>
      <c r="BN87" s="48">
        <f t="shared" si="168"/>
        <v>489.28447333333355</v>
      </c>
      <c r="BO87" s="196">
        <f t="shared" si="168"/>
        <v>489.28447333333355</v>
      </c>
      <c r="BP87" s="48">
        <f t="shared" si="168"/>
        <v>538.21292066666695</v>
      </c>
      <c r="BQ87" s="48">
        <f t="shared" si="168"/>
        <v>538.21292066666695</v>
      </c>
      <c r="BR87" s="48">
        <f t="shared" si="168"/>
        <v>538.21292066666695</v>
      </c>
      <c r="BS87" s="48">
        <f t="shared" si="168"/>
        <v>538.21292066666695</v>
      </c>
      <c r="BT87" s="48">
        <f t="shared" si="168"/>
        <v>538.21292066666695</v>
      </c>
      <c r="BU87" s="48">
        <f t="shared" si="168"/>
        <v>538.21292066666695</v>
      </c>
      <c r="BV87" s="48">
        <f t="shared" si="168"/>
        <v>538.21292066666695</v>
      </c>
      <c r="BW87" s="48">
        <f t="shared" si="168"/>
        <v>538.21292066666695</v>
      </c>
      <c r="BX87" s="48">
        <f t="shared" si="168"/>
        <v>538.21292066666695</v>
      </c>
      <c r="BY87" s="48">
        <f t="shared" si="168"/>
        <v>538.21292066666695</v>
      </c>
      <c r="BZ87" s="48">
        <f t="shared" si="168"/>
        <v>538.21292066666695</v>
      </c>
      <c r="CA87" s="196">
        <f t="shared" si="168"/>
        <v>538.21292066666695</v>
      </c>
      <c r="CB87" s="48">
        <f t="shared" si="168"/>
        <v>592.03421273333356</v>
      </c>
      <c r="CC87" s="48">
        <f t="shared" si="168"/>
        <v>592.03421273333356</v>
      </c>
      <c r="CD87" s="48">
        <f t="shared" si="168"/>
        <v>592.03421273333356</v>
      </c>
      <c r="CE87" s="48">
        <f t="shared" si="168"/>
        <v>592.03421273333356</v>
      </c>
      <c r="CF87" s="48">
        <f t="shared" si="168"/>
        <v>592.03421273333356</v>
      </c>
      <c r="CG87" s="48">
        <f t="shared" ref="CG87:CY87" si="169">SUM(CG83:CG86)</f>
        <v>592.03421273333356</v>
      </c>
      <c r="CH87" s="48">
        <f t="shared" si="169"/>
        <v>592.03421273333356</v>
      </c>
      <c r="CI87" s="48">
        <f t="shared" si="169"/>
        <v>592.03421273333356</v>
      </c>
      <c r="CJ87" s="48">
        <f t="shared" si="169"/>
        <v>592.03421273333356</v>
      </c>
      <c r="CK87" s="48">
        <f t="shared" si="169"/>
        <v>592.03421273333356</v>
      </c>
      <c r="CL87" s="48">
        <f t="shared" si="169"/>
        <v>592.03421273333356</v>
      </c>
      <c r="CM87" s="196">
        <f t="shared" si="169"/>
        <v>592.03421273333356</v>
      </c>
      <c r="CN87" s="48">
        <f t="shared" si="169"/>
        <v>651.23763400666701</v>
      </c>
      <c r="CO87" s="48">
        <f t="shared" si="169"/>
        <v>651.23763400666701</v>
      </c>
      <c r="CP87" s="48">
        <f t="shared" si="169"/>
        <v>651.23763400666701</v>
      </c>
      <c r="CQ87" s="48">
        <f t="shared" si="169"/>
        <v>651.23763400666701</v>
      </c>
      <c r="CR87" s="48">
        <f t="shared" si="169"/>
        <v>651.23763400666701</v>
      </c>
      <c r="CS87" s="48">
        <f t="shared" si="169"/>
        <v>651.23763400666701</v>
      </c>
      <c r="CT87" s="48">
        <f t="shared" si="169"/>
        <v>651.23763400666701</v>
      </c>
      <c r="CU87" s="48">
        <f t="shared" si="169"/>
        <v>651.23763400666701</v>
      </c>
      <c r="CV87" s="48">
        <f t="shared" si="169"/>
        <v>651.23763400666701</v>
      </c>
      <c r="CW87" s="48">
        <f t="shared" si="169"/>
        <v>651.23763400666701</v>
      </c>
      <c r="CX87" s="48">
        <f t="shared" si="169"/>
        <v>651.23763400666701</v>
      </c>
      <c r="CY87" s="196">
        <f t="shared" si="169"/>
        <v>651.23763400666701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70">+U87+U82</f>
        <v>0</v>
      </c>
      <c r="V88" s="48">
        <f t="shared" si="170"/>
        <v>0</v>
      </c>
      <c r="W88" s="48">
        <f t="shared" si="170"/>
        <v>0</v>
      </c>
      <c r="X88" s="48">
        <f t="shared" si="170"/>
        <v>158.08000000000001</v>
      </c>
      <c r="Y88" s="48">
        <f t="shared" si="170"/>
        <v>197.18</v>
      </c>
      <c r="Z88" s="196">
        <f t="shared" si="170"/>
        <v>602.63</v>
      </c>
      <c r="AA88" s="48">
        <f t="shared" si="170"/>
        <v>419.29666666666662</v>
      </c>
      <c r="AB88" s="48">
        <f t="shared" si="170"/>
        <v>419.29666666666662</v>
      </c>
      <c r="AC88" s="48">
        <f t="shared" si="170"/>
        <v>419.29666666666662</v>
      </c>
      <c r="AD88" s="48">
        <f t="shared" si="170"/>
        <v>419.29666666666662</v>
      </c>
      <c r="AE88" s="196">
        <f t="shared" si="170"/>
        <v>419.29666666666662</v>
      </c>
      <c r="AF88" s="48">
        <f t="shared" si="170"/>
        <v>461.22633333333334</v>
      </c>
      <c r="AG88" s="48">
        <f t="shared" si="170"/>
        <v>461.22633333333334</v>
      </c>
      <c r="AH88" s="48">
        <f t="shared" si="170"/>
        <v>461.22633333333334</v>
      </c>
      <c r="AI88" s="48">
        <f t="shared" si="170"/>
        <v>461.22633333333334</v>
      </c>
      <c r="AJ88" s="48">
        <f t="shared" si="170"/>
        <v>461.22633333333334</v>
      </c>
      <c r="AK88" s="48">
        <f t="shared" si="170"/>
        <v>461.22633333333334</v>
      </c>
      <c r="AL88" s="48">
        <f t="shared" si="170"/>
        <v>461.22633333333334</v>
      </c>
      <c r="AM88" s="48">
        <f t="shared" si="170"/>
        <v>461.22633333333334</v>
      </c>
      <c r="AN88" s="48">
        <f t="shared" si="170"/>
        <v>461.22633333333334</v>
      </c>
      <c r="AO88" s="48">
        <f t="shared" si="170"/>
        <v>461.22633333333334</v>
      </c>
      <c r="AP88" s="48">
        <f t="shared" si="170"/>
        <v>461.22633333333334</v>
      </c>
      <c r="AQ88" s="196">
        <f t="shared" si="170"/>
        <v>461.22633333333334</v>
      </c>
      <c r="AR88" s="48">
        <f t="shared" si="170"/>
        <v>507.3489666666668</v>
      </c>
      <c r="AS88" s="48">
        <f t="shared" si="170"/>
        <v>507.3489666666668</v>
      </c>
      <c r="AT88" s="48">
        <f t="shared" si="170"/>
        <v>507.3489666666668</v>
      </c>
      <c r="AU88" s="48">
        <f t="shared" si="170"/>
        <v>507.3489666666668</v>
      </c>
      <c r="AV88" s="48">
        <f t="shared" si="170"/>
        <v>507.3489666666668</v>
      </c>
      <c r="AW88" s="48">
        <f t="shared" si="170"/>
        <v>507.3489666666668</v>
      </c>
      <c r="AX88" s="48">
        <f t="shared" si="170"/>
        <v>507.3489666666668</v>
      </c>
      <c r="AY88" s="48">
        <f t="shared" si="170"/>
        <v>507.3489666666668</v>
      </c>
      <c r="AZ88" s="48">
        <f t="shared" si="170"/>
        <v>507.3489666666668</v>
      </c>
      <c r="BA88" s="48">
        <f t="shared" si="170"/>
        <v>507.3489666666668</v>
      </c>
      <c r="BB88" s="48">
        <f t="shared" si="170"/>
        <v>507.3489666666668</v>
      </c>
      <c r="BC88" s="196">
        <f t="shared" si="170"/>
        <v>507.3489666666668</v>
      </c>
      <c r="BD88" s="48">
        <f t="shared" si="170"/>
        <v>558.08386333333351</v>
      </c>
      <c r="BE88" s="48">
        <f t="shared" si="170"/>
        <v>558.08386333333351</v>
      </c>
      <c r="BF88" s="48">
        <f t="shared" si="170"/>
        <v>558.08386333333351</v>
      </c>
      <c r="BG88" s="48">
        <f t="shared" si="170"/>
        <v>558.08386333333351</v>
      </c>
      <c r="BH88" s="48">
        <f t="shared" si="170"/>
        <v>558.08386333333351</v>
      </c>
      <c r="BI88" s="48">
        <f t="shared" si="170"/>
        <v>558.08386333333351</v>
      </c>
      <c r="BJ88" s="48">
        <f t="shared" si="170"/>
        <v>558.08386333333351</v>
      </c>
      <c r="BK88" s="48">
        <f t="shared" si="170"/>
        <v>558.08386333333351</v>
      </c>
      <c r="BL88" s="48">
        <f t="shared" si="170"/>
        <v>558.08386333333351</v>
      </c>
      <c r="BM88" s="48">
        <f t="shared" si="170"/>
        <v>558.08386333333351</v>
      </c>
      <c r="BN88" s="48">
        <f t="shared" si="170"/>
        <v>558.08386333333351</v>
      </c>
      <c r="BO88" s="196">
        <f t="shared" si="170"/>
        <v>558.08386333333351</v>
      </c>
      <c r="BP88" s="48">
        <f t="shared" si="170"/>
        <v>613.892249666667</v>
      </c>
      <c r="BQ88" s="48">
        <f t="shared" si="170"/>
        <v>613.892249666667</v>
      </c>
      <c r="BR88" s="48">
        <f t="shared" si="170"/>
        <v>613.892249666667</v>
      </c>
      <c r="BS88" s="48">
        <f t="shared" si="170"/>
        <v>613.892249666667</v>
      </c>
      <c r="BT88" s="48">
        <f t="shared" si="170"/>
        <v>613.892249666667</v>
      </c>
      <c r="BU88" s="48">
        <f t="shared" si="170"/>
        <v>613.892249666667</v>
      </c>
      <c r="BV88" s="48">
        <f t="shared" si="170"/>
        <v>613.892249666667</v>
      </c>
      <c r="BW88" s="48">
        <f t="shared" si="170"/>
        <v>613.892249666667</v>
      </c>
      <c r="BX88" s="48">
        <f t="shared" si="170"/>
        <v>613.892249666667</v>
      </c>
      <c r="BY88" s="48">
        <f t="shared" si="170"/>
        <v>613.892249666667</v>
      </c>
      <c r="BZ88" s="48">
        <f t="shared" si="170"/>
        <v>613.892249666667</v>
      </c>
      <c r="CA88" s="196">
        <f t="shared" si="170"/>
        <v>613.892249666667</v>
      </c>
      <c r="CB88" s="48">
        <f t="shared" si="170"/>
        <v>675.28147463333357</v>
      </c>
      <c r="CC88" s="48">
        <f t="shared" si="170"/>
        <v>675.28147463333357</v>
      </c>
      <c r="CD88" s="48">
        <f t="shared" si="170"/>
        <v>675.28147463333357</v>
      </c>
      <c r="CE88" s="48">
        <f t="shared" si="170"/>
        <v>675.28147463333357</v>
      </c>
      <c r="CF88" s="48">
        <f t="shared" si="170"/>
        <v>675.28147463333357</v>
      </c>
      <c r="CG88" s="48">
        <f t="shared" ref="CG88:CY88" si="171">+CG87+CG82</f>
        <v>675.28147463333357</v>
      </c>
      <c r="CH88" s="48">
        <f t="shared" si="171"/>
        <v>675.28147463333357</v>
      </c>
      <c r="CI88" s="48">
        <f t="shared" si="171"/>
        <v>675.28147463333357</v>
      </c>
      <c r="CJ88" s="48">
        <f t="shared" si="171"/>
        <v>675.28147463333357</v>
      </c>
      <c r="CK88" s="48">
        <f t="shared" si="171"/>
        <v>675.28147463333357</v>
      </c>
      <c r="CL88" s="48">
        <f t="shared" si="171"/>
        <v>675.28147463333357</v>
      </c>
      <c r="CM88" s="196">
        <f t="shared" si="171"/>
        <v>675.28147463333357</v>
      </c>
      <c r="CN88" s="48">
        <f t="shared" si="171"/>
        <v>742.809622096667</v>
      </c>
      <c r="CO88" s="48">
        <f t="shared" si="171"/>
        <v>742.809622096667</v>
      </c>
      <c r="CP88" s="48">
        <f t="shared" si="171"/>
        <v>742.809622096667</v>
      </c>
      <c r="CQ88" s="48">
        <f t="shared" si="171"/>
        <v>742.809622096667</v>
      </c>
      <c r="CR88" s="48">
        <f t="shared" si="171"/>
        <v>742.809622096667</v>
      </c>
      <c r="CS88" s="48">
        <f t="shared" si="171"/>
        <v>742.809622096667</v>
      </c>
      <c r="CT88" s="48">
        <f t="shared" si="171"/>
        <v>742.809622096667</v>
      </c>
      <c r="CU88" s="48">
        <f t="shared" si="171"/>
        <v>742.809622096667</v>
      </c>
      <c r="CV88" s="48">
        <f t="shared" si="171"/>
        <v>742.809622096667</v>
      </c>
      <c r="CW88" s="48">
        <f t="shared" si="171"/>
        <v>742.809622096667</v>
      </c>
      <c r="CX88" s="48">
        <f t="shared" si="171"/>
        <v>742.809622096667</v>
      </c>
      <c r="CY88" s="196">
        <f t="shared" si="171"/>
        <v>742.809622096667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598">
        <f t="shared" ref="AA89:AA92" si="172">+AVERAGE(X89:Z89)</f>
        <v>25</v>
      </c>
      <c r="AB89" s="110">
        <f t="shared" ref="AB89:AB92" si="173">+AA89</f>
        <v>25</v>
      </c>
      <c r="AC89" s="110">
        <f t="shared" ref="AC89:AC92" si="174">+AB89</f>
        <v>25</v>
      </c>
      <c r="AD89" s="110">
        <f t="shared" ref="AD89:AD92" si="175">+AC89</f>
        <v>25</v>
      </c>
      <c r="AE89" s="195">
        <f t="shared" ref="AE89:AE92" si="176">+AD89</f>
        <v>25</v>
      </c>
      <c r="AF89" s="110">
        <f t="shared" ref="AF89:CQ89" si="177">+IF(AF$1&lt;&gt;AE$1, AE89*1.1, AE89)</f>
        <v>27.500000000000004</v>
      </c>
      <c r="AG89" s="110">
        <f t="shared" si="177"/>
        <v>27.500000000000004</v>
      </c>
      <c r="AH89" s="110">
        <f t="shared" si="177"/>
        <v>27.500000000000004</v>
      </c>
      <c r="AI89" s="110">
        <f t="shared" si="177"/>
        <v>27.500000000000004</v>
      </c>
      <c r="AJ89" s="110">
        <f t="shared" si="177"/>
        <v>27.500000000000004</v>
      </c>
      <c r="AK89" s="110">
        <f t="shared" si="177"/>
        <v>27.500000000000004</v>
      </c>
      <c r="AL89" s="110">
        <f t="shared" si="177"/>
        <v>27.500000000000004</v>
      </c>
      <c r="AM89" s="110">
        <f t="shared" si="177"/>
        <v>27.500000000000004</v>
      </c>
      <c r="AN89" s="110">
        <f t="shared" si="177"/>
        <v>27.500000000000004</v>
      </c>
      <c r="AO89" s="110">
        <f t="shared" si="177"/>
        <v>27.500000000000004</v>
      </c>
      <c r="AP89" s="110">
        <f t="shared" si="177"/>
        <v>27.500000000000004</v>
      </c>
      <c r="AQ89" s="195">
        <f t="shared" si="177"/>
        <v>27.500000000000004</v>
      </c>
      <c r="AR89" s="110">
        <f t="shared" si="177"/>
        <v>30.250000000000007</v>
      </c>
      <c r="AS89" s="110">
        <f t="shared" si="177"/>
        <v>30.250000000000007</v>
      </c>
      <c r="AT89" s="110">
        <f t="shared" si="177"/>
        <v>30.250000000000007</v>
      </c>
      <c r="AU89" s="110">
        <f t="shared" si="177"/>
        <v>30.250000000000007</v>
      </c>
      <c r="AV89" s="110">
        <f t="shared" si="177"/>
        <v>30.250000000000007</v>
      </c>
      <c r="AW89" s="110">
        <f t="shared" si="177"/>
        <v>30.250000000000007</v>
      </c>
      <c r="AX89" s="110">
        <f t="shared" si="177"/>
        <v>30.250000000000007</v>
      </c>
      <c r="AY89" s="110">
        <f t="shared" si="177"/>
        <v>30.250000000000007</v>
      </c>
      <c r="AZ89" s="110">
        <f t="shared" si="177"/>
        <v>30.250000000000007</v>
      </c>
      <c r="BA89" s="110">
        <f t="shared" si="177"/>
        <v>30.250000000000007</v>
      </c>
      <c r="BB89" s="110">
        <f t="shared" si="177"/>
        <v>30.250000000000007</v>
      </c>
      <c r="BC89" s="195">
        <f t="shared" si="177"/>
        <v>30.250000000000007</v>
      </c>
      <c r="BD89" s="110">
        <f t="shared" si="177"/>
        <v>33.275000000000013</v>
      </c>
      <c r="BE89" s="110">
        <f t="shared" si="177"/>
        <v>33.275000000000013</v>
      </c>
      <c r="BF89" s="110">
        <f t="shared" si="177"/>
        <v>33.275000000000013</v>
      </c>
      <c r="BG89" s="110">
        <f t="shared" si="177"/>
        <v>33.275000000000013</v>
      </c>
      <c r="BH89" s="110">
        <f t="shared" si="177"/>
        <v>33.275000000000013</v>
      </c>
      <c r="BI89" s="110">
        <f t="shared" si="177"/>
        <v>33.275000000000013</v>
      </c>
      <c r="BJ89" s="110">
        <f t="shared" si="177"/>
        <v>33.275000000000013</v>
      </c>
      <c r="BK89" s="110">
        <f t="shared" si="177"/>
        <v>33.275000000000013</v>
      </c>
      <c r="BL89" s="110">
        <f t="shared" si="177"/>
        <v>33.275000000000013</v>
      </c>
      <c r="BM89" s="110">
        <f t="shared" si="177"/>
        <v>33.275000000000013</v>
      </c>
      <c r="BN89" s="110">
        <f t="shared" si="177"/>
        <v>33.275000000000013</v>
      </c>
      <c r="BO89" s="195">
        <f t="shared" si="177"/>
        <v>33.275000000000013</v>
      </c>
      <c r="BP89" s="110">
        <f t="shared" si="177"/>
        <v>36.60250000000002</v>
      </c>
      <c r="BQ89" s="110">
        <f t="shared" si="177"/>
        <v>36.60250000000002</v>
      </c>
      <c r="BR89" s="110">
        <f t="shared" si="177"/>
        <v>36.60250000000002</v>
      </c>
      <c r="BS89" s="110">
        <f t="shared" si="177"/>
        <v>36.60250000000002</v>
      </c>
      <c r="BT89" s="110">
        <f t="shared" si="177"/>
        <v>36.60250000000002</v>
      </c>
      <c r="BU89" s="110">
        <f t="shared" si="177"/>
        <v>36.60250000000002</v>
      </c>
      <c r="BV89" s="110">
        <f t="shared" si="177"/>
        <v>36.60250000000002</v>
      </c>
      <c r="BW89" s="110">
        <f t="shared" si="177"/>
        <v>36.60250000000002</v>
      </c>
      <c r="BX89" s="110">
        <f t="shared" si="177"/>
        <v>36.60250000000002</v>
      </c>
      <c r="BY89" s="110">
        <f t="shared" si="177"/>
        <v>36.60250000000002</v>
      </c>
      <c r="BZ89" s="110">
        <f t="shared" si="177"/>
        <v>36.60250000000002</v>
      </c>
      <c r="CA89" s="195">
        <f t="shared" si="177"/>
        <v>36.60250000000002</v>
      </c>
      <c r="CB89" s="110">
        <f t="shared" si="177"/>
        <v>40.262750000000025</v>
      </c>
      <c r="CC89" s="110">
        <f t="shared" si="177"/>
        <v>40.262750000000025</v>
      </c>
      <c r="CD89" s="110">
        <f t="shared" si="177"/>
        <v>40.262750000000025</v>
      </c>
      <c r="CE89" s="110">
        <f t="shared" si="177"/>
        <v>40.262750000000025</v>
      </c>
      <c r="CF89" s="110">
        <f t="shared" si="177"/>
        <v>40.262750000000025</v>
      </c>
      <c r="CG89" s="110">
        <f t="shared" si="177"/>
        <v>40.262750000000025</v>
      </c>
      <c r="CH89" s="110">
        <f t="shared" si="177"/>
        <v>40.262750000000025</v>
      </c>
      <c r="CI89" s="110">
        <f t="shared" si="177"/>
        <v>40.262750000000025</v>
      </c>
      <c r="CJ89" s="110">
        <f t="shared" si="177"/>
        <v>40.262750000000025</v>
      </c>
      <c r="CK89" s="110">
        <f t="shared" si="177"/>
        <v>40.262750000000025</v>
      </c>
      <c r="CL89" s="110">
        <f t="shared" si="177"/>
        <v>40.262750000000025</v>
      </c>
      <c r="CM89" s="195">
        <f t="shared" si="177"/>
        <v>40.262750000000025</v>
      </c>
      <c r="CN89" s="110">
        <f t="shared" si="177"/>
        <v>44.289025000000031</v>
      </c>
      <c r="CO89" s="110">
        <f t="shared" si="177"/>
        <v>44.289025000000031</v>
      </c>
      <c r="CP89" s="110">
        <f t="shared" si="177"/>
        <v>44.289025000000031</v>
      </c>
      <c r="CQ89" s="110">
        <f t="shared" si="177"/>
        <v>44.289025000000031</v>
      </c>
      <c r="CR89" s="110">
        <f t="shared" ref="CR89:CY89" si="178">+IF(CR$1&lt;&gt;CQ$1, CQ89*1.1, CQ89)</f>
        <v>44.289025000000031</v>
      </c>
      <c r="CS89" s="110">
        <f t="shared" si="178"/>
        <v>44.289025000000031</v>
      </c>
      <c r="CT89" s="110">
        <f t="shared" si="178"/>
        <v>44.289025000000031</v>
      </c>
      <c r="CU89" s="110">
        <f t="shared" si="178"/>
        <v>44.289025000000031</v>
      </c>
      <c r="CV89" s="110">
        <f t="shared" si="178"/>
        <v>44.289025000000031</v>
      </c>
      <c r="CW89" s="110">
        <f t="shared" si="178"/>
        <v>44.289025000000031</v>
      </c>
      <c r="CX89" s="110">
        <f t="shared" si="178"/>
        <v>44.289025000000031</v>
      </c>
      <c r="CY89" s="195">
        <f t="shared" si="178"/>
        <v>44.289025000000031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598">
        <f t="shared" si="172"/>
        <v>213.33333333333334</v>
      </c>
      <c r="AB90" s="110">
        <f t="shared" si="173"/>
        <v>213.33333333333334</v>
      </c>
      <c r="AC90" s="110">
        <f t="shared" si="174"/>
        <v>213.33333333333334</v>
      </c>
      <c r="AD90" s="110">
        <f t="shared" si="175"/>
        <v>213.33333333333334</v>
      </c>
      <c r="AE90" s="195">
        <f t="shared" si="176"/>
        <v>213.33333333333334</v>
      </c>
      <c r="AF90" s="110">
        <f t="shared" ref="AF90:CQ90" si="179">+IF(AF$1&lt;&gt;AE$1, AE90*1.1, AE90)</f>
        <v>234.66666666666669</v>
      </c>
      <c r="AG90" s="110">
        <f t="shared" si="179"/>
        <v>234.66666666666669</v>
      </c>
      <c r="AH90" s="110">
        <f t="shared" si="179"/>
        <v>234.66666666666669</v>
      </c>
      <c r="AI90" s="110">
        <f t="shared" si="179"/>
        <v>234.66666666666669</v>
      </c>
      <c r="AJ90" s="110">
        <f t="shared" si="179"/>
        <v>234.66666666666669</v>
      </c>
      <c r="AK90" s="110">
        <f t="shared" si="179"/>
        <v>234.66666666666669</v>
      </c>
      <c r="AL90" s="110">
        <f t="shared" si="179"/>
        <v>234.66666666666669</v>
      </c>
      <c r="AM90" s="110">
        <f t="shared" si="179"/>
        <v>234.66666666666669</v>
      </c>
      <c r="AN90" s="110">
        <f t="shared" si="179"/>
        <v>234.66666666666669</v>
      </c>
      <c r="AO90" s="110">
        <f t="shared" si="179"/>
        <v>234.66666666666669</v>
      </c>
      <c r="AP90" s="110">
        <f t="shared" si="179"/>
        <v>234.66666666666669</v>
      </c>
      <c r="AQ90" s="195">
        <f t="shared" si="179"/>
        <v>234.66666666666669</v>
      </c>
      <c r="AR90" s="110">
        <f t="shared" si="179"/>
        <v>258.13333333333338</v>
      </c>
      <c r="AS90" s="110">
        <f t="shared" si="179"/>
        <v>258.13333333333338</v>
      </c>
      <c r="AT90" s="110">
        <f t="shared" si="179"/>
        <v>258.13333333333338</v>
      </c>
      <c r="AU90" s="110">
        <f t="shared" si="179"/>
        <v>258.13333333333338</v>
      </c>
      <c r="AV90" s="110">
        <f t="shared" si="179"/>
        <v>258.13333333333338</v>
      </c>
      <c r="AW90" s="110">
        <f t="shared" si="179"/>
        <v>258.13333333333338</v>
      </c>
      <c r="AX90" s="110">
        <f t="shared" si="179"/>
        <v>258.13333333333338</v>
      </c>
      <c r="AY90" s="110">
        <f t="shared" si="179"/>
        <v>258.13333333333338</v>
      </c>
      <c r="AZ90" s="110">
        <f t="shared" si="179"/>
        <v>258.13333333333338</v>
      </c>
      <c r="BA90" s="110">
        <f t="shared" si="179"/>
        <v>258.13333333333338</v>
      </c>
      <c r="BB90" s="110">
        <f t="shared" si="179"/>
        <v>258.13333333333338</v>
      </c>
      <c r="BC90" s="195">
        <f t="shared" si="179"/>
        <v>258.13333333333338</v>
      </c>
      <c r="BD90" s="110">
        <f t="shared" si="179"/>
        <v>283.94666666666677</v>
      </c>
      <c r="BE90" s="110">
        <f t="shared" si="179"/>
        <v>283.94666666666677</v>
      </c>
      <c r="BF90" s="110">
        <f t="shared" si="179"/>
        <v>283.94666666666677</v>
      </c>
      <c r="BG90" s="110">
        <f t="shared" si="179"/>
        <v>283.94666666666677</v>
      </c>
      <c r="BH90" s="110">
        <f t="shared" si="179"/>
        <v>283.94666666666677</v>
      </c>
      <c r="BI90" s="110">
        <f t="shared" si="179"/>
        <v>283.94666666666677</v>
      </c>
      <c r="BJ90" s="110">
        <f t="shared" si="179"/>
        <v>283.94666666666677</v>
      </c>
      <c r="BK90" s="110">
        <f t="shared" si="179"/>
        <v>283.94666666666677</v>
      </c>
      <c r="BL90" s="110">
        <f t="shared" si="179"/>
        <v>283.94666666666677</v>
      </c>
      <c r="BM90" s="110">
        <f t="shared" si="179"/>
        <v>283.94666666666677</v>
      </c>
      <c r="BN90" s="110">
        <f t="shared" si="179"/>
        <v>283.94666666666677</v>
      </c>
      <c r="BO90" s="195">
        <f t="shared" si="179"/>
        <v>283.94666666666677</v>
      </c>
      <c r="BP90" s="110">
        <f t="shared" si="179"/>
        <v>312.34133333333347</v>
      </c>
      <c r="BQ90" s="110">
        <f t="shared" si="179"/>
        <v>312.34133333333347</v>
      </c>
      <c r="BR90" s="110">
        <f t="shared" si="179"/>
        <v>312.34133333333347</v>
      </c>
      <c r="BS90" s="110">
        <f t="shared" si="179"/>
        <v>312.34133333333347</v>
      </c>
      <c r="BT90" s="110">
        <f t="shared" si="179"/>
        <v>312.34133333333347</v>
      </c>
      <c r="BU90" s="110">
        <f t="shared" si="179"/>
        <v>312.34133333333347</v>
      </c>
      <c r="BV90" s="110">
        <f t="shared" si="179"/>
        <v>312.34133333333347</v>
      </c>
      <c r="BW90" s="110">
        <f t="shared" si="179"/>
        <v>312.34133333333347</v>
      </c>
      <c r="BX90" s="110">
        <f t="shared" si="179"/>
        <v>312.34133333333347</v>
      </c>
      <c r="BY90" s="110">
        <f t="shared" si="179"/>
        <v>312.34133333333347</v>
      </c>
      <c r="BZ90" s="110">
        <f t="shared" si="179"/>
        <v>312.34133333333347</v>
      </c>
      <c r="CA90" s="195">
        <f t="shared" si="179"/>
        <v>312.34133333333347</v>
      </c>
      <c r="CB90" s="110">
        <f t="shared" si="179"/>
        <v>343.57546666666684</v>
      </c>
      <c r="CC90" s="110">
        <f t="shared" si="179"/>
        <v>343.57546666666684</v>
      </c>
      <c r="CD90" s="110">
        <f t="shared" si="179"/>
        <v>343.57546666666684</v>
      </c>
      <c r="CE90" s="110">
        <f t="shared" si="179"/>
        <v>343.57546666666684</v>
      </c>
      <c r="CF90" s="110">
        <f t="shared" si="179"/>
        <v>343.57546666666684</v>
      </c>
      <c r="CG90" s="110">
        <f t="shared" si="179"/>
        <v>343.57546666666684</v>
      </c>
      <c r="CH90" s="110">
        <f t="shared" si="179"/>
        <v>343.57546666666684</v>
      </c>
      <c r="CI90" s="110">
        <f t="shared" si="179"/>
        <v>343.57546666666684</v>
      </c>
      <c r="CJ90" s="110">
        <f t="shared" si="179"/>
        <v>343.57546666666684</v>
      </c>
      <c r="CK90" s="110">
        <f t="shared" si="179"/>
        <v>343.57546666666684</v>
      </c>
      <c r="CL90" s="110">
        <f t="shared" si="179"/>
        <v>343.57546666666684</v>
      </c>
      <c r="CM90" s="195">
        <f t="shared" si="179"/>
        <v>343.57546666666684</v>
      </c>
      <c r="CN90" s="110">
        <f t="shared" si="179"/>
        <v>377.93301333333358</v>
      </c>
      <c r="CO90" s="110">
        <f t="shared" si="179"/>
        <v>377.93301333333358</v>
      </c>
      <c r="CP90" s="110">
        <f t="shared" si="179"/>
        <v>377.93301333333358</v>
      </c>
      <c r="CQ90" s="110">
        <f t="shared" si="179"/>
        <v>377.93301333333358</v>
      </c>
      <c r="CR90" s="110">
        <f t="shared" ref="CR90:CY90" si="180">+IF(CR$1&lt;&gt;CQ$1, CQ90*1.1, CQ90)</f>
        <v>377.93301333333358</v>
      </c>
      <c r="CS90" s="110">
        <f t="shared" si="180"/>
        <v>377.93301333333358</v>
      </c>
      <c r="CT90" s="110">
        <f t="shared" si="180"/>
        <v>377.93301333333358</v>
      </c>
      <c r="CU90" s="110">
        <f t="shared" si="180"/>
        <v>377.93301333333358</v>
      </c>
      <c r="CV90" s="110">
        <f t="shared" si="180"/>
        <v>377.93301333333358</v>
      </c>
      <c r="CW90" s="110">
        <f t="shared" si="180"/>
        <v>377.93301333333358</v>
      </c>
      <c r="CX90" s="110">
        <f t="shared" si="180"/>
        <v>377.93301333333358</v>
      </c>
      <c r="CY90" s="195">
        <f t="shared" si="180"/>
        <v>377.93301333333358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598">
        <f t="shared" si="172"/>
        <v>18.333333333333332</v>
      </c>
      <c r="AB91" s="110">
        <f t="shared" si="173"/>
        <v>18.333333333333332</v>
      </c>
      <c r="AC91" s="110">
        <f t="shared" si="174"/>
        <v>18.333333333333332</v>
      </c>
      <c r="AD91" s="110">
        <f t="shared" si="175"/>
        <v>18.333333333333332</v>
      </c>
      <c r="AE91" s="195">
        <f t="shared" si="176"/>
        <v>18.333333333333332</v>
      </c>
      <c r="AF91" s="110">
        <f t="shared" ref="AF91:CQ91" si="181">+IF(AF$1&lt;&gt;AE$1, AE91*1.1, AE91)</f>
        <v>20.166666666666668</v>
      </c>
      <c r="AG91" s="110">
        <f t="shared" si="181"/>
        <v>20.166666666666668</v>
      </c>
      <c r="AH91" s="110">
        <f t="shared" si="181"/>
        <v>20.166666666666668</v>
      </c>
      <c r="AI91" s="110">
        <f t="shared" si="181"/>
        <v>20.166666666666668</v>
      </c>
      <c r="AJ91" s="110">
        <f t="shared" si="181"/>
        <v>20.166666666666668</v>
      </c>
      <c r="AK91" s="110">
        <f t="shared" si="181"/>
        <v>20.166666666666668</v>
      </c>
      <c r="AL91" s="110">
        <f t="shared" si="181"/>
        <v>20.166666666666668</v>
      </c>
      <c r="AM91" s="110">
        <f t="shared" si="181"/>
        <v>20.166666666666668</v>
      </c>
      <c r="AN91" s="110">
        <f t="shared" si="181"/>
        <v>20.166666666666668</v>
      </c>
      <c r="AO91" s="110">
        <f t="shared" si="181"/>
        <v>20.166666666666668</v>
      </c>
      <c r="AP91" s="110">
        <f t="shared" si="181"/>
        <v>20.166666666666668</v>
      </c>
      <c r="AQ91" s="195">
        <f t="shared" si="181"/>
        <v>20.166666666666668</v>
      </c>
      <c r="AR91" s="110">
        <f t="shared" si="181"/>
        <v>22.183333333333337</v>
      </c>
      <c r="AS91" s="110">
        <f t="shared" si="181"/>
        <v>22.183333333333337</v>
      </c>
      <c r="AT91" s="110">
        <f t="shared" si="181"/>
        <v>22.183333333333337</v>
      </c>
      <c r="AU91" s="110">
        <f t="shared" si="181"/>
        <v>22.183333333333337</v>
      </c>
      <c r="AV91" s="110">
        <f t="shared" si="181"/>
        <v>22.183333333333337</v>
      </c>
      <c r="AW91" s="110">
        <f t="shared" si="181"/>
        <v>22.183333333333337</v>
      </c>
      <c r="AX91" s="110">
        <f t="shared" si="181"/>
        <v>22.183333333333337</v>
      </c>
      <c r="AY91" s="110">
        <f t="shared" si="181"/>
        <v>22.183333333333337</v>
      </c>
      <c r="AZ91" s="110">
        <f t="shared" si="181"/>
        <v>22.183333333333337</v>
      </c>
      <c r="BA91" s="110">
        <f t="shared" si="181"/>
        <v>22.183333333333337</v>
      </c>
      <c r="BB91" s="110">
        <f t="shared" si="181"/>
        <v>22.183333333333337</v>
      </c>
      <c r="BC91" s="195">
        <f t="shared" si="181"/>
        <v>22.183333333333337</v>
      </c>
      <c r="BD91" s="110">
        <f t="shared" si="181"/>
        <v>24.401666666666674</v>
      </c>
      <c r="BE91" s="110">
        <f t="shared" si="181"/>
        <v>24.401666666666674</v>
      </c>
      <c r="BF91" s="110">
        <f t="shared" si="181"/>
        <v>24.401666666666674</v>
      </c>
      <c r="BG91" s="110">
        <f t="shared" si="181"/>
        <v>24.401666666666674</v>
      </c>
      <c r="BH91" s="110">
        <f t="shared" si="181"/>
        <v>24.401666666666674</v>
      </c>
      <c r="BI91" s="110">
        <f t="shared" si="181"/>
        <v>24.401666666666674</v>
      </c>
      <c r="BJ91" s="110">
        <f t="shared" si="181"/>
        <v>24.401666666666674</v>
      </c>
      <c r="BK91" s="110">
        <f t="shared" si="181"/>
        <v>24.401666666666674</v>
      </c>
      <c r="BL91" s="110">
        <f t="shared" si="181"/>
        <v>24.401666666666674</v>
      </c>
      <c r="BM91" s="110">
        <f t="shared" si="181"/>
        <v>24.401666666666674</v>
      </c>
      <c r="BN91" s="110">
        <f t="shared" si="181"/>
        <v>24.401666666666674</v>
      </c>
      <c r="BO91" s="195">
        <f t="shared" si="181"/>
        <v>24.401666666666674</v>
      </c>
      <c r="BP91" s="110">
        <f t="shared" si="181"/>
        <v>26.841833333333344</v>
      </c>
      <c r="BQ91" s="110">
        <f t="shared" si="181"/>
        <v>26.841833333333344</v>
      </c>
      <c r="BR91" s="110">
        <f t="shared" si="181"/>
        <v>26.841833333333344</v>
      </c>
      <c r="BS91" s="110">
        <f t="shared" si="181"/>
        <v>26.841833333333344</v>
      </c>
      <c r="BT91" s="110">
        <f t="shared" si="181"/>
        <v>26.841833333333344</v>
      </c>
      <c r="BU91" s="110">
        <f t="shared" si="181"/>
        <v>26.841833333333344</v>
      </c>
      <c r="BV91" s="110">
        <f t="shared" si="181"/>
        <v>26.841833333333344</v>
      </c>
      <c r="BW91" s="110">
        <f t="shared" si="181"/>
        <v>26.841833333333344</v>
      </c>
      <c r="BX91" s="110">
        <f t="shared" si="181"/>
        <v>26.841833333333344</v>
      </c>
      <c r="BY91" s="110">
        <f t="shared" si="181"/>
        <v>26.841833333333344</v>
      </c>
      <c r="BZ91" s="110">
        <f t="shared" si="181"/>
        <v>26.841833333333344</v>
      </c>
      <c r="CA91" s="195">
        <f t="shared" si="181"/>
        <v>26.841833333333344</v>
      </c>
      <c r="CB91" s="110">
        <f t="shared" si="181"/>
        <v>29.526016666666681</v>
      </c>
      <c r="CC91" s="110">
        <f t="shared" si="181"/>
        <v>29.526016666666681</v>
      </c>
      <c r="CD91" s="110">
        <f t="shared" si="181"/>
        <v>29.526016666666681</v>
      </c>
      <c r="CE91" s="110">
        <f t="shared" si="181"/>
        <v>29.526016666666681</v>
      </c>
      <c r="CF91" s="110">
        <f t="shared" si="181"/>
        <v>29.526016666666681</v>
      </c>
      <c r="CG91" s="110">
        <f t="shared" si="181"/>
        <v>29.526016666666681</v>
      </c>
      <c r="CH91" s="110">
        <f t="shared" si="181"/>
        <v>29.526016666666681</v>
      </c>
      <c r="CI91" s="110">
        <f t="shared" si="181"/>
        <v>29.526016666666681</v>
      </c>
      <c r="CJ91" s="110">
        <f t="shared" si="181"/>
        <v>29.526016666666681</v>
      </c>
      <c r="CK91" s="110">
        <f t="shared" si="181"/>
        <v>29.526016666666681</v>
      </c>
      <c r="CL91" s="110">
        <f t="shared" si="181"/>
        <v>29.526016666666681</v>
      </c>
      <c r="CM91" s="195">
        <f t="shared" si="181"/>
        <v>29.526016666666681</v>
      </c>
      <c r="CN91" s="110">
        <f t="shared" si="181"/>
        <v>32.478618333333351</v>
      </c>
      <c r="CO91" s="110">
        <f t="shared" si="181"/>
        <v>32.478618333333351</v>
      </c>
      <c r="CP91" s="110">
        <f t="shared" si="181"/>
        <v>32.478618333333351</v>
      </c>
      <c r="CQ91" s="110">
        <f t="shared" si="181"/>
        <v>32.478618333333351</v>
      </c>
      <c r="CR91" s="110">
        <f t="shared" ref="CR91:CY91" si="182">+IF(CR$1&lt;&gt;CQ$1, CQ91*1.1, CQ91)</f>
        <v>32.478618333333351</v>
      </c>
      <c r="CS91" s="110">
        <f t="shared" si="182"/>
        <v>32.478618333333351</v>
      </c>
      <c r="CT91" s="110">
        <f t="shared" si="182"/>
        <v>32.478618333333351</v>
      </c>
      <c r="CU91" s="110">
        <f t="shared" si="182"/>
        <v>32.478618333333351</v>
      </c>
      <c r="CV91" s="110">
        <f t="shared" si="182"/>
        <v>32.478618333333351</v>
      </c>
      <c r="CW91" s="110">
        <f t="shared" si="182"/>
        <v>32.478618333333351</v>
      </c>
      <c r="CX91" s="110">
        <f t="shared" si="182"/>
        <v>32.478618333333351</v>
      </c>
      <c r="CY91" s="195">
        <f t="shared" si="182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598">
        <f t="shared" si="172"/>
        <v>33.333333333333336</v>
      </c>
      <c r="AB92" s="110">
        <f t="shared" si="173"/>
        <v>33.333333333333336</v>
      </c>
      <c r="AC92" s="110">
        <f t="shared" si="174"/>
        <v>33.333333333333336</v>
      </c>
      <c r="AD92" s="110">
        <f t="shared" si="175"/>
        <v>33.333333333333336</v>
      </c>
      <c r="AE92" s="195">
        <f t="shared" si="176"/>
        <v>33.333333333333336</v>
      </c>
      <c r="AF92" s="110">
        <f t="shared" ref="AF92:CQ92" si="183">+IF(AF$1&lt;&gt;AE$1, AE92*1.1, AE92)</f>
        <v>36.666666666666671</v>
      </c>
      <c r="AG92" s="110">
        <f t="shared" si="183"/>
        <v>36.666666666666671</v>
      </c>
      <c r="AH92" s="110">
        <f t="shared" si="183"/>
        <v>36.666666666666671</v>
      </c>
      <c r="AI92" s="110">
        <f t="shared" si="183"/>
        <v>36.666666666666671</v>
      </c>
      <c r="AJ92" s="110">
        <f t="shared" si="183"/>
        <v>36.666666666666671</v>
      </c>
      <c r="AK92" s="110">
        <f t="shared" si="183"/>
        <v>36.666666666666671</v>
      </c>
      <c r="AL92" s="110">
        <f t="shared" si="183"/>
        <v>36.666666666666671</v>
      </c>
      <c r="AM92" s="110">
        <f t="shared" si="183"/>
        <v>36.666666666666671</v>
      </c>
      <c r="AN92" s="110">
        <f t="shared" si="183"/>
        <v>36.666666666666671</v>
      </c>
      <c r="AO92" s="110">
        <f t="shared" si="183"/>
        <v>36.666666666666671</v>
      </c>
      <c r="AP92" s="110">
        <f t="shared" si="183"/>
        <v>36.666666666666671</v>
      </c>
      <c r="AQ92" s="195">
        <f t="shared" si="183"/>
        <v>36.666666666666671</v>
      </c>
      <c r="AR92" s="110">
        <f t="shared" si="183"/>
        <v>40.333333333333343</v>
      </c>
      <c r="AS92" s="110">
        <f t="shared" si="183"/>
        <v>40.333333333333343</v>
      </c>
      <c r="AT92" s="110">
        <f t="shared" si="183"/>
        <v>40.333333333333343</v>
      </c>
      <c r="AU92" s="110">
        <f t="shared" si="183"/>
        <v>40.333333333333343</v>
      </c>
      <c r="AV92" s="110">
        <f t="shared" si="183"/>
        <v>40.333333333333343</v>
      </c>
      <c r="AW92" s="110">
        <f t="shared" si="183"/>
        <v>40.333333333333343</v>
      </c>
      <c r="AX92" s="110">
        <f t="shared" si="183"/>
        <v>40.333333333333343</v>
      </c>
      <c r="AY92" s="110">
        <f t="shared" si="183"/>
        <v>40.333333333333343</v>
      </c>
      <c r="AZ92" s="110">
        <f t="shared" si="183"/>
        <v>40.333333333333343</v>
      </c>
      <c r="BA92" s="110">
        <f t="shared" si="183"/>
        <v>40.333333333333343</v>
      </c>
      <c r="BB92" s="110">
        <f t="shared" si="183"/>
        <v>40.333333333333343</v>
      </c>
      <c r="BC92" s="195">
        <f t="shared" si="183"/>
        <v>40.333333333333343</v>
      </c>
      <c r="BD92" s="110">
        <f t="shared" si="183"/>
        <v>44.366666666666681</v>
      </c>
      <c r="BE92" s="110">
        <f t="shared" si="183"/>
        <v>44.366666666666681</v>
      </c>
      <c r="BF92" s="110">
        <f t="shared" si="183"/>
        <v>44.366666666666681</v>
      </c>
      <c r="BG92" s="110">
        <f t="shared" si="183"/>
        <v>44.366666666666681</v>
      </c>
      <c r="BH92" s="110">
        <f t="shared" si="183"/>
        <v>44.366666666666681</v>
      </c>
      <c r="BI92" s="110">
        <f t="shared" si="183"/>
        <v>44.366666666666681</v>
      </c>
      <c r="BJ92" s="110">
        <f t="shared" si="183"/>
        <v>44.366666666666681</v>
      </c>
      <c r="BK92" s="110">
        <f t="shared" si="183"/>
        <v>44.366666666666681</v>
      </c>
      <c r="BL92" s="110">
        <f t="shared" si="183"/>
        <v>44.366666666666681</v>
      </c>
      <c r="BM92" s="110">
        <f t="shared" si="183"/>
        <v>44.366666666666681</v>
      </c>
      <c r="BN92" s="110">
        <f t="shared" si="183"/>
        <v>44.366666666666681</v>
      </c>
      <c r="BO92" s="195">
        <f t="shared" si="183"/>
        <v>44.366666666666681</v>
      </c>
      <c r="BP92" s="110">
        <f t="shared" si="183"/>
        <v>48.803333333333356</v>
      </c>
      <c r="BQ92" s="110">
        <f t="shared" si="183"/>
        <v>48.803333333333356</v>
      </c>
      <c r="BR92" s="110">
        <f t="shared" si="183"/>
        <v>48.803333333333356</v>
      </c>
      <c r="BS92" s="110">
        <f t="shared" si="183"/>
        <v>48.803333333333356</v>
      </c>
      <c r="BT92" s="110">
        <f t="shared" si="183"/>
        <v>48.803333333333356</v>
      </c>
      <c r="BU92" s="110">
        <f t="shared" si="183"/>
        <v>48.803333333333356</v>
      </c>
      <c r="BV92" s="110">
        <f t="shared" si="183"/>
        <v>48.803333333333356</v>
      </c>
      <c r="BW92" s="110">
        <f t="shared" si="183"/>
        <v>48.803333333333356</v>
      </c>
      <c r="BX92" s="110">
        <f t="shared" si="183"/>
        <v>48.803333333333356</v>
      </c>
      <c r="BY92" s="110">
        <f t="shared" si="183"/>
        <v>48.803333333333356</v>
      </c>
      <c r="BZ92" s="110">
        <f t="shared" si="183"/>
        <v>48.803333333333356</v>
      </c>
      <c r="CA92" s="195">
        <f t="shared" si="183"/>
        <v>48.803333333333356</v>
      </c>
      <c r="CB92" s="110">
        <f t="shared" si="183"/>
        <v>53.683666666666696</v>
      </c>
      <c r="CC92" s="110">
        <f t="shared" si="183"/>
        <v>53.683666666666696</v>
      </c>
      <c r="CD92" s="110">
        <f t="shared" si="183"/>
        <v>53.683666666666696</v>
      </c>
      <c r="CE92" s="110">
        <f t="shared" si="183"/>
        <v>53.683666666666696</v>
      </c>
      <c r="CF92" s="110">
        <f t="shared" si="183"/>
        <v>53.683666666666696</v>
      </c>
      <c r="CG92" s="110">
        <f t="shared" si="183"/>
        <v>53.683666666666696</v>
      </c>
      <c r="CH92" s="110">
        <f t="shared" si="183"/>
        <v>53.683666666666696</v>
      </c>
      <c r="CI92" s="110">
        <f t="shared" si="183"/>
        <v>53.683666666666696</v>
      </c>
      <c r="CJ92" s="110">
        <f t="shared" si="183"/>
        <v>53.683666666666696</v>
      </c>
      <c r="CK92" s="110">
        <f t="shared" si="183"/>
        <v>53.683666666666696</v>
      </c>
      <c r="CL92" s="110">
        <f t="shared" si="183"/>
        <v>53.683666666666696</v>
      </c>
      <c r="CM92" s="195">
        <f t="shared" si="183"/>
        <v>53.683666666666696</v>
      </c>
      <c r="CN92" s="110">
        <f t="shared" si="183"/>
        <v>59.05203333333337</v>
      </c>
      <c r="CO92" s="110">
        <f t="shared" si="183"/>
        <v>59.05203333333337</v>
      </c>
      <c r="CP92" s="110">
        <f t="shared" si="183"/>
        <v>59.05203333333337</v>
      </c>
      <c r="CQ92" s="110">
        <f t="shared" si="183"/>
        <v>59.05203333333337</v>
      </c>
      <c r="CR92" s="110">
        <f t="shared" ref="CR92:CY92" si="184">+IF(CR$1&lt;&gt;CQ$1, CQ92*1.1, CQ92)</f>
        <v>59.05203333333337</v>
      </c>
      <c r="CS92" s="110">
        <f t="shared" si="184"/>
        <v>59.05203333333337</v>
      </c>
      <c r="CT92" s="110">
        <f t="shared" si="184"/>
        <v>59.05203333333337</v>
      </c>
      <c r="CU92" s="110">
        <f t="shared" si="184"/>
        <v>59.05203333333337</v>
      </c>
      <c r="CV92" s="110">
        <f t="shared" si="184"/>
        <v>59.05203333333337</v>
      </c>
      <c r="CW92" s="110">
        <f t="shared" si="184"/>
        <v>59.05203333333337</v>
      </c>
      <c r="CX92" s="110">
        <f t="shared" si="184"/>
        <v>59.05203333333337</v>
      </c>
      <c r="CY92" s="195">
        <f t="shared" si="184"/>
        <v>59.05203333333337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185">SUM(T89:T92)</f>
        <v>0</v>
      </c>
      <c r="U93" s="48">
        <f t="shared" si="185"/>
        <v>0</v>
      </c>
      <c r="V93" s="48">
        <f t="shared" si="185"/>
        <v>300</v>
      </c>
      <c r="W93" s="48">
        <f t="shared" si="185"/>
        <v>0</v>
      </c>
      <c r="X93" s="48">
        <f t="shared" si="185"/>
        <v>250</v>
      </c>
      <c r="Y93" s="48">
        <f t="shared" si="185"/>
        <v>55</v>
      </c>
      <c r="Z93" s="196">
        <f t="shared" si="185"/>
        <v>565</v>
      </c>
      <c r="AA93" s="48">
        <f>SUM(AA89:AA92)</f>
        <v>290</v>
      </c>
      <c r="AB93" s="48">
        <f t="shared" ref="AB93:CM93" si="186">SUM(AB89:AB92)</f>
        <v>290</v>
      </c>
      <c r="AC93" s="48">
        <f t="shared" si="186"/>
        <v>290</v>
      </c>
      <c r="AD93" s="48">
        <f t="shared" si="186"/>
        <v>290</v>
      </c>
      <c r="AE93" s="196">
        <f t="shared" si="186"/>
        <v>290</v>
      </c>
      <c r="AF93" s="48">
        <f t="shared" si="186"/>
        <v>319.00000000000006</v>
      </c>
      <c r="AG93" s="48">
        <f t="shared" si="186"/>
        <v>319.00000000000006</v>
      </c>
      <c r="AH93" s="48">
        <f t="shared" si="186"/>
        <v>319.00000000000006</v>
      </c>
      <c r="AI93" s="48">
        <f t="shared" si="186"/>
        <v>319.00000000000006</v>
      </c>
      <c r="AJ93" s="48">
        <f t="shared" si="186"/>
        <v>319.00000000000006</v>
      </c>
      <c r="AK93" s="48">
        <f t="shared" si="186"/>
        <v>319.00000000000006</v>
      </c>
      <c r="AL93" s="48">
        <f t="shared" si="186"/>
        <v>319.00000000000006</v>
      </c>
      <c r="AM93" s="48">
        <f t="shared" si="186"/>
        <v>319.00000000000006</v>
      </c>
      <c r="AN93" s="48">
        <f t="shared" si="186"/>
        <v>319.00000000000006</v>
      </c>
      <c r="AO93" s="48">
        <f t="shared" si="186"/>
        <v>319.00000000000006</v>
      </c>
      <c r="AP93" s="48">
        <f t="shared" si="186"/>
        <v>319.00000000000006</v>
      </c>
      <c r="AQ93" s="196">
        <f t="shared" si="186"/>
        <v>319.00000000000006</v>
      </c>
      <c r="AR93" s="48">
        <f t="shared" si="186"/>
        <v>350.90000000000009</v>
      </c>
      <c r="AS93" s="48">
        <f t="shared" si="186"/>
        <v>350.90000000000009</v>
      </c>
      <c r="AT93" s="48">
        <f t="shared" si="186"/>
        <v>350.90000000000009</v>
      </c>
      <c r="AU93" s="48">
        <f t="shared" si="186"/>
        <v>350.90000000000009</v>
      </c>
      <c r="AV93" s="48">
        <f t="shared" si="186"/>
        <v>350.90000000000009</v>
      </c>
      <c r="AW93" s="48">
        <f t="shared" si="186"/>
        <v>350.90000000000009</v>
      </c>
      <c r="AX93" s="48">
        <f t="shared" si="186"/>
        <v>350.90000000000009</v>
      </c>
      <c r="AY93" s="48">
        <f t="shared" si="186"/>
        <v>350.90000000000009</v>
      </c>
      <c r="AZ93" s="48">
        <f t="shared" si="186"/>
        <v>350.90000000000009</v>
      </c>
      <c r="BA93" s="48">
        <f t="shared" si="186"/>
        <v>350.90000000000009</v>
      </c>
      <c r="BB93" s="48">
        <f t="shared" si="186"/>
        <v>350.90000000000009</v>
      </c>
      <c r="BC93" s="196">
        <f t="shared" si="186"/>
        <v>350.90000000000009</v>
      </c>
      <c r="BD93" s="48">
        <f t="shared" si="186"/>
        <v>385.99000000000018</v>
      </c>
      <c r="BE93" s="48">
        <f t="shared" si="186"/>
        <v>385.99000000000018</v>
      </c>
      <c r="BF93" s="48">
        <f t="shared" si="186"/>
        <v>385.99000000000018</v>
      </c>
      <c r="BG93" s="48">
        <f t="shared" si="186"/>
        <v>385.99000000000018</v>
      </c>
      <c r="BH93" s="48">
        <f t="shared" si="186"/>
        <v>385.99000000000018</v>
      </c>
      <c r="BI93" s="48">
        <f t="shared" si="186"/>
        <v>385.99000000000018</v>
      </c>
      <c r="BJ93" s="48">
        <f t="shared" si="186"/>
        <v>385.99000000000018</v>
      </c>
      <c r="BK93" s="48">
        <f t="shared" si="186"/>
        <v>385.99000000000018</v>
      </c>
      <c r="BL93" s="48">
        <f t="shared" si="186"/>
        <v>385.99000000000018</v>
      </c>
      <c r="BM93" s="48">
        <f t="shared" si="186"/>
        <v>385.99000000000018</v>
      </c>
      <c r="BN93" s="48">
        <f t="shared" si="186"/>
        <v>385.99000000000018</v>
      </c>
      <c r="BO93" s="196">
        <f t="shared" si="186"/>
        <v>385.99000000000018</v>
      </c>
      <c r="BP93" s="48">
        <f t="shared" si="186"/>
        <v>424.58900000000017</v>
      </c>
      <c r="BQ93" s="48">
        <f t="shared" si="186"/>
        <v>424.58900000000017</v>
      </c>
      <c r="BR93" s="48">
        <f t="shared" si="186"/>
        <v>424.58900000000017</v>
      </c>
      <c r="BS93" s="48">
        <f t="shared" si="186"/>
        <v>424.58900000000017</v>
      </c>
      <c r="BT93" s="48">
        <f t="shared" si="186"/>
        <v>424.58900000000017</v>
      </c>
      <c r="BU93" s="48">
        <f t="shared" si="186"/>
        <v>424.58900000000017</v>
      </c>
      <c r="BV93" s="48">
        <f t="shared" si="186"/>
        <v>424.58900000000017</v>
      </c>
      <c r="BW93" s="48">
        <f t="shared" si="186"/>
        <v>424.58900000000017</v>
      </c>
      <c r="BX93" s="48">
        <f t="shared" si="186"/>
        <v>424.58900000000017</v>
      </c>
      <c r="BY93" s="48">
        <f t="shared" si="186"/>
        <v>424.58900000000017</v>
      </c>
      <c r="BZ93" s="48">
        <f t="shared" si="186"/>
        <v>424.58900000000017</v>
      </c>
      <c r="CA93" s="196">
        <f t="shared" si="186"/>
        <v>424.58900000000017</v>
      </c>
      <c r="CB93" s="48">
        <f t="shared" si="186"/>
        <v>467.04790000000025</v>
      </c>
      <c r="CC93" s="48">
        <f t="shared" si="186"/>
        <v>467.04790000000025</v>
      </c>
      <c r="CD93" s="48">
        <f t="shared" si="186"/>
        <v>467.04790000000025</v>
      </c>
      <c r="CE93" s="48">
        <f t="shared" si="186"/>
        <v>467.04790000000025</v>
      </c>
      <c r="CF93" s="48">
        <f t="shared" si="186"/>
        <v>467.04790000000025</v>
      </c>
      <c r="CG93" s="48">
        <f t="shared" si="186"/>
        <v>467.04790000000025</v>
      </c>
      <c r="CH93" s="48">
        <f t="shared" si="186"/>
        <v>467.04790000000025</v>
      </c>
      <c r="CI93" s="48">
        <f t="shared" si="186"/>
        <v>467.04790000000025</v>
      </c>
      <c r="CJ93" s="48">
        <f t="shared" si="186"/>
        <v>467.04790000000025</v>
      </c>
      <c r="CK93" s="48">
        <f t="shared" si="186"/>
        <v>467.04790000000025</v>
      </c>
      <c r="CL93" s="48">
        <f t="shared" si="186"/>
        <v>467.04790000000025</v>
      </c>
      <c r="CM93" s="196">
        <f t="shared" si="186"/>
        <v>467.04790000000025</v>
      </c>
      <c r="CN93" s="48">
        <f t="shared" ref="CN93:CY93" si="187">SUM(CN89:CN92)</f>
        <v>513.75269000000037</v>
      </c>
      <c r="CO93" s="48">
        <f t="shared" si="187"/>
        <v>513.75269000000037</v>
      </c>
      <c r="CP93" s="48">
        <f t="shared" si="187"/>
        <v>513.75269000000037</v>
      </c>
      <c r="CQ93" s="48">
        <f t="shared" si="187"/>
        <v>513.75269000000037</v>
      </c>
      <c r="CR93" s="48">
        <f t="shared" si="187"/>
        <v>513.75269000000037</v>
      </c>
      <c r="CS93" s="48">
        <f t="shared" si="187"/>
        <v>513.75269000000037</v>
      </c>
      <c r="CT93" s="48">
        <f t="shared" si="187"/>
        <v>513.75269000000037</v>
      </c>
      <c r="CU93" s="48">
        <f t="shared" si="187"/>
        <v>513.75269000000037</v>
      </c>
      <c r="CV93" s="48">
        <f t="shared" si="187"/>
        <v>513.75269000000037</v>
      </c>
      <c r="CW93" s="48">
        <f t="shared" si="187"/>
        <v>513.75269000000037</v>
      </c>
      <c r="CX93" s="48">
        <f t="shared" si="187"/>
        <v>513.75269000000037</v>
      </c>
      <c r="CY93" s="196">
        <f t="shared" si="187"/>
        <v>513.75269000000037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598">
        <f t="shared" ref="AA94:AA95" si="188">+AVERAGE(X94:Z94)</f>
        <v>61.666666666666664</v>
      </c>
      <c r="AB94" s="110">
        <f t="shared" ref="AB94:AB95" si="189">+AA94</f>
        <v>61.666666666666664</v>
      </c>
      <c r="AC94" s="110">
        <f t="shared" ref="AC94:AC95" si="190">+AB94</f>
        <v>61.666666666666664</v>
      </c>
      <c r="AD94" s="110">
        <f t="shared" ref="AD94:AD95" si="191">+AC94</f>
        <v>61.666666666666664</v>
      </c>
      <c r="AE94" s="195">
        <f t="shared" ref="AE94:AE95" si="192">+AD94</f>
        <v>61.666666666666664</v>
      </c>
      <c r="AF94" s="110">
        <f t="shared" ref="AF94:CQ94" si="193">+IF(AF$1&lt;&gt;AE$1, AE94*1.1, AE94)</f>
        <v>67.833333333333343</v>
      </c>
      <c r="AG94" s="110">
        <f t="shared" si="193"/>
        <v>67.833333333333343</v>
      </c>
      <c r="AH94" s="110">
        <f t="shared" si="193"/>
        <v>67.833333333333343</v>
      </c>
      <c r="AI94" s="110">
        <f t="shared" si="193"/>
        <v>67.833333333333343</v>
      </c>
      <c r="AJ94" s="110">
        <f t="shared" si="193"/>
        <v>67.833333333333343</v>
      </c>
      <c r="AK94" s="110">
        <f t="shared" si="193"/>
        <v>67.833333333333343</v>
      </c>
      <c r="AL94" s="110">
        <f t="shared" si="193"/>
        <v>67.833333333333343</v>
      </c>
      <c r="AM94" s="110">
        <f t="shared" si="193"/>
        <v>67.833333333333343</v>
      </c>
      <c r="AN94" s="110">
        <f t="shared" si="193"/>
        <v>67.833333333333343</v>
      </c>
      <c r="AO94" s="110">
        <f t="shared" si="193"/>
        <v>67.833333333333343</v>
      </c>
      <c r="AP94" s="110">
        <f t="shared" si="193"/>
        <v>67.833333333333343</v>
      </c>
      <c r="AQ94" s="195">
        <f t="shared" si="193"/>
        <v>67.833333333333343</v>
      </c>
      <c r="AR94" s="110">
        <f t="shared" si="193"/>
        <v>74.616666666666688</v>
      </c>
      <c r="AS94" s="110">
        <f t="shared" si="193"/>
        <v>74.616666666666688</v>
      </c>
      <c r="AT94" s="110">
        <f t="shared" si="193"/>
        <v>74.616666666666688</v>
      </c>
      <c r="AU94" s="110">
        <f t="shared" si="193"/>
        <v>74.616666666666688</v>
      </c>
      <c r="AV94" s="110">
        <f t="shared" si="193"/>
        <v>74.616666666666688</v>
      </c>
      <c r="AW94" s="110">
        <f t="shared" si="193"/>
        <v>74.616666666666688</v>
      </c>
      <c r="AX94" s="110">
        <f t="shared" si="193"/>
        <v>74.616666666666688</v>
      </c>
      <c r="AY94" s="110">
        <f t="shared" si="193"/>
        <v>74.616666666666688</v>
      </c>
      <c r="AZ94" s="110">
        <f t="shared" si="193"/>
        <v>74.616666666666688</v>
      </c>
      <c r="BA94" s="110">
        <f t="shared" si="193"/>
        <v>74.616666666666688</v>
      </c>
      <c r="BB94" s="110">
        <f t="shared" si="193"/>
        <v>74.616666666666688</v>
      </c>
      <c r="BC94" s="195">
        <f t="shared" si="193"/>
        <v>74.616666666666688</v>
      </c>
      <c r="BD94" s="110">
        <f t="shared" si="193"/>
        <v>82.078333333333362</v>
      </c>
      <c r="BE94" s="110">
        <f t="shared" si="193"/>
        <v>82.078333333333362</v>
      </c>
      <c r="BF94" s="110">
        <f t="shared" si="193"/>
        <v>82.078333333333362</v>
      </c>
      <c r="BG94" s="110">
        <f t="shared" si="193"/>
        <v>82.078333333333362</v>
      </c>
      <c r="BH94" s="110">
        <f t="shared" si="193"/>
        <v>82.078333333333362</v>
      </c>
      <c r="BI94" s="110">
        <f t="shared" si="193"/>
        <v>82.078333333333362</v>
      </c>
      <c r="BJ94" s="110">
        <f t="shared" si="193"/>
        <v>82.078333333333362</v>
      </c>
      <c r="BK94" s="110">
        <f t="shared" si="193"/>
        <v>82.078333333333362</v>
      </c>
      <c r="BL94" s="110">
        <f t="shared" si="193"/>
        <v>82.078333333333362</v>
      </c>
      <c r="BM94" s="110">
        <f t="shared" si="193"/>
        <v>82.078333333333362</v>
      </c>
      <c r="BN94" s="110">
        <f t="shared" si="193"/>
        <v>82.078333333333362</v>
      </c>
      <c r="BO94" s="195">
        <f t="shared" si="193"/>
        <v>82.078333333333362</v>
      </c>
      <c r="BP94" s="110">
        <f t="shared" si="193"/>
        <v>90.286166666666702</v>
      </c>
      <c r="BQ94" s="110">
        <f t="shared" si="193"/>
        <v>90.286166666666702</v>
      </c>
      <c r="BR94" s="110">
        <f t="shared" si="193"/>
        <v>90.286166666666702</v>
      </c>
      <c r="BS94" s="110">
        <f t="shared" si="193"/>
        <v>90.286166666666702</v>
      </c>
      <c r="BT94" s="110">
        <f t="shared" si="193"/>
        <v>90.286166666666702</v>
      </c>
      <c r="BU94" s="110">
        <f t="shared" si="193"/>
        <v>90.286166666666702</v>
      </c>
      <c r="BV94" s="110">
        <f t="shared" si="193"/>
        <v>90.286166666666702</v>
      </c>
      <c r="BW94" s="110">
        <f t="shared" si="193"/>
        <v>90.286166666666702</v>
      </c>
      <c r="BX94" s="110">
        <f t="shared" si="193"/>
        <v>90.286166666666702</v>
      </c>
      <c r="BY94" s="110">
        <f t="shared" si="193"/>
        <v>90.286166666666702</v>
      </c>
      <c r="BZ94" s="110">
        <f t="shared" si="193"/>
        <v>90.286166666666702</v>
      </c>
      <c r="CA94" s="195">
        <f t="shared" si="193"/>
        <v>90.286166666666702</v>
      </c>
      <c r="CB94" s="110">
        <f t="shared" si="193"/>
        <v>99.314783333333381</v>
      </c>
      <c r="CC94" s="110">
        <f t="shared" si="193"/>
        <v>99.314783333333381</v>
      </c>
      <c r="CD94" s="110">
        <f t="shared" si="193"/>
        <v>99.314783333333381</v>
      </c>
      <c r="CE94" s="110">
        <f t="shared" si="193"/>
        <v>99.314783333333381</v>
      </c>
      <c r="CF94" s="110">
        <f t="shared" si="193"/>
        <v>99.314783333333381</v>
      </c>
      <c r="CG94" s="110">
        <f t="shared" si="193"/>
        <v>99.314783333333381</v>
      </c>
      <c r="CH94" s="110">
        <f t="shared" si="193"/>
        <v>99.314783333333381</v>
      </c>
      <c r="CI94" s="110">
        <f t="shared" si="193"/>
        <v>99.314783333333381</v>
      </c>
      <c r="CJ94" s="110">
        <f t="shared" si="193"/>
        <v>99.314783333333381</v>
      </c>
      <c r="CK94" s="110">
        <f t="shared" si="193"/>
        <v>99.314783333333381</v>
      </c>
      <c r="CL94" s="110">
        <f t="shared" si="193"/>
        <v>99.314783333333381</v>
      </c>
      <c r="CM94" s="195">
        <f t="shared" si="193"/>
        <v>99.314783333333381</v>
      </c>
      <c r="CN94" s="110">
        <f t="shared" si="193"/>
        <v>109.24626166666673</v>
      </c>
      <c r="CO94" s="110">
        <f t="shared" si="193"/>
        <v>109.24626166666673</v>
      </c>
      <c r="CP94" s="110">
        <f t="shared" si="193"/>
        <v>109.24626166666673</v>
      </c>
      <c r="CQ94" s="110">
        <f t="shared" si="193"/>
        <v>109.24626166666673</v>
      </c>
      <c r="CR94" s="110">
        <f t="shared" ref="CR94:CY94" si="194">+IF(CR$1&lt;&gt;CQ$1, CQ94*1.1, CQ94)</f>
        <v>109.24626166666673</v>
      </c>
      <c r="CS94" s="110">
        <f t="shared" si="194"/>
        <v>109.24626166666673</v>
      </c>
      <c r="CT94" s="110">
        <f t="shared" si="194"/>
        <v>109.24626166666673</v>
      </c>
      <c r="CU94" s="110">
        <f t="shared" si="194"/>
        <v>109.24626166666673</v>
      </c>
      <c r="CV94" s="110">
        <f t="shared" si="194"/>
        <v>109.24626166666673</v>
      </c>
      <c r="CW94" s="110">
        <f t="shared" si="194"/>
        <v>109.24626166666673</v>
      </c>
      <c r="CX94" s="110">
        <f t="shared" si="194"/>
        <v>109.24626166666673</v>
      </c>
      <c r="CY94" s="195">
        <f t="shared" si="194"/>
        <v>109.24626166666673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598">
        <f t="shared" si="188"/>
        <v>251.66666666666666</v>
      </c>
      <c r="AB95" s="110">
        <f t="shared" si="189"/>
        <v>251.66666666666666</v>
      </c>
      <c r="AC95" s="110">
        <f t="shared" si="190"/>
        <v>251.66666666666666</v>
      </c>
      <c r="AD95" s="110">
        <f t="shared" si="191"/>
        <v>251.66666666666666</v>
      </c>
      <c r="AE95" s="195">
        <f t="shared" si="192"/>
        <v>251.66666666666666</v>
      </c>
      <c r="AF95" s="110">
        <f t="shared" ref="AF95:CQ95" si="195">+IF(AF$1&lt;&gt;AE$1, AE95*1.1, AE95)</f>
        <v>276.83333333333337</v>
      </c>
      <c r="AG95" s="110">
        <f t="shared" si="195"/>
        <v>276.83333333333337</v>
      </c>
      <c r="AH95" s="110">
        <f t="shared" si="195"/>
        <v>276.83333333333337</v>
      </c>
      <c r="AI95" s="110">
        <f t="shared" si="195"/>
        <v>276.83333333333337</v>
      </c>
      <c r="AJ95" s="110">
        <f t="shared" si="195"/>
        <v>276.83333333333337</v>
      </c>
      <c r="AK95" s="110">
        <f t="shared" si="195"/>
        <v>276.83333333333337</v>
      </c>
      <c r="AL95" s="110">
        <f t="shared" si="195"/>
        <v>276.83333333333337</v>
      </c>
      <c r="AM95" s="110">
        <f t="shared" si="195"/>
        <v>276.83333333333337</v>
      </c>
      <c r="AN95" s="110">
        <f t="shared" si="195"/>
        <v>276.83333333333337</v>
      </c>
      <c r="AO95" s="110">
        <f t="shared" si="195"/>
        <v>276.83333333333337</v>
      </c>
      <c r="AP95" s="110">
        <f t="shared" si="195"/>
        <v>276.83333333333337</v>
      </c>
      <c r="AQ95" s="195">
        <f t="shared" si="195"/>
        <v>276.83333333333337</v>
      </c>
      <c r="AR95" s="110">
        <f t="shared" si="195"/>
        <v>304.51666666666671</v>
      </c>
      <c r="AS95" s="110">
        <f t="shared" si="195"/>
        <v>304.51666666666671</v>
      </c>
      <c r="AT95" s="110">
        <f t="shared" si="195"/>
        <v>304.51666666666671</v>
      </c>
      <c r="AU95" s="110">
        <f t="shared" si="195"/>
        <v>304.51666666666671</v>
      </c>
      <c r="AV95" s="110">
        <f t="shared" si="195"/>
        <v>304.51666666666671</v>
      </c>
      <c r="AW95" s="110">
        <f t="shared" si="195"/>
        <v>304.51666666666671</v>
      </c>
      <c r="AX95" s="110">
        <f t="shared" si="195"/>
        <v>304.51666666666671</v>
      </c>
      <c r="AY95" s="110">
        <f t="shared" si="195"/>
        <v>304.51666666666671</v>
      </c>
      <c r="AZ95" s="110">
        <f t="shared" si="195"/>
        <v>304.51666666666671</v>
      </c>
      <c r="BA95" s="110">
        <f t="shared" si="195"/>
        <v>304.51666666666671</v>
      </c>
      <c r="BB95" s="110">
        <f t="shared" si="195"/>
        <v>304.51666666666671</v>
      </c>
      <c r="BC95" s="195">
        <f t="shared" si="195"/>
        <v>304.51666666666671</v>
      </c>
      <c r="BD95" s="110">
        <f t="shared" si="195"/>
        <v>334.96833333333342</v>
      </c>
      <c r="BE95" s="110">
        <f t="shared" si="195"/>
        <v>334.96833333333342</v>
      </c>
      <c r="BF95" s="110">
        <f t="shared" si="195"/>
        <v>334.96833333333342</v>
      </c>
      <c r="BG95" s="110">
        <f t="shared" si="195"/>
        <v>334.96833333333342</v>
      </c>
      <c r="BH95" s="110">
        <f t="shared" si="195"/>
        <v>334.96833333333342</v>
      </c>
      <c r="BI95" s="110">
        <f t="shared" si="195"/>
        <v>334.96833333333342</v>
      </c>
      <c r="BJ95" s="110">
        <f t="shared" si="195"/>
        <v>334.96833333333342</v>
      </c>
      <c r="BK95" s="110">
        <f t="shared" si="195"/>
        <v>334.96833333333342</v>
      </c>
      <c r="BL95" s="110">
        <f t="shared" si="195"/>
        <v>334.96833333333342</v>
      </c>
      <c r="BM95" s="110">
        <f t="shared" si="195"/>
        <v>334.96833333333342</v>
      </c>
      <c r="BN95" s="110">
        <f t="shared" si="195"/>
        <v>334.96833333333342</v>
      </c>
      <c r="BO95" s="195">
        <f t="shared" si="195"/>
        <v>334.96833333333342</v>
      </c>
      <c r="BP95" s="110">
        <f t="shared" si="195"/>
        <v>368.46516666666679</v>
      </c>
      <c r="BQ95" s="110">
        <f t="shared" si="195"/>
        <v>368.46516666666679</v>
      </c>
      <c r="BR95" s="110">
        <f t="shared" si="195"/>
        <v>368.46516666666679</v>
      </c>
      <c r="BS95" s="110">
        <f t="shared" si="195"/>
        <v>368.46516666666679</v>
      </c>
      <c r="BT95" s="110">
        <f t="shared" si="195"/>
        <v>368.46516666666679</v>
      </c>
      <c r="BU95" s="110">
        <f t="shared" si="195"/>
        <v>368.46516666666679</v>
      </c>
      <c r="BV95" s="110">
        <f t="shared" si="195"/>
        <v>368.46516666666679</v>
      </c>
      <c r="BW95" s="110">
        <f t="shared" si="195"/>
        <v>368.46516666666679</v>
      </c>
      <c r="BX95" s="110">
        <f t="shared" si="195"/>
        <v>368.46516666666679</v>
      </c>
      <c r="BY95" s="110">
        <f t="shared" si="195"/>
        <v>368.46516666666679</v>
      </c>
      <c r="BZ95" s="110">
        <f t="shared" si="195"/>
        <v>368.46516666666679</v>
      </c>
      <c r="CA95" s="195">
        <f t="shared" si="195"/>
        <v>368.46516666666679</v>
      </c>
      <c r="CB95" s="110">
        <f t="shared" si="195"/>
        <v>405.31168333333352</v>
      </c>
      <c r="CC95" s="110">
        <f t="shared" si="195"/>
        <v>405.31168333333352</v>
      </c>
      <c r="CD95" s="110">
        <f t="shared" si="195"/>
        <v>405.31168333333352</v>
      </c>
      <c r="CE95" s="110">
        <f t="shared" si="195"/>
        <v>405.31168333333352</v>
      </c>
      <c r="CF95" s="110">
        <f t="shared" si="195"/>
        <v>405.31168333333352</v>
      </c>
      <c r="CG95" s="110">
        <f t="shared" si="195"/>
        <v>405.31168333333352</v>
      </c>
      <c r="CH95" s="110">
        <f t="shared" si="195"/>
        <v>405.31168333333352</v>
      </c>
      <c r="CI95" s="110">
        <f t="shared" si="195"/>
        <v>405.31168333333352</v>
      </c>
      <c r="CJ95" s="110">
        <f t="shared" si="195"/>
        <v>405.31168333333352</v>
      </c>
      <c r="CK95" s="110">
        <f t="shared" si="195"/>
        <v>405.31168333333352</v>
      </c>
      <c r="CL95" s="110">
        <f t="shared" si="195"/>
        <v>405.31168333333352</v>
      </c>
      <c r="CM95" s="195">
        <f t="shared" si="195"/>
        <v>405.31168333333352</v>
      </c>
      <c r="CN95" s="110">
        <f t="shared" si="195"/>
        <v>445.84285166666689</v>
      </c>
      <c r="CO95" s="110">
        <f t="shared" si="195"/>
        <v>445.84285166666689</v>
      </c>
      <c r="CP95" s="110">
        <f t="shared" si="195"/>
        <v>445.84285166666689</v>
      </c>
      <c r="CQ95" s="110">
        <f t="shared" si="195"/>
        <v>445.84285166666689</v>
      </c>
      <c r="CR95" s="110">
        <f t="shared" ref="CR95:CY95" si="196">+IF(CR$1&lt;&gt;CQ$1, CQ95*1.1, CQ95)</f>
        <v>445.84285166666689</v>
      </c>
      <c r="CS95" s="110">
        <f t="shared" si="196"/>
        <v>445.84285166666689</v>
      </c>
      <c r="CT95" s="110">
        <f t="shared" si="196"/>
        <v>445.84285166666689</v>
      </c>
      <c r="CU95" s="110">
        <f t="shared" si="196"/>
        <v>445.84285166666689</v>
      </c>
      <c r="CV95" s="110">
        <f t="shared" si="196"/>
        <v>445.84285166666689</v>
      </c>
      <c r="CW95" s="110">
        <f t="shared" si="196"/>
        <v>445.84285166666689</v>
      </c>
      <c r="CX95" s="110">
        <f t="shared" si="196"/>
        <v>445.84285166666689</v>
      </c>
      <c r="CY95" s="195">
        <f t="shared" si="196"/>
        <v>445.84285166666689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197">SUM(T94:T95)</f>
        <v>0</v>
      </c>
      <c r="U96" s="48">
        <f t="shared" si="197"/>
        <v>0</v>
      </c>
      <c r="V96" s="48">
        <f t="shared" si="197"/>
        <v>0</v>
      </c>
      <c r="W96" s="48">
        <f t="shared" si="197"/>
        <v>0</v>
      </c>
      <c r="X96" s="48">
        <f t="shared" si="197"/>
        <v>0</v>
      </c>
      <c r="Y96" s="48">
        <f t="shared" si="197"/>
        <v>0</v>
      </c>
      <c r="Z96" s="196">
        <f t="shared" si="197"/>
        <v>940</v>
      </c>
      <c r="AA96" s="48">
        <f>SUM(AA94:AA95)</f>
        <v>313.33333333333331</v>
      </c>
      <c r="AB96" s="48">
        <f t="shared" ref="AB96:CM96" si="198">SUM(AB94:AB95)</f>
        <v>313.33333333333331</v>
      </c>
      <c r="AC96" s="48">
        <f t="shared" si="198"/>
        <v>313.33333333333331</v>
      </c>
      <c r="AD96" s="48">
        <f t="shared" si="198"/>
        <v>313.33333333333331</v>
      </c>
      <c r="AE96" s="196">
        <f t="shared" si="198"/>
        <v>313.33333333333331</v>
      </c>
      <c r="AF96" s="48">
        <f t="shared" si="198"/>
        <v>344.66666666666674</v>
      </c>
      <c r="AG96" s="48">
        <f t="shared" si="198"/>
        <v>344.66666666666674</v>
      </c>
      <c r="AH96" s="48">
        <f t="shared" si="198"/>
        <v>344.66666666666674</v>
      </c>
      <c r="AI96" s="48">
        <f t="shared" si="198"/>
        <v>344.66666666666674</v>
      </c>
      <c r="AJ96" s="48">
        <f t="shared" si="198"/>
        <v>344.66666666666674</v>
      </c>
      <c r="AK96" s="48">
        <f t="shared" si="198"/>
        <v>344.66666666666674</v>
      </c>
      <c r="AL96" s="48">
        <f t="shared" si="198"/>
        <v>344.66666666666674</v>
      </c>
      <c r="AM96" s="48">
        <f t="shared" si="198"/>
        <v>344.66666666666674</v>
      </c>
      <c r="AN96" s="48">
        <f t="shared" si="198"/>
        <v>344.66666666666674</v>
      </c>
      <c r="AO96" s="48">
        <f t="shared" si="198"/>
        <v>344.66666666666674</v>
      </c>
      <c r="AP96" s="48">
        <f t="shared" si="198"/>
        <v>344.66666666666674</v>
      </c>
      <c r="AQ96" s="196">
        <f t="shared" si="198"/>
        <v>344.66666666666674</v>
      </c>
      <c r="AR96" s="48">
        <f t="shared" si="198"/>
        <v>379.13333333333338</v>
      </c>
      <c r="AS96" s="48">
        <f t="shared" si="198"/>
        <v>379.13333333333338</v>
      </c>
      <c r="AT96" s="48">
        <f t="shared" si="198"/>
        <v>379.13333333333338</v>
      </c>
      <c r="AU96" s="48">
        <f t="shared" si="198"/>
        <v>379.13333333333338</v>
      </c>
      <c r="AV96" s="48">
        <f t="shared" si="198"/>
        <v>379.13333333333338</v>
      </c>
      <c r="AW96" s="48">
        <f t="shared" si="198"/>
        <v>379.13333333333338</v>
      </c>
      <c r="AX96" s="48">
        <f t="shared" si="198"/>
        <v>379.13333333333338</v>
      </c>
      <c r="AY96" s="48">
        <f t="shared" si="198"/>
        <v>379.13333333333338</v>
      </c>
      <c r="AZ96" s="48">
        <f t="shared" si="198"/>
        <v>379.13333333333338</v>
      </c>
      <c r="BA96" s="48">
        <f t="shared" si="198"/>
        <v>379.13333333333338</v>
      </c>
      <c r="BB96" s="48">
        <f t="shared" si="198"/>
        <v>379.13333333333338</v>
      </c>
      <c r="BC96" s="196">
        <f t="shared" si="198"/>
        <v>379.13333333333338</v>
      </c>
      <c r="BD96" s="48">
        <f t="shared" si="198"/>
        <v>417.04666666666679</v>
      </c>
      <c r="BE96" s="48">
        <f t="shared" si="198"/>
        <v>417.04666666666679</v>
      </c>
      <c r="BF96" s="48">
        <f t="shared" si="198"/>
        <v>417.04666666666679</v>
      </c>
      <c r="BG96" s="48">
        <f t="shared" si="198"/>
        <v>417.04666666666679</v>
      </c>
      <c r="BH96" s="48">
        <f t="shared" si="198"/>
        <v>417.04666666666679</v>
      </c>
      <c r="BI96" s="48">
        <f t="shared" si="198"/>
        <v>417.04666666666679</v>
      </c>
      <c r="BJ96" s="48">
        <f t="shared" si="198"/>
        <v>417.04666666666679</v>
      </c>
      <c r="BK96" s="48">
        <f t="shared" si="198"/>
        <v>417.04666666666679</v>
      </c>
      <c r="BL96" s="48">
        <f t="shared" si="198"/>
        <v>417.04666666666679</v>
      </c>
      <c r="BM96" s="48">
        <f t="shared" si="198"/>
        <v>417.04666666666679</v>
      </c>
      <c r="BN96" s="48">
        <f t="shared" si="198"/>
        <v>417.04666666666679</v>
      </c>
      <c r="BO96" s="196">
        <f t="shared" si="198"/>
        <v>417.04666666666679</v>
      </c>
      <c r="BP96" s="48">
        <f t="shared" si="198"/>
        <v>458.75133333333349</v>
      </c>
      <c r="BQ96" s="48">
        <f t="shared" si="198"/>
        <v>458.75133333333349</v>
      </c>
      <c r="BR96" s="48">
        <f t="shared" si="198"/>
        <v>458.75133333333349</v>
      </c>
      <c r="BS96" s="48">
        <f t="shared" si="198"/>
        <v>458.75133333333349</v>
      </c>
      <c r="BT96" s="48">
        <f t="shared" si="198"/>
        <v>458.75133333333349</v>
      </c>
      <c r="BU96" s="48">
        <f t="shared" si="198"/>
        <v>458.75133333333349</v>
      </c>
      <c r="BV96" s="48">
        <f t="shared" si="198"/>
        <v>458.75133333333349</v>
      </c>
      <c r="BW96" s="48">
        <f t="shared" si="198"/>
        <v>458.75133333333349</v>
      </c>
      <c r="BX96" s="48">
        <f t="shared" si="198"/>
        <v>458.75133333333349</v>
      </c>
      <c r="BY96" s="48">
        <f t="shared" si="198"/>
        <v>458.75133333333349</v>
      </c>
      <c r="BZ96" s="48">
        <f t="shared" si="198"/>
        <v>458.75133333333349</v>
      </c>
      <c r="CA96" s="196">
        <f t="shared" si="198"/>
        <v>458.75133333333349</v>
      </c>
      <c r="CB96" s="48">
        <f t="shared" si="198"/>
        <v>504.62646666666689</v>
      </c>
      <c r="CC96" s="48">
        <f t="shared" si="198"/>
        <v>504.62646666666689</v>
      </c>
      <c r="CD96" s="48">
        <f t="shared" si="198"/>
        <v>504.62646666666689</v>
      </c>
      <c r="CE96" s="48">
        <f t="shared" si="198"/>
        <v>504.62646666666689</v>
      </c>
      <c r="CF96" s="48">
        <f t="shared" si="198"/>
        <v>504.62646666666689</v>
      </c>
      <c r="CG96" s="48">
        <f t="shared" si="198"/>
        <v>504.62646666666689</v>
      </c>
      <c r="CH96" s="48">
        <f t="shared" si="198"/>
        <v>504.62646666666689</v>
      </c>
      <c r="CI96" s="48">
        <f t="shared" si="198"/>
        <v>504.62646666666689</v>
      </c>
      <c r="CJ96" s="48">
        <f t="shared" si="198"/>
        <v>504.62646666666689</v>
      </c>
      <c r="CK96" s="48">
        <f t="shared" si="198"/>
        <v>504.62646666666689</v>
      </c>
      <c r="CL96" s="48">
        <f t="shared" si="198"/>
        <v>504.62646666666689</v>
      </c>
      <c r="CM96" s="196">
        <f t="shared" si="198"/>
        <v>504.62646666666689</v>
      </c>
      <c r="CN96" s="48">
        <f t="shared" ref="CN96:CY96" si="199">SUM(CN94:CN95)</f>
        <v>555.08911333333367</v>
      </c>
      <c r="CO96" s="48">
        <f t="shared" si="199"/>
        <v>555.08911333333367</v>
      </c>
      <c r="CP96" s="48">
        <f t="shared" si="199"/>
        <v>555.08911333333367</v>
      </c>
      <c r="CQ96" s="48">
        <f t="shared" si="199"/>
        <v>555.08911333333367</v>
      </c>
      <c r="CR96" s="48">
        <f t="shared" si="199"/>
        <v>555.08911333333367</v>
      </c>
      <c r="CS96" s="48">
        <f t="shared" si="199"/>
        <v>555.08911333333367</v>
      </c>
      <c r="CT96" s="48">
        <f t="shared" si="199"/>
        <v>555.08911333333367</v>
      </c>
      <c r="CU96" s="48">
        <f t="shared" si="199"/>
        <v>555.08911333333367</v>
      </c>
      <c r="CV96" s="48">
        <f t="shared" si="199"/>
        <v>555.08911333333367</v>
      </c>
      <c r="CW96" s="48">
        <f t="shared" si="199"/>
        <v>555.08911333333367</v>
      </c>
      <c r="CX96" s="48">
        <f t="shared" si="199"/>
        <v>555.08911333333367</v>
      </c>
      <c r="CY96" s="196">
        <f t="shared" si="199"/>
        <v>555.08911333333367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598">
        <f t="shared" ref="AA97:AA102" si="200">+AVERAGE(X97:Z97)</f>
        <v>14.244999999999999</v>
      </c>
      <c r="AB97" s="110">
        <f t="shared" ref="AB97:AB102" si="201">+AA97</f>
        <v>14.244999999999999</v>
      </c>
      <c r="AC97" s="110">
        <f t="shared" ref="AC97:AC102" si="202">+AB97</f>
        <v>14.244999999999999</v>
      </c>
      <c r="AD97" s="110">
        <f t="shared" ref="AD97:AD102" si="203">+AC97</f>
        <v>14.244999999999999</v>
      </c>
      <c r="AE97" s="195">
        <f t="shared" ref="AE97:AE102" si="204">+AD97</f>
        <v>14.244999999999999</v>
      </c>
      <c r="AF97" s="110">
        <f t="shared" ref="AF97:CQ97" si="205">+IF(AF$1&lt;&gt;AE$1, AE97*1.1, AE97)</f>
        <v>15.669500000000001</v>
      </c>
      <c r="AG97" s="110">
        <f t="shared" si="205"/>
        <v>15.669500000000001</v>
      </c>
      <c r="AH97" s="110">
        <f t="shared" si="205"/>
        <v>15.669500000000001</v>
      </c>
      <c r="AI97" s="110">
        <f t="shared" si="205"/>
        <v>15.669500000000001</v>
      </c>
      <c r="AJ97" s="110">
        <f t="shared" si="205"/>
        <v>15.669500000000001</v>
      </c>
      <c r="AK97" s="110">
        <f t="shared" si="205"/>
        <v>15.669500000000001</v>
      </c>
      <c r="AL97" s="110">
        <f t="shared" si="205"/>
        <v>15.669500000000001</v>
      </c>
      <c r="AM97" s="110">
        <f t="shared" si="205"/>
        <v>15.669500000000001</v>
      </c>
      <c r="AN97" s="110">
        <f t="shared" si="205"/>
        <v>15.669500000000001</v>
      </c>
      <c r="AO97" s="110">
        <f t="shared" si="205"/>
        <v>15.669500000000001</v>
      </c>
      <c r="AP97" s="110">
        <f t="shared" si="205"/>
        <v>15.669500000000001</v>
      </c>
      <c r="AQ97" s="195">
        <f t="shared" si="205"/>
        <v>15.669500000000001</v>
      </c>
      <c r="AR97" s="110">
        <f t="shared" si="205"/>
        <v>17.236450000000001</v>
      </c>
      <c r="AS97" s="110">
        <f t="shared" si="205"/>
        <v>17.236450000000001</v>
      </c>
      <c r="AT97" s="110">
        <f t="shared" si="205"/>
        <v>17.236450000000001</v>
      </c>
      <c r="AU97" s="110">
        <f t="shared" si="205"/>
        <v>17.236450000000001</v>
      </c>
      <c r="AV97" s="110">
        <f t="shared" si="205"/>
        <v>17.236450000000001</v>
      </c>
      <c r="AW97" s="110">
        <f t="shared" si="205"/>
        <v>17.236450000000001</v>
      </c>
      <c r="AX97" s="110">
        <f t="shared" si="205"/>
        <v>17.236450000000001</v>
      </c>
      <c r="AY97" s="110">
        <f t="shared" si="205"/>
        <v>17.236450000000001</v>
      </c>
      <c r="AZ97" s="110">
        <f t="shared" si="205"/>
        <v>17.236450000000001</v>
      </c>
      <c r="BA97" s="110">
        <f t="shared" si="205"/>
        <v>17.236450000000001</v>
      </c>
      <c r="BB97" s="110">
        <f t="shared" si="205"/>
        <v>17.236450000000001</v>
      </c>
      <c r="BC97" s="195">
        <f t="shared" si="205"/>
        <v>17.236450000000001</v>
      </c>
      <c r="BD97" s="110">
        <f t="shared" si="205"/>
        <v>18.960095000000003</v>
      </c>
      <c r="BE97" s="110">
        <f t="shared" si="205"/>
        <v>18.960095000000003</v>
      </c>
      <c r="BF97" s="110">
        <f t="shared" si="205"/>
        <v>18.960095000000003</v>
      </c>
      <c r="BG97" s="110">
        <f t="shared" si="205"/>
        <v>18.960095000000003</v>
      </c>
      <c r="BH97" s="110">
        <f t="shared" si="205"/>
        <v>18.960095000000003</v>
      </c>
      <c r="BI97" s="110">
        <f t="shared" si="205"/>
        <v>18.960095000000003</v>
      </c>
      <c r="BJ97" s="110">
        <f t="shared" si="205"/>
        <v>18.960095000000003</v>
      </c>
      <c r="BK97" s="110">
        <f t="shared" si="205"/>
        <v>18.960095000000003</v>
      </c>
      <c r="BL97" s="110">
        <f t="shared" si="205"/>
        <v>18.960095000000003</v>
      </c>
      <c r="BM97" s="110">
        <f t="shared" si="205"/>
        <v>18.960095000000003</v>
      </c>
      <c r="BN97" s="110">
        <f t="shared" si="205"/>
        <v>18.960095000000003</v>
      </c>
      <c r="BO97" s="195">
        <f t="shared" si="205"/>
        <v>18.960095000000003</v>
      </c>
      <c r="BP97" s="110">
        <f t="shared" si="205"/>
        <v>20.856104500000004</v>
      </c>
      <c r="BQ97" s="110">
        <f t="shared" si="205"/>
        <v>20.856104500000004</v>
      </c>
      <c r="BR97" s="110">
        <f t="shared" si="205"/>
        <v>20.856104500000004</v>
      </c>
      <c r="BS97" s="110">
        <f t="shared" si="205"/>
        <v>20.856104500000004</v>
      </c>
      <c r="BT97" s="110">
        <f t="shared" si="205"/>
        <v>20.856104500000004</v>
      </c>
      <c r="BU97" s="110">
        <f t="shared" si="205"/>
        <v>20.856104500000004</v>
      </c>
      <c r="BV97" s="110">
        <f t="shared" si="205"/>
        <v>20.856104500000004</v>
      </c>
      <c r="BW97" s="110">
        <f t="shared" si="205"/>
        <v>20.856104500000004</v>
      </c>
      <c r="BX97" s="110">
        <f t="shared" si="205"/>
        <v>20.856104500000004</v>
      </c>
      <c r="BY97" s="110">
        <f t="shared" si="205"/>
        <v>20.856104500000004</v>
      </c>
      <c r="BZ97" s="110">
        <f t="shared" si="205"/>
        <v>20.856104500000004</v>
      </c>
      <c r="CA97" s="195">
        <f t="shared" si="205"/>
        <v>20.856104500000004</v>
      </c>
      <c r="CB97" s="110">
        <f t="shared" si="205"/>
        <v>22.941714950000005</v>
      </c>
      <c r="CC97" s="110">
        <f t="shared" si="205"/>
        <v>22.941714950000005</v>
      </c>
      <c r="CD97" s="110">
        <f t="shared" si="205"/>
        <v>22.941714950000005</v>
      </c>
      <c r="CE97" s="110">
        <f t="shared" si="205"/>
        <v>22.941714950000005</v>
      </c>
      <c r="CF97" s="110">
        <f t="shared" si="205"/>
        <v>22.941714950000005</v>
      </c>
      <c r="CG97" s="110">
        <f t="shared" si="205"/>
        <v>22.941714950000005</v>
      </c>
      <c r="CH97" s="110">
        <f t="shared" si="205"/>
        <v>22.941714950000005</v>
      </c>
      <c r="CI97" s="110">
        <f t="shared" si="205"/>
        <v>22.941714950000005</v>
      </c>
      <c r="CJ97" s="110">
        <f t="shared" si="205"/>
        <v>22.941714950000005</v>
      </c>
      <c r="CK97" s="110">
        <f t="shared" si="205"/>
        <v>22.941714950000005</v>
      </c>
      <c r="CL97" s="110">
        <f t="shared" si="205"/>
        <v>22.941714950000005</v>
      </c>
      <c r="CM97" s="195">
        <f t="shared" si="205"/>
        <v>22.941714950000005</v>
      </c>
      <c r="CN97" s="110">
        <f t="shared" si="205"/>
        <v>25.235886445000009</v>
      </c>
      <c r="CO97" s="110">
        <f t="shared" si="205"/>
        <v>25.235886445000009</v>
      </c>
      <c r="CP97" s="110">
        <f t="shared" si="205"/>
        <v>25.235886445000009</v>
      </c>
      <c r="CQ97" s="110">
        <f t="shared" si="205"/>
        <v>25.235886445000009</v>
      </c>
      <c r="CR97" s="110">
        <f t="shared" ref="CR97:CY97" si="206">+IF(CR$1&lt;&gt;CQ$1, CQ97*1.1, CQ97)</f>
        <v>25.235886445000009</v>
      </c>
      <c r="CS97" s="110">
        <f t="shared" si="206"/>
        <v>25.235886445000009</v>
      </c>
      <c r="CT97" s="110">
        <f t="shared" si="206"/>
        <v>25.235886445000009</v>
      </c>
      <c r="CU97" s="110">
        <f t="shared" si="206"/>
        <v>25.235886445000009</v>
      </c>
      <c r="CV97" s="110">
        <f t="shared" si="206"/>
        <v>25.235886445000009</v>
      </c>
      <c r="CW97" s="110">
        <f t="shared" si="206"/>
        <v>25.235886445000009</v>
      </c>
      <c r="CX97" s="110">
        <f t="shared" si="206"/>
        <v>25.235886445000009</v>
      </c>
      <c r="CY97" s="195">
        <f t="shared" si="206"/>
        <v>25.235886445000009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598">
        <f t="shared" si="200"/>
        <v>9.0399999999999991</v>
      </c>
      <c r="AB98" s="110">
        <f t="shared" si="201"/>
        <v>9.0399999999999991</v>
      </c>
      <c r="AC98" s="110">
        <f t="shared" si="202"/>
        <v>9.0399999999999991</v>
      </c>
      <c r="AD98" s="110">
        <f t="shared" si="203"/>
        <v>9.0399999999999991</v>
      </c>
      <c r="AE98" s="195">
        <f t="shared" si="204"/>
        <v>9.0399999999999991</v>
      </c>
      <c r="AF98" s="110">
        <f t="shared" ref="AF98:CQ98" si="207">+IF(AF$1&lt;&gt;AE$1, AE98*1.1, AE98)</f>
        <v>9.9439999999999991</v>
      </c>
      <c r="AG98" s="110">
        <f t="shared" si="207"/>
        <v>9.9439999999999991</v>
      </c>
      <c r="AH98" s="110">
        <f t="shared" si="207"/>
        <v>9.9439999999999991</v>
      </c>
      <c r="AI98" s="110">
        <f t="shared" si="207"/>
        <v>9.9439999999999991</v>
      </c>
      <c r="AJ98" s="110">
        <f t="shared" si="207"/>
        <v>9.9439999999999991</v>
      </c>
      <c r="AK98" s="110">
        <f t="shared" si="207"/>
        <v>9.9439999999999991</v>
      </c>
      <c r="AL98" s="110">
        <f t="shared" si="207"/>
        <v>9.9439999999999991</v>
      </c>
      <c r="AM98" s="110">
        <f t="shared" si="207"/>
        <v>9.9439999999999991</v>
      </c>
      <c r="AN98" s="110">
        <f t="shared" si="207"/>
        <v>9.9439999999999991</v>
      </c>
      <c r="AO98" s="110">
        <f t="shared" si="207"/>
        <v>9.9439999999999991</v>
      </c>
      <c r="AP98" s="110">
        <f t="shared" si="207"/>
        <v>9.9439999999999991</v>
      </c>
      <c r="AQ98" s="195">
        <f t="shared" si="207"/>
        <v>9.9439999999999991</v>
      </c>
      <c r="AR98" s="110">
        <f t="shared" si="207"/>
        <v>10.9384</v>
      </c>
      <c r="AS98" s="110">
        <f t="shared" si="207"/>
        <v>10.9384</v>
      </c>
      <c r="AT98" s="110">
        <f t="shared" si="207"/>
        <v>10.9384</v>
      </c>
      <c r="AU98" s="110">
        <f t="shared" si="207"/>
        <v>10.9384</v>
      </c>
      <c r="AV98" s="110">
        <f t="shared" si="207"/>
        <v>10.9384</v>
      </c>
      <c r="AW98" s="110">
        <f t="shared" si="207"/>
        <v>10.9384</v>
      </c>
      <c r="AX98" s="110">
        <f t="shared" si="207"/>
        <v>10.9384</v>
      </c>
      <c r="AY98" s="110">
        <f t="shared" si="207"/>
        <v>10.9384</v>
      </c>
      <c r="AZ98" s="110">
        <f t="shared" si="207"/>
        <v>10.9384</v>
      </c>
      <c r="BA98" s="110">
        <f t="shared" si="207"/>
        <v>10.9384</v>
      </c>
      <c r="BB98" s="110">
        <f t="shared" si="207"/>
        <v>10.9384</v>
      </c>
      <c r="BC98" s="195">
        <f t="shared" si="207"/>
        <v>10.9384</v>
      </c>
      <c r="BD98" s="110">
        <f t="shared" si="207"/>
        <v>12.03224</v>
      </c>
      <c r="BE98" s="110">
        <f t="shared" si="207"/>
        <v>12.03224</v>
      </c>
      <c r="BF98" s="110">
        <f t="shared" si="207"/>
        <v>12.03224</v>
      </c>
      <c r="BG98" s="110">
        <f t="shared" si="207"/>
        <v>12.03224</v>
      </c>
      <c r="BH98" s="110">
        <f t="shared" si="207"/>
        <v>12.03224</v>
      </c>
      <c r="BI98" s="110">
        <f t="shared" si="207"/>
        <v>12.03224</v>
      </c>
      <c r="BJ98" s="110">
        <f t="shared" si="207"/>
        <v>12.03224</v>
      </c>
      <c r="BK98" s="110">
        <f t="shared" si="207"/>
        <v>12.03224</v>
      </c>
      <c r="BL98" s="110">
        <f t="shared" si="207"/>
        <v>12.03224</v>
      </c>
      <c r="BM98" s="110">
        <f t="shared" si="207"/>
        <v>12.03224</v>
      </c>
      <c r="BN98" s="110">
        <f t="shared" si="207"/>
        <v>12.03224</v>
      </c>
      <c r="BO98" s="195">
        <f t="shared" si="207"/>
        <v>12.03224</v>
      </c>
      <c r="BP98" s="110">
        <f t="shared" si="207"/>
        <v>13.235464</v>
      </c>
      <c r="BQ98" s="110">
        <f t="shared" si="207"/>
        <v>13.235464</v>
      </c>
      <c r="BR98" s="110">
        <f t="shared" si="207"/>
        <v>13.235464</v>
      </c>
      <c r="BS98" s="110">
        <f t="shared" si="207"/>
        <v>13.235464</v>
      </c>
      <c r="BT98" s="110">
        <f t="shared" si="207"/>
        <v>13.235464</v>
      </c>
      <c r="BU98" s="110">
        <f t="shared" si="207"/>
        <v>13.235464</v>
      </c>
      <c r="BV98" s="110">
        <f t="shared" si="207"/>
        <v>13.235464</v>
      </c>
      <c r="BW98" s="110">
        <f t="shared" si="207"/>
        <v>13.235464</v>
      </c>
      <c r="BX98" s="110">
        <f t="shared" si="207"/>
        <v>13.235464</v>
      </c>
      <c r="BY98" s="110">
        <f t="shared" si="207"/>
        <v>13.235464</v>
      </c>
      <c r="BZ98" s="110">
        <f t="shared" si="207"/>
        <v>13.235464</v>
      </c>
      <c r="CA98" s="195">
        <f t="shared" si="207"/>
        <v>13.235464</v>
      </c>
      <c r="CB98" s="110">
        <f t="shared" si="207"/>
        <v>14.559010400000002</v>
      </c>
      <c r="CC98" s="110">
        <f t="shared" si="207"/>
        <v>14.559010400000002</v>
      </c>
      <c r="CD98" s="110">
        <f t="shared" si="207"/>
        <v>14.559010400000002</v>
      </c>
      <c r="CE98" s="110">
        <f t="shared" si="207"/>
        <v>14.559010400000002</v>
      </c>
      <c r="CF98" s="110">
        <f t="shared" si="207"/>
        <v>14.559010400000002</v>
      </c>
      <c r="CG98" s="110">
        <f t="shared" si="207"/>
        <v>14.559010400000002</v>
      </c>
      <c r="CH98" s="110">
        <f t="shared" si="207"/>
        <v>14.559010400000002</v>
      </c>
      <c r="CI98" s="110">
        <f t="shared" si="207"/>
        <v>14.559010400000002</v>
      </c>
      <c r="CJ98" s="110">
        <f t="shared" si="207"/>
        <v>14.559010400000002</v>
      </c>
      <c r="CK98" s="110">
        <f t="shared" si="207"/>
        <v>14.559010400000002</v>
      </c>
      <c r="CL98" s="110">
        <f t="shared" si="207"/>
        <v>14.559010400000002</v>
      </c>
      <c r="CM98" s="195">
        <f t="shared" si="207"/>
        <v>14.559010400000002</v>
      </c>
      <c r="CN98" s="110">
        <f t="shared" si="207"/>
        <v>16.014911440000002</v>
      </c>
      <c r="CO98" s="110">
        <f t="shared" si="207"/>
        <v>16.014911440000002</v>
      </c>
      <c r="CP98" s="110">
        <f t="shared" si="207"/>
        <v>16.014911440000002</v>
      </c>
      <c r="CQ98" s="110">
        <f t="shared" si="207"/>
        <v>16.014911440000002</v>
      </c>
      <c r="CR98" s="110">
        <f t="shared" ref="CR98:CY98" si="208">+IF(CR$1&lt;&gt;CQ$1, CQ98*1.1, CQ98)</f>
        <v>16.014911440000002</v>
      </c>
      <c r="CS98" s="110">
        <f t="shared" si="208"/>
        <v>16.014911440000002</v>
      </c>
      <c r="CT98" s="110">
        <f t="shared" si="208"/>
        <v>16.014911440000002</v>
      </c>
      <c r="CU98" s="110">
        <f t="shared" si="208"/>
        <v>16.014911440000002</v>
      </c>
      <c r="CV98" s="110">
        <f t="shared" si="208"/>
        <v>16.014911440000002</v>
      </c>
      <c r="CW98" s="110">
        <f t="shared" si="208"/>
        <v>16.014911440000002</v>
      </c>
      <c r="CX98" s="110">
        <f t="shared" si="208"/>
        <v>16.014911440000002</v>
      </c>
      <c r="CY98" s="195">
        <f t="shared" si="208"/>
        <v>16.014911440000002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598">
        <f t="shared" si="200"/>
        <v>450</v>
      </c>
      <c r="AB99" s="110">
        <f t="shared" si="201"/>
        <v>450</v>
      </c>
      <c r="AC99" s="110">
        <f t="shared" si="202"/>
        <v>450</v>
      </c>
      <c r="AD99" s="110">
        <f t="shared" si="203"/>
        <v>450</v>
      </c>
      <c r="AE99" s="195">
        <f t="shared" si="204"/>
        <v>450</v>
      </c>
      <c r="AF99" s="110">
        <f t="shared" ref="AF99:CQ99" si="209">+IF(AF$1&lt;&gt;AE$1, AE99*1.1, AE99)</f>
        <v>495.00000000000006</v>
      </c>
      <c r="AG99" s="110">
        <f t="shared" si="209"/>
        <v>495.00000000000006</v>
      </c>
      <c r="AH99" s="110">
        <f t="shared" si="209"/>
        <v>495.00000000000006</v>
      </c>
      <c r="AI99" s="110">
        <f t="shared" si="209"/>
        <v>495.00000000000006</v>
      </c>
      <c r="AJ99" s="110">
        <f t="shared" si="209"/>
        <v>495.00000000000006</v>
      </c>
      <c r="AK99" s="110">
        <f t="shared" si="209"/>
        <v>495.00000000000006</v>
      </c>
      <c r="AL99" s="110">
        <f t="shared" si="209"/>
        <v>495.00000000000006</v>
      </c>
      <c r="AM99" s="110">
        <f t="shared" si="209"/>
        <v>495.00000000000006</v>
      </c>
      <c r="AN99" s="110">
        <f t="shared" si="209"/>
        <v>495.00000000000006</v>
      </c>
      <c r="AO99" s="110">
        <f t="shared" si="209"/>
        <v>495.00000000000006</v>
      </c>
      <c r="AP99" s="110">
        <f t="shared" si="209"/>
        <v>495.00000000000006</v>
      </c>
      <c r="AQ99" s="195">
        <f t="shared" si="209"/>
        <v>495.00000000000006</v>
      </c>
      <c r="AR99" s="110">
        <f t="shared" si="209"/>
        <v>544.50000000000011</v>
      </c>
      <c r="AS99" s="110">
        <f t="shared" si="209"/>
        <v>544.50000000000011</v>
      </c>
      <c r="AT99" s="110">
        <f t="shared" si="209"/>
        <v>544.50000000000011</v>
      </c>
      <c r="AU99" s="110">
        <f t="shared" si="209"/>
        <v>544.50000000000011</v>
      </c>
      <c r="AV99" s="110">
        <f t="shared" si="209"/>
        <v>544.50000000000011</v>
      </c>
      <c r="AW99" s="110">
        <f t="shared" si="209"/>
        <v>544.50000000000011</v>
      </c>
      <c r="AX99" s="110">
        <f t="shared" si="209"/>
        <v>544.50000000000011</v>
      </c>
      <c r="AY99" s="110">
        <f t="shared" si="209"/>
        <v>544.50000000000011</v>
      </c>
      <c r="AZ99" s="110">
        <f t="shared" si="209"/>
        <v>544.50000000000011</v>
      </c>
      <c r="BA99" s="110">
        <f t="shared" si="209"/>
        <v>544.50000000000011</v>
      </c>
      <c r="BB99" s="110">
        <f t="shared" si="209"/>
        <v>544.50000000000011</v>
      </c>
      <c r="BC99" s="195">
        <f t="shared" si="209"/>
        <v>544.50000000000011</v>
      </c>
      <c r="BD99" s="110">
        <f t="shared" si="209"/>
        <v>598.95000000000016</v>
      </c>
      <c r="BE99" s="110">
        <f t="shared" si="209"/>
        <v>598.95000000000016</v>
      </c>
      <c r="BF99" s="110">
        <f t="shared" si="209"/>
        <v>598.95000000000016</v>
      </c>
      <c r="BG99" s="110">
        <f t="shared" si="209"/>
        <v>598.95000000000016</v>
      </c>
      <c r="BH99" s="110">
        <f t="shared" si="209"/>
        <v>598.95000000000016</v>
      </c>
      <c r="BI99" s="110">
        <f t="shared" si="209"/>
        <v>598.95000000000016</v>
      </c>
      <c r="BJ99" s="110">
        <f t="shared" si="209"/>
        <v>598.95000000000016</v>
      </c>
      <c r="BK99" s="110">
        <f t="shared" si="209"/>
        <v>598.95000000000016</v>
      </c>
      <c r="BL99" s="110">
        <f t="shared" si="209"/>
        <v>598.95000000000016</v>
      </c>
      <c r="BM99" s="110">
        <f t="shared" si="209"/>
        <v>598.95000000000016</v>
      </c>
      <c r="BN99" s="110">
        <f t="shared" si="209"/>
        <v>598.95000000000016</v>
      </c>
      <c r="BO99" s="195">
        <f t="shared" si="209"/>
        <v>598.95000000000016</v>
      </c>
      <c r="BP99" s="110">
        <f t="shared" si="209"/>
        <v>658.84500000000025</v>
      </c>
      <c r="BQ99" s="110">
        <f t="shared" si="209"/>
        <v>658.84500000000025</v>
      </c>
      <c r="BR99" s="110">
        <f t="shared" si="209"/>
        <v>658.84500000000025</v>
      </c>
      <c r="BS99" s="110">
        <f t="shared" si="209"/>
        <v>658.84500000000025</v>
      </c>
      <c r="BT99" s="110">
        <f t="shared" si="209"/>
        <v>658.84500000000025</v>
      </c>
      <c r="BU99" s="110">
        <f t="shared" si="209"/>
        <v>658.84500000000025</v>
      </c>
      <c r="BV99" s="110">
        <f t="shared" si="209"/>
        <v>658.84500000000025</v>
      </c>
      <c r="BW99" s="110">
        <f t="shared" si="209"/>
        <v>658.84500000000025</v>
      </c>
      <c r="BX99" s="110">
        <f t="shared" si="209"/>
        <v>658.84500000000025</v>
      </c>
      <c r="BY99" s="110">
        <f t="shared" si="209"/>
        <v>658.84500000000025</v>
      </c>
      <c r="BZ99" s="110">
        <f t="shared" si="209"/>
        <v>658.84500000000025</v>
      </c>
      <c r="CA99" s="195">
        <f t="shared" si="209"/>
        <v>658.84500000000025</v>
      </c>
      <c r="CB99" s="110">
        <f t="shared" si="209"/>
        <v>724.72950000000037</v>
      </c>
      <c r="CC99" s="110">
        <f t="shared" si="209"/>
        <v>724.72950000000037</v>
      </c>
      <c r="CD99" s="110">
        <f t="shared" si="209"/>
        <v>724.72950000000037</v>
      </c>
      <c r="CE99" s="110">
        <f t="shared" si="209"/>
        <v>724.72950000000037</v>
      </c>
      <c r="CF99" s="110">
        <f t="shared" si="209"/>
        <v>724.72950000000037</v>
      </c>
      <c r="CG99" s="110">
        <f t="shared" si="209"/>
        <v>724.72950000000037</v>
      </c>
      <c r="CH99" s="110">
        <f t="shared" si="209"/>
        <v>724.72950000000037</v>
      </c>
      <c r="CI99" s="110">
        <f t="shared" si="209"/>
        <v>724.72950000000037</v>
      </c>
      <c r="CJ99" s="110">
        <f t="shared" si="209"/>
        <v>724.72950000000037</v>
      </c>
      <c r="CK99" s="110">
        <f t="shared" si="209"/>
        <v>724.72950000000037</v>
      </c>
      <c r="CL99" s="110">
        <f t="shared" si="209"/>
        <v>724.72950000000037</v>
      </c>
      <c r="CM99" s="195">
        <f t="shared" si="209"/>
        <v>724.72950000000037</v>
      </c>
      <c r="CN99" s="110">
        <f t="shared" si="209"/>
        <v>797.20245000000045</v>
      </c>
      <c r="CO99" s="110">
        <f t="shared" si="209"/>
        <v>797.20245000000045</v>
      </c>
      <c r="CP99" s="110">
        <f t="shared" si="209"/>
        <v>797.20245000000045</v>
      </c>
      <c r="CQ99" s="110">
        <f t="shared" si="209"/>
        <v>797.20245000000045</v>
      </c>
      <c r="CR99" s="110">
        <f t="shared" ref="CR99:CY99" si="210">+IF(CR$1&lt;&gt;CQ$1, CQ99*1.1, CQ99)</f>
        <v>797.20245000000045</v>
      </c>
      <c r="CS99" s="110">
        <f t="shared" si="210"/>
        <v>797.20245000000045</v>
      </c>
      <c r="CT99" s="110">
        <f t="shared" si="210"/>
        <v>797.20245000000045</v>
      </c>
      <c r="CU99" s="110">
        <f t="shared" si="210"/>
        <v>797.20245000000045</v>
      </c>
      <c r="CV99" s="110">
        <f t="shared" si="210"/>
        <v>797.20245000000045</v>
      </c>
      <c r="CW99" s="110">
        <f t="shared" si="210"/>
        <v>797.20245000000045</v>
      </c>
      <c r="CX99" s="110">
        <f t="shared" si="210"/>
        <v>797.20245000000045</v>
      </c>
      <c r="CY99" s="195">
        <f t="shared" si="210"/>
        <v>797.20245000000045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598">
        <f t="shared" si="200"/>
        <v>0</v>
      </c>
      <c r="AB100" s="110">
        <f t="shared" si="201"/>
        <v>0</v>
      </c>
      <c r="AC100" s="110">
        <f t="shared" si="202"/>
        <v>0</v>
      </c>
      <c r="AD100" s="110">
        <f t="shared" si="203"/>
        <v>0</v>
      </c>
      <c r="AE100" s="195">
        <f t="shared" si="204"/>
        <v>0</v>
      </c>
      <c r="AF100" s="110">
        <f t="shared" ref="AF100:CQ100" si="211">+IF(AF$1&lt;&gt;AE$1, AE100*1.1, AE100)</f>
        <v>0</v>
      </c>
      <c r="AG100" s="110">
        <f t="shared" si="211"/>
        <v>0</v>
      </c>
      <c r="AH100" s="110">
        <f t="shared" si="211"/>
        <v>0</v>
      </c>
      <c r="AI100" s="110">
        <f t="shared" si="211"/>
        <v>0</v>
      </c>
      <c r="AJ100" s="110">
        <f t="shared" si="211"/>
        <v>0</v>
      </c>
      <c r="AK100" s="110">
        <f t="shared" si="211"/>
        <v>0</v>
      </c>
      <c r="AL100" s="110">
        <f t="shared" si="211"/>
        <v>0</v>
      </c>
      <c r="AM100" s="110">
        <f t="shared" si="211"/>
        <v>0</v>
      </c>
      <c r="AN100" s="110">
        <f t="shared" si="211"/>
        <v>0</v>
      </c>
      <c r="AO100" s="110">
        <f t="shared" si="211"/>
        <v>0</v>
      </c>
      <c r="AP100" s="110">
        <f t="shared" si="211"/>
        <v>0</v>
      </c>
      <c r="AQ100" s="195">
        <f t="shared" si="211"/>
        <v>0</v>
      </c>
      <c r="AR100" s="110">
        <f t="shared" si="211"/>
        <v>0</v>
      </c>
      <c r="AS100" s="110">
        <f t="shared" si="211"/>
        <v>0</v>
      </c>
      <c r="AT100" s="110">
        <f t="shared" si="211"/>
        <v>0</v>
      </c>
      <c r="AU100" s="110">
        <f t="shared" si="211"/>
        <v>0</v>
      </c>
      <c r="AV100" s="110">
        <f t="shared" si="211"/>
        <v>0</v>
      </c>
      <c r="AW100" s="110">
        <f t="shared" si="211"/>
        <v>0</v>
      </c>
      <c r="AX100" s="110">
        <f t="shared" si="211"/>
        <v>0</v>
      </c>
      <c r="AY100" s="110">
        <f t="shared" si="211"/>
        <v>0</v>
      </c>
      <c r="AZ100" s="110">
        <f t="shared" si="211"/>
        <v>0</v>
      </c>
      <c r="BA100" s="110">
        <f t="shared" si="211"/>
        <v>0</v>
      </c>
      <c r="BB100" s="110">
        <f t="shared" si="211"/>
        <v>0</v>
      </c>
      <c r="BC100" s="195">
        <f t="shared" si="211"/>
        <v>0</v>
      </c>
      <c r="BD100" s="110">
        <f t="shared" si="211"/>
        <v>0</v>
      </c>
      <c r="BE100" s="110">
        <f t="shared" si="211"/>
        <v>0</v>
      </c>
      <c r="BF100" s="110">
        <f t="shared" si="211"/>
        <v>0</v>
      </c>
      <c r="BG100" s="110">
        <f t="shared" si="211"/>
        <v>0</v>
      </c>
      <c r="BH100" s="110">
        <f t="shared" si="211"/>
        <v>0</v>
      </c>
      <c r="BI100" s="110">
        <f t="shared" si="211"/>
        <v>0</v>
      </c>
      <c r="BJ100" s="110">
        <f t="shared" si="211"/>
        <v>0</v>
      </c>
      <c r="BK100" s="110">
        <f t="shared" si="211"/>
        <v>0</v>
      </c>
      <c r="BL100" s="110">
        <f t="shared" si="211"/>
        <v>0</v>
      </c>
      <c r="BM100" s="110">
        <f t="shared" si="211"/>
        <v>0</v>
      </c>
      <c r="BN100" s="110">
        <f t="shared" si="211"/>
        <v>0</v>
      </c>
      <c r="BO100" s="195">
        <f t="shared" si="211"/>
        <v>0</v>
      </c>
      <c r="BP100" s="110">
        <f t="shared" si="211"/>
        <v>0</v>
      </c>
      <c r="BQ100" s="110">
        <f t="shared" si="211"/>
        <v>0</v>
      </c>
      <c r="BR100" s="110">
        <f t="shared" si="211"/>
        <v>0</v>
      </c>
      <c r="BS100" s="110">
        <f t="shared" si="211"/>
        <v>0</v>
      </c>
      <c r="BT100" s="110">
        <f t="shared" si="211"/>
        <v>0</v>
      </c>
      <c r="BU100" s="110">
        <f t="shared" si="211"/>
        <v>0</v>
      </c>
      <c r="BV100" s="110">
        <f t="shared" si="211"/>
        <v>0</v>
      </c>
      <c r="BW100" s="110">
        <f t="shared" si="211"/>
        <v>0</v>
      </c>
      <c r="BX100" s="110">
        <f t="shared" si="211"/>
        <v>0</v>
      </c>
      <c r="BY100" s="110">
        <f t="shared" si="211"/>
        <v>0</v>
      </c>
      <c r="BZ100" s="110">
        <f t="shared" si="211"/>
        <v>0</v>
      </c>
      <c r="CA100" s="195">
        <f t="shared" si="211"/>
        <v>0</v>
      </c>
      <c r="CB100" s="110">
        <f t="shared" si="211"/>
        <v>0</v>
      </c>
      <c r="CC100" s="110">
        <f t="shared" si="211"/>
        <v>0</v>
      </c>
      <c r="CD100" s="110">
        <f t="shared" si="211"/>
        <v>0</v>
      </c>
      <c r="CE100" s="110">
        <f t="shared" si="211"/>
        <v>0</v>
      </c>
      <c r="CF100" s="110">
        <f t="shared" si="211"/>
        <v>0</v>
      </c>
      <c r="CG100" s="110">
        <f t="shared" si="211"/>
        <v>0</v>
      </c>
      <c r="CH100" s="110">
        <f t="shared" si="211"/>
        <v>0</v>
      </c>
      <c r="CI100" s="110">
        <f t="shared" si="211"/>
        <v>0</v>
      </c>
      <c r="CJ100" s="110">
        <f t="shared" si="211"/>
        <v>0</v>
      </c>
      <c r="CK100" s="110">
        <f t="shared" si="211"/>
        <v>0</v>
      </c>
      <c r="CL100" s="110">
        <f t="shared" si="211"/>
        <v>0</v>
      </c>
      <c r="CM100" s="195">
        <f t="shared" si="211"/>
        <v>0</v>
      </c>
      <c r="CN100" s="110">
        <f t="shared" si="211"/>
        <v>0</v>
      </c>
      <c r="CO100" s="110">
        <f t="shared" si="211"/>
        <v>0</v>
      </c>
      <c r="CP100" s="110">
        <f t="shared" si="211"/>
        <v>0</v>
      </c>
      <c r="CQ100" s="110">
        <f t="shared" si="211"/>
        <v>0</v>
      </c>
      <c r="CR100" s="110">
        <f t="shared" ref="CR100:CY100" si="212">+IF(CR$1&lt;&gt;CQ$1, CQ100*1.1, CQ100)</f>
        <v>0</v>
      </c>
      <c r="CS100" s="110">
        <f t="shared" si="212"/>
        <v>0</v>
      </c>
      <c r="CT100" s="110">
        <f t="shared" si="212"/>
        <v>0</v>
      </c>
      <c r="CU100" s="110">
        <f t="shared" si="212"/>
        <v>0</v>
      </c>
      <c r="CV100" s="110">
        <f t="shared" si="212"/>
        <v>0</v>
      </c>
      <c r="CW100" s="110">
        <f t="shared" si="212"/>
        <v>0</v>
      </c>
      <c r="CX100" s="110">
        <f t="shared" si="212"/>
        <v>0</v>
      </c>
      <c r="CY100" s="195">
        <f t="shared" si="212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598">
        <f t="shared" si="200"/>
        <v>66.843333333333334</v>
      </c>
      <c r="AB101" s="110">
        <f t="shared" si="201"/>
        <v>66.843333333333334</v>
      </c>
      <c r="AC101" s="110">
        <f t="shared" si="202"/>
        <v>66.843333333333334</v>
      </c>
      <c r="AD101" s="110">
        <f t="shared" si="203"/>
        <v>66.843333333333334</v>
      </c>
      <c r="AE101" s="195">
        <f t="shared" si="204"/>
        <v>66.843333333333334</v>
      </c>
      <c r="AF101" s="110">
        <f t="shared" ref="AF101:CQ101" si="213">+IF(AF$1&lt;&gt;AE$1, AE101*1.1, AE101)</f>
        <v>73.527666666666676</v>
      </c>
      <c r="AG101" s="110">
        <f t="shared" si="213"/>
        <v>73.527666666666676</v>
      </c>
      <c r="AH101" s="110">
        <f t="shared" si="213"/>
        <v>73.527666666666676</v>
      </c>
      <c r="AI101" s="110">
        <f t="shared" si="213"/>
        <v>73.527666666666676</v>
      </c>
      <c r="AJ101" s="110">
        <f t="shared" si="213"/>
        <v>73.527666666666676</v>
      </c>
      <c r="AK101" s="110">
        <f t="shared" si="213"/>
        <v>73.527666666666676</v>
      </c>
      <c r="AL101" s="110">
        <f t="shared" si="213"/>
        <v>73.527666666666676</v>
      </c>
      <c r="AM101" s="110">
        <f t="shared" si="213"/>
        <v>73.527666666666676</v>
      </c>
      <c r="AN101" s="110">
        <f t="shared" si="213"/>
        <v>73.527666666666676</v>
      </c>
      <c r="AO101" s="110">
        <f t="shared" si="213"/>
        <v>73.527666666666676</v>
      </c>
      <c r="AP101" s="110">
        <f t="shared" si="213"/>
        <v>73.527666666666676</v>
      </c>
      <c r="AQ101" s="195">
        <f t="shared" si="213"/>
        <v>73.527666666666676</v>
      </c>
      <c r="AR101" s="110">
        <f t="shared" si="213"/>
        <v>80.880433333333343</v>
      </c>
      <c r="AS101" s="110">
        <f t="shared" si="213"/>
        <v>80.880433333333343</v>
      </c>
      <c r="AT101" s="110">
        <f t="shared" si="213"/>
        <v>80.880433333333343</v>
      </c>
      <c r="AU101" s="110">
        <f t="shared" si="213"/>
        <v>80.880433333333343</v>
      </c>
      <c r="AV101" s="110">
        <f t="shared" si="213"/>
        <v>80.880433333333343</v>
      </c>
      <c r="AW101" s="110">
        <f t="shared" si="213"/>
        <v>80.880433333333343</v>
      </c>
      <c r="AX101" s="110">
        <f t="shared" si="213"/>
        <v>80.880433333333343</v>
      </c>
      <c r="AY101" s="110">
        <f t="shared" si="213"/>
        <v>80.880433333333343</v>
      </c>
      <c r="AZ101" s="110">
        <f t="shared" si="213"/>
        <v>80.880433333333343</v>
      </c>
      <c r="BA101" s="110">
        <f t="shared" si="213"/>
        <v>80.880433333333343</v>
      </c>
      <c r="BB101" s="110">
        <f t="shared" si="213"/>
        <v>80.880433333333343</v>
      </c>
      <c r="BC101" s="195">
        <f t="shared" si="213"/>
        <v>80.880433333333343</v>
      </c>
      <c r="BD101" s="110">
        <f t="shared" si="213"/>
        <v>88.968476666666689</v>
      </c>
      <c r="BE101" s="110">
        <f t="shared" si="213"/>
        <v>88.968476666666689</v>
      </c>
      <c r="BF101" s="110">
        <f t="shared" si="213"/>
        <v>88.968476666666689</v>
      </c>
      <c r="BG101" s="110">
        <f t="shared" si="213"/>
        <v>88.968476666666689</v>
      </c>
      <c r="BH101" s="110">
        <f t="shared" si="213"/>
        <v>88.968476666666689</v>
      </c>
      <c r="BI101" s="110">
        <f t="shared" si="213"/>
        <v>88.968476666666689</v>
      </c>
      <c r="BJ101" s="110">
        <f t="shared" si="213"/>
        <v>88.968476666666689</v>
      </c>
      <c r="BK101" s="110">
        <f t="shared" si="213"/>
        <v>88.968476666666689</v>
      </c>
      <c r="BL101" s="110">
        <f t="shared" si="213"/>
        <v>88.968476666666689</v>
      </c>
      <c r="BM101" s="110">
        <f t="shared" si="213"/>
        <v>88.968476666666689</v>
      </c>
      <c r="BN101" s="110">
        <f t="shared" si="213"/>
        <v>88.968476666666689</v>
      </c>
      <c r="BO101" s="195">
        <f t="shared" si="213"/>
        <v>88.968476666666689</v>
      </c>
      <c r="BP101" s="110">
        <f t="shared" si="213"/>
        <v>97.865324333333362</v>
      </c>
      <c r="BQ101" s="110">
        <f t="shared" si="213"/>
        <v>97.865324333333362</v>
      </c>
      <c r="BR101" s="110">
        <f t="shared" si="213"/>
        <v>97.865324333333362</v>
      </c>
      <c r="BS101" s="110">
        <f t="shared" si="213"/>
        <v>97.865324333333362</v>
      </c>
      <c r="BT101" s="110">
        <f t="shared" si="213"/>
        <v>97.865324333333362</v>
      </c>
      <c r="BU101" s="110">
        <f t="shared" si="213"/>
        <v>97.865324333333362</v>
      </c>
      <c r="BV101" s="110">
        <f t="shared" si="213"/>
        <v>97.865324333333362</v>
      </c>
      <c r="BW101" s="110">
        <f t="shared" si="213"/>
        <v>97.865324333333362</v>
      </c>
      <c r="BX101" s="110">
        <f t="shared" si="213"/>
        <v>97.865324333333362</v>
      </c>
      <c r="BY101" s="110">
        <f t="shared" si="213"/>
        <v>97.865324333333362</v>
      </c>
      <c r="BZ101" s="110">
        <f t="shared" si="213"/>
        <v>97.865324333333362</v>
      </c>
      <c r="CA101" s="195">
        <f t="shared" si="213"/>
        <v>97.865324333333362</v>
      </c>
      <c r="CB101" s="110">
        <f t="shared" si="213"/>
        <v>107.65185676666671</v>
      </c>
      <c r="CC101" s="110">
        <f t="shared" si="213"/>
        <v>107.65185676666671</v>
      </c>
      <c r="CD101" s="110">
        <f t="shared" si="213"/>
        <v>107.65185676666671</v>
      </c>
      <c r="CE101" s="110">
        <f t="shared" si="213"/>
        <v>107.65185676666671</v>
      </c>
      <c r="CF101" s="110">
        <f t="shared" si="213"/>
        <v>107.65185676666671</v>
      </c>
      <c r="CG101" s="110">
        <f t="shared" si="213"/>
        <v>107.65185676666671</v>
      </c>
      <c r="CH101" s="110">
        <f t="shared" si="213"/>
        <v>107.65185676666671</v>
      </c>
      <c r="CI101" s="110">
        <f t="shared" si="213"/>
        <v>107.65185676666671</v>
      </c>
      <c r="CJ101" s="110">
        <f t="shared" si="213"/>
        <v>107.65185676666671</v>
      </c>
      <c r="CK101" s="110">
        <f t="shared" si="213"/>
        <v>107.65185676666671</v>
      </c>
      <c r="CL101" s="110">
        <f t="shared" si="213"/>
        <v>107.65185676666671</v>
      </c>
      <c r="CM101" s="195">
        <f t="shared" si="213"/>
        <v>107.65185676666671</v>
      </c>
      <c r="CN101" s="110">
        <f t="shared" si="213"/>
        <v>118.41704244333339</v>
      </c>
      <c r="CO101" s="110">
        <f t="shared" si="213"/>
        <v>118.41704244333339</v>
      </c>
      <c r="CP101" s="110">
        <f t="shared" si="213"/>
        <v>118.41704244333339</v>
      </c>
      <c r="CQ101" s="110">
        <f t="shared" si="213"/>
        <v>118.41704244333339</v>
      </c>
      <c r="CR101" s="110">
        <f t="shared" ref="CR101:CY101" si="214">+IF(CR$1&lt;&gt;CQ$1, CQ101*1.1, CQ101)</f>
        <v>118.41704244333339</v>
      </c>
      <c r="CS101" s="110">
        <f t="shared" si="214"/>
        <v>118.41704244333339</v>
      </c>
      <c r="CT101" s="110">
        <f t="shared" si="214"/>
        <v>118.41704244333339</v>
      </c>
      <c r="CU101" s="110">
        <f t="shared" si="214"/>
        <v>118.41704244333339</v>
      </c>
      <c r="CV101" s="110">
        <f t="shared" si="214"/>
        <v>118.41704244333339</v>
      </c>
      <c r="CW101" s="110">
        <f t="shared" si="214"/>
        <v>118.41704244333339</v>
      </c>
      <c r="CX101" s="110">
        <f t="shared" si="214"/>
        <v>118.41704244333339</v>
      </c>
      <c r="CY101" s="195">
        <f t="shared" si="214"/>
        <v>118.41704244333339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598">
        <f t="shared" si="200"/>
        <v>43.620000000000005</v>
      </c>
      <c r="AB102" s="110">
        <f t="shared" si="201"/>
        <v>43.620000000000005</v>
      </c>
      <c r="AC102" s="110">
        <f t="shared" si="202"/>
        <v>43.620000000000005</v>
      </c>
      <c r="AD102" s="110">
        <f t="shared" si="203"/>
        <v>43.620000000000005</v>
      </c>
      <c r="AE102" s="195">
        <f t="shared" si="204"/>
        <v>43.620000000000005</v>
      </c>
      <c r="AF102" s="110">
        <f t="shared" ref="AF102:CQ102" si="215">+IF(AF$1&lt;&gt;AE$1, AE102*1.1, AE102)</f>
        <v>47.982000000000006</v>
      </c>
      <c r="AG102" s="110">
        <f t="shared" si="215"/>
        <v>47.982000000000006</v>
      </c>
      <c r="AH102" s="110">
        <f t="shared" si="215"/>
        <v>47.982000000000006</v>
      </c>
      <c r="AI102" s="110">
        <f t="shared" si="215"/>
        <v>47.982000000000006</v>
      </c>
      <c r="AJ102" s="110">
        <f t="shared" si="215"/>
        <v>47.982000000000006</v>
      </c>
      <c r="AK102" s="110">
        <f t="shared" si="215"/>
        <v>47.982000000000006</v>
      </c>
      <c r="AL102" s="110">
        <f t="shared" si="215"/>
        <v>47.982000000000006</v>
      </c>
      <c r="AM102" s="110">
        <f t="shared" si="215"/>
        <v>47.982000000000006</v>
      </c>
      <c r="AN102" s="110">
        <f t="shared" si="215"/>
        <v>47.982000000000006</v>
      </c>
      <c r="AO102" s="110">
        <f t="shared" si="215"/>
        <v>47.982000000000006</v>
      </c>
      <c r="AP102" s="110">
        <f t="shared" si="215"/>
        <v>47.982000000000006</v>
      </c>
      <c r="AQ102" s="195">
        <f t="shared" si="215"/>
        <v>47.982000000000006</v>
      </c>
      <c r="AR102" s="110">
        <f t="shared" si="215"/>
        <v>52.780200000000008</v>
      </c>
      <c r="AS102" s="110">
        <f t="shared" si="215"/>
        <v>52.780200000000008</v>
      </c>
      <c r="AT102" s="110">
        <f t="shared" si="215"/>
        <v>52.780200000000008</v>
      </c>
      <c r="AU102" s="110">
        <f t="shared" si="215"/>
        <v>52.780200000000008</v>
      </c>
      <c r="AV102" s="110">
        <f t="shared" si="215"/>
        <v>52.780200000000008</v>
      </c>
      <c r="AW102" s="110">
        <f t="shared" si="215"/>
        <v>52.780200000000008</v>
      </c>
      <c r="AX102" s="110">
        <f t="shared" si="215"/>
        <v>52.780200000000008</v>
      </c>
      <c r="AY102" s="110">
        <f t="shared" si="215"/>
        <v>52.780200000000008</v>
      </c>
      <c r="AZ102" s="110">
        <f t="shared" si="215"/>
        <v>52.780200000000008</v>
      </c>
      <c r="BA102" s="110">
        <f t="shared" si="215"/>
        <v>52.780200000000008</v>
      </c>
      <c r="BB102" s="110">
        <f t="shared" si="215"/>
        <v>52.780200000000008</v>
      </c>
      <c r="BC102" s="195">
        <f t="shared" si="215"/>
        <v>52.780200000000008</v>
      </c>
      <c r="BD102" s="110">
        <f t="shared" si="215"/>
        <v>58.058220000000013</v>
      </c>
      <c r="BE102" s="110">
        <f t="shared" si="215"/>
        <v>58.058220000000013</v>
      </c>
      <c r="BF102" s="110">
        <f t="shared" si="215"/>
        <v>58.058220000000013</v>
      </c>
      <c r="BG102" s="110">
        <f t="shared" si="215"/>
        <v>58.058220000000013</v>
      </c>
      <c r="BH102" s="110">
        <f t="shared" si="215"/>
        <v>58.058220000000013</v>
      </c>
      <c r="BI102" s="110">
        <f t="shared" si="215"/>
        <v>58.058220000000013</v>
      </c>
      <c r="BJ102" s="110">
        <f t="shared" si="215"/>
        <v>58.058220000000013</v>
      </c>
      <c r="BK102" s="110">
        <f t="shared" si="215"/>
        <v>58.058220000000013</v>
      </c>
      <c r="BL102" s="110">
        <f t="shared" si="215"/>
        <v>58.058220000000013</v>
      </c>
      <c r="BM102" s="110">
        <f t="shared" si="215"/>
        <v>58.058220000000013</v>
      </c>
      <c r="BN102" s="110">
        <f t="shared" si="215"/>
        <v>58.058220000000013</v>
      </c>
      <c r="BO102" s="195">
        <f t="shared" si="215"/>
        <v>58.058220000000013</v>
      </c>
      <c r="BP102" s="110">
        <f t="shared" si="215"/>
        <v>63.864042000000019</v>
      </c>
      <c r="BQ102" s="110">
        <f t="shared" si="215"/>
        <v>63.864042000000019</v>
      </c>
      <c r="BR102" s="110">
        <f t="shared" si="215"/>
        <v>63.864042000000019</v>
      </c>
      <c r="BS102" s="110">
        <f t="shared" si="215"/>
        <v>63.864042000000019</v>
      </c>
      <c r="BT102" s="110">
        <f t="shared" si="215"/>
        <v>63.864042000000019</v>
      </c>
      <c r="BU102" s="110">
        <f t="shared" si="215"/>
        <v>63.864042000000019</v>
      </c>
      <c r="BV102" s="110">
        <f t="shared" si="215"/>
        <v>63.864042000000019</v>
      </c>
      <c r="BW102" s="110">
        <f t="shared" si="215"/>
        <v>63.864042000000019</v>
      </c>
      <c r="BX102" s="110">
        <f t="shared" si="215"/>
        <v>63.864042000000019</v>
      </c>
      <c r="BY102" s="110">
        <f t="shared" si="215"/>
        <v>63.864042000000019</v>
      </c>
      <c r="BZ102" s="110">
        <f t="shared" si="215"/>
        <v>63.864042000000019</v>
      </c>
      <c r="CA102" s="195">
        <f t="shared" si="215"/>
        <v>63.864042000000019</v>
      </c>
      <c r="CB102" s="110">
        <f t="shared" si="215"/>
        <v>70.250446200000027</v>
      </c>
      <c r="CC102" s="110">
        <f t="shared" si="215"/>
        <v>70.250446200000027</v>
      </c>
      <c r="CD102" s="110">
        <f t="shared" si="215"/>
        <v>70.250446200000027</v>
      </c>
      <c r="CE102" s="110">
        <f t="shared" si="215"/>
        <v>70.250446200000027</v>
      </c>
      <c r="CF102" s="110">
        <f t="shared" si="215"/>
        <v>70.250446200000027</v>
      </c>
      <c r="CG102" s="110">
        <f t="shared" si="215"/>
        <v>70.250446200000027</v>
      </c>
      <c r="CH102" s="110">
        <f t="shared" si="215"/>
        <v>70.250446200000027</v>
      </c>
      <c r="CI102" s="110">
        <f t="shared" si="215"/>
        <v>70.250446200000027</v>
      </c>
      <c r="CJ102" s="110">
        <f t="shared" si="215"/>
        <v>70.250446200000027</v>
      </c>
      <c r="CK102" s="110">
        <f t="shared" si="215"/>
        <v>70.250446200000027</v>
      </c>
      <c r="CL102" s="110">
        <f t="shared" si="215"/>
        <v>70.250446200000027</v>
      </c>
      <c r="CM102" s="195">
        <f t="shared" si="215"/>
        <v>70.250446200000027</v>
      </c>
      <c r="CN102" s="110">
        <f t="shared" si="215"/>
        <v>77.27549082000003</v>
      </c>
      <c r="CO102" s="110">
        <f t="shared" si="215"/>
        <v>77.27549082000003</v>
      </c>
      <c r="CP102" s="110">
        <f t="shared" si="215"/>
        <v>77.27549082000003</v>
      </c>
      <c r="CQ102" s="110">
        <f t="shared" si="215"/>
        <v>77.27549082000003</v>
      </c>
      <c r="CR102" s="110">
        <f t="shared" ref="CR102:CY102" si="216">+IF(CR$1&lt;&gt;CQ$1, CQ102*1.1, CQ102)</f>
        <v>77.27549082000003</v>
      </c>
      <c r="CS102" s="110">
        <f t="shared" si="216"/>
        <v>77.27549082000003</v>
      </c>
      <c r="CT102" s="110">
        <f t="shared" si="216"/>
        <v>77.27549082000003</v>
      </c>
      <c r="CU102" s="110">
        <f t="shared" si="216"/>
        <v>77.27549082000003</v>
      </c>
      <c r="CV102" s="110">
        <f t="shared" si="216"/>
        <v>77.27549082000003</v>
      </c>
      <c r="CW102" s="110">
        <f t="shared" si="216"/>
        <v>77.27549082000003</v>
      </c>
      <c r="CX102" s="110">
        <f t="shared" si="216"/>
        <v>77.27549082000003</v>
      </c>
      <c r="CY102" s="195">
        <f t="shared" si="216"/>
        <v>77.27549082000003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17">SUM(T100:T102)</f>
        <v>0</v>
      </c>
      <c r="U103" s="48">
        <f t="shared" si="217"/>
        <v>0</v>
      </c>
      <c r="V103" s="48">
        <f t="shared" si="217"/>
        <v>0</v>
      </c>
      <c r="W103" s="48">
        <f t="shared" si="217"/>
        <v>0</v>
      </c>
      <c r="X103" s="48">
        <f t="shared" si="217"/>
        <v>0</v>
      </c>
      <c r="Y103" s="48">
        <f t="shared" si="217"/>
        <v>142.94</v>
      </c>
      <c r="Z103" s="196">
        <f t="shared" si="217"/>
        <v>188.45</v>
      </c>
      <c r="AA103" s="48">
        <f>SUM(AA100:AA102)</f>
        <v>110.46333333333334</v>
      </c>
      <c r="AB103" s="48">
        <f t="shared" ref="AB103:CM103" si="218">SUM(AB100:AB102)</f>
        <v>110.46333333333334</v>
      </c>
      <c r="AC103" s="48">
        <f t="shared" si="218"/>
        <v>110.46333333333334</v>
      </c>
      <c r="AD103" s="48">
        <f t="shared" si="218"/>
        <v>110.46333333333334</v>
      </c>
      <c r="AE103" s="196">
        <f t="shared" si="218"/>
        <v>110.46333333333334</v>
      </c>
      <c r="AF103" s="48">
        <f t="shared" si="218"/>
        <v>121.50966666666667</v>
      </c>
      <c r="AG103" s="48">
        <f t="shared" si="218"/>
        <v>121.50966666666667</v>
      </c>
      <c r="AH103" s="48">
        <f t="shared" si="218"/>
        <v>121.50966666666667</v>
      </c>
      <c r="AI103" s="48">
        <f t="shared" si="218"/>
        <v>121.50966666666667</v>
      </c>
      <c r="AJ103" s="48">
        <f t="shared" si="218"/>
        <v>121.50966666666667</v>
      </c>
      <c r="AK103" s="48">
        <f t="shared" si="218"/>
        <v>121.50966666666667</v>
      </c>
      <c r="AL103" s="48">
        <f t="shared" si="218"/>
        <v>121.50966666666667</v>
      </c>
      <c r="AM103" s="48">
        <f t="shared" si="218"/>
        <v>121.50966666666667</v>
      </c>
      <c r="AN103" s="48">
        <f t="shared" si="218"/>
        <v>121.50966666666667</v>
      </c>
      <c r="AO103" s="48">
        <f t="shared" si="218"/>
        <v>121.50966666666667</v>
      </c>
      <c r="AP103" s="48">
        <f t="shared" si="218"/>
        <v>121.50966666666667</v>
      </c>
      <c r="AQ103" s="196">
        <f t="shared" si="218"/>
        <v>121.50966666666667</v>
      </c>
      <c r="AR103" s="48">
        <f t="shared" si="218"/>
        <v>133.66063333333335</v>
      </c>
      <c r="AS103" s="48">
        <f t="shared" si="218"/>
        <v>133.66063333333335</v>
      </c>
      <c r="AT103" s="48">
        <f t="shared" si="218"/>
        <v>133.66063333333335</v>
      </c>
      <c r="AU103" s="48">
        <f t="shared" si="218"/>
        <v>133.66063333333335</v>
      </c>
      <c r="AV103" s="48">
        <f t="shared" si="218"/>
        <v>133.66063333333335</v>
      </c>
      <c r="AW103" s="48">
        <f t="shared" si="218"/>
        <v>133.66063333333335</v>
      </c>
      <c r="AX103" s="48">
        <f t="shared" si="218"/>
        <v>133.66063333333335</v>
      </c>
      <c r="AY103" s="48">
        <f t="shared" si="218"/>
        <v>133.66063333333335</v>
      </c>
      <c r="AZ103" s="48">
        <f t="shared" si="218"/>
        <v>133.66063333333335</v>
      </c>
      <c r="BA103" s="48">
        <f t="shared" si="218"/>
        <v>133.66063333333335</v>
      </c>
      <c r="BB103" s="48">
        <f t="shared" si="218"/>
        <v>133.66063333333335</v>
      </c>
      <c r="BC103" s="196">
        <f t="shared" si="218"/>
        <v>133.66063333333335</v>
      </c>
      <c r="BD103" s="48">
        <f t="shared" si="218"/>
        <v>147.02669666666671</v>
      </c>
      <c r="BE103" s="48">
        <f t="shared" si="218"/>
        <v>147.02669666666671</v>
      </c>
      <c r="BF103" s="48">
        <f t="shared" si="218"/>
        <v>147.02669666666671</v>
      </c>
      <c r="BG103" s="48">
        <f t="shared" si="218"/>
        <v>147.02669666666671</v>
      </c>
      <c r="BH103" s="48">
        <f t="shared" si="218"/>
        <v>147.02669666666671</v>
      </c>
      <c r="BI103" s="48">
        <f t="shared" si="218"/>
        <v>147.02669666666671</v>
      </c>
      <c r="BJ103" s="48">
        <f t="shared" si="218"/>
        <v>147.02669666666671</v>
      </c>
      <c r="BK103" s="48">
        <f t="shared" si="218"/>
        <v>147.02669666666671</v>
      </c>
      <c r="BL103" s="48">
        <f t="shared" si="218"/>
        <v>147.02669666666671</v>
      </c>
      <c r="BM103" s="48">
        <f t="shared" si="218"/>
        <v>147.02669666666671</v>
      </c>
      <c r="BN103" s="48">
        <f t="shared" si="218"/>
        <v>147.02669666666671</v>
      </c>
      <c r="BO103" s="196">
        <f t="shared" si="218"/>
        <v>147.02669666666671</v>
      </c>
      <c r="BP103" s="48">
        <f t="shared" si="218"/>
        <v>161.72936633333339</v>
      </c>
      <c r="BQ103" s="48">
        <f t="shared" si="218"/>
        <v>161.72936633333339</v>
      </c>
      <c r="BR103" s="48">
        <f t="shared" si="218"/>
        <v>161.72936633333339</v>
      </c>
      <c r="BS103" s="48">
        <f t="shared" si="218"/>
        <v>161.72936633333339</v>
      </c>
      <c r="BT103" s="48">
        <f t="shared" si="218"/>
        <v>161.72936633333339</v>
      </c>
      <c r="BU103" s="48">
        <f t="shared" si="218"/>
        <v>161.72936633333339</v>
      </c>
      <c r="BV103" s="48">
        <f t="shared" si="218"/>
        <v>161.72936633333339</v>
      </c>
      <c r="BW103" s="48">
        <f t="shared" si="218"/>
        <v>161.72936633333339</v>
      </c>
      <c r="BX103" s="48">
        <f t="shared" si="218"/>
        <v>161.72936633333339</v>
      </c>
      <c r="BY103" s="48">
        <f t="shared" si="218"/>
        <v>161.72936633333339</v>
      </c>
      <c r="BZ103" s="48">
        <f t="shared" si="218"/>
        <v>161.72936633333339</v>
      </c>
      <c r="CA103" s="196">
        <f t="shared" si="218"/>
        <v>161.72936633333339</v>
      </c>
      <c r="CB103" s="48">
        <f t="shared" si="218"/>
        <v>177.90230296666675</v>
      </c>
      <c r="CC103" s="48">
        <f t="shared" si="218"/>
        <v>177.90230296666675</v>
      </c>
      <c r="CD103" s="48">
        <f t="shared" si="218"/>
        <v>177.90230296666675</v>
      </c>
      <c r="CE103" s="48">
        <f t="shared" si="218"/>
        <v>177.90230296666675</v>
      </c>
      <c r="CF103" s="48">
        <f t="shared" si="218"/>
        <v>177.90230296666675</v>
      </c>
      <c r="CG103" s="48">
        <f t="shared" si="218"/>
        <v>177.90230296666675</v>
      </c>
      <c r="CH103" s="48">
        <f t="shared" si="218"/>
        <v>177.90230296666675</v>
      </c>
      <c r="CI103" s="48">
        <f t="shared" si="218"/>
        <v>177.90230296666675</v>
      </c>
      <c r="CJ103" s="48">
        <f t="shared" si="218"/>
        <v>177.90230296666675</v>
      </c>
      <c r="CK103" s="48">
        <f t="shared" si="218"/>
        <v>177.90230296666675</v>
      </c>
      <c r="CL103" s="48">
        <f t="shared" si="218"/>
        <v>177.90230296666675</v>
      </c>
      <c r="CM103" s="196">
        <f t="shared" si="218"/>
        <v>177.90230296666675</v>
      </c>
      <c r="CN103" s="48">
        <f t="shared" ref="CN103:CY103" si="219">SUM(CN100:CN102)</f>
        <v>195.69253326333342</v>
      </c>
      <c r="CO103" s="48">
        <f t="shared" si="219"/>
        <v>195.69253326333342</v>
      </c>
      <c r="CP103" s="48">
        <f t="shared" si="219"/>
        <v>195.69253326333342</v>
      </c>
      <c r="CQ103" s="48">
        <f t="shared" si="219"/>
        <v>195.69253326333342</v>
      </c>
      <c r="CR103" s="48">
        <f t="shared" si="219"/>
        <v>195.69253326333342</v>
      </c>
      <c r="CS103" s="48">
        <f t="shared" si="219"/>
        <v>195.69253326333342</v>
      </c>
      <c r="CT103" s="48">
        <f t="shared" si="219"/>
        <v>195.69253326333342</v>
      </c>
      <c r="CU103" s="48">
        <f t="shared" si="219"/>
        <v>195.69253326333342</v>
      </c>
      <c r="CV103" s="48">
        <f t="shared" si="219"/>
        <v>195.69253326333342</v>
      </c>
      <c r="CW103" s="48">
        <f t="shared" si="219"/>
        <v>195.69253326333342</v>
      </c>
      <c r="CX103" s="48">
        <f t="shared" si="219"/>
        <v>195.69253326333342</v>
      </c>
      <c r="CY103" s="196">
        <f t="shared" si="219"/>
        <v>195.69253326333342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20">+T103+SUM(T97:T99)+T96+T93+T88+T79+SUM(T80:T81)+T76</f>
        <v>0</v>
      </c>
      <c r="U104" s="48">
        <f t="shared" si="220"/>
        <v>0</v>
      </c>
      <c r="V104" s="48">
        <f t="shared" si="220"/>
        <v>300</v>
      </c>
      <c r="W104" s="48">
        <f t="shared" si="220"/>
        <v>0</v>
      </c>
      <c r="X104" s="48">
        <f t="shared" si="220"/>
        <v>462.63000000000005</v>
      </c>
      <c r="Y104" s="48">
        <f t="shared" si="220"/>
        <v>457.13</v>
      </c>
      <c r="Z104" s="196">
        <f>+Z103+SUM(Z97:Z99)+Z96+Z93+Z88+Z79+SUM(Z80:Z81)+Z76</f>
        <v>3963.5600000000004</v>
      </c>
      <c r="AA104" s="48">
        <f t="shared" ref="AA104:CL104" si="221">+AA103+SUM(AA97:AA99)+AA96+AA93+AA88+AA79+SUM(AA80:AA81)+AA76</f>
        <v>1885.5350000000001</v>
      </c>
      <c r="AB104" s="48">
        <f t="shared" si="221"/>
        <v>1885.5350000000001</v>
      </c>
      <c r="AC104" s="48">
        <f t="shared" si="221"/>
        <v>1885.5350000000001</v>
      </c>
      <c r="AD104" s="48">
        <f t="shared" si="221"/>
        <v>1885.5350000000001</v>
      </c>
      <c r="AE104" s="196">
        <f t="shared" si="221"/>
        <v>1885.5350000000001</v>
      </c>
      <c r="AF104" s="48">
        <f t="shared" si="221"/>
        <v>2074.0884999999998</v>
      </c>
      <c r="AG104" s="48">
        <f t="shared" si="221"/>
        <v>2074.0884999999998</v>
      </c>
      <c r="AH104" s="48">
        <f t="shared" si="221"/>
        <v>2074.0884999999998</v>
      </c>
      <c r="AI104" s="48">
        <f t="shared" si="221"/>
        <v>2074.0884999999998</v>
      </c>
      <c r="AJ104" s="48">
        <f t="shared" si="221"/>
        <v>2074.0884999999998</v>
      </c>
      <c r="AK104" s="48">
        <f t="shared" si="221"/>
        <v>2074.0884999999998</v>
      </c>
      <c r="AL104" s="48">
        <f t="shared" si="221"/>
        <v>2074.0884999999998</v>
      </c>
      <c r="AM104" s="48">
        <f t="shared" si="221"/>
        <v>2074.0884999999998</v>
      </c>
      <c r="AN104" s="48">
        <f t="shared" si="221"/>
        <v>2074.0884999999998</v>
      </c>
      <c r="AO104" s="48">
        <f t="shared" si="221"/>
        <v>2074.0884999999998</v>
      </c>
      <c r="AP104" s="48">
        <f t="shared" si="221"/>
        <v>2074.0884999999998</v>
      </c>
      <c r="AQ104" s="196">
        <f t="shared" si="221"/>
        <v>2074.0884999999998</v>
      </c>
      <c r="AR104" s="48">
        <f t="shared" si="221"/>
        <v>2281.4973500000006</v>
      </c>
      <c r="AS104" s="48">
        <f t="shared" si="221"/>
        <v>2281.4973500000006</v>
      </c>
      <c r="AT104" s="48">
        <f t="shared" si="221"/>
        <v>2281.4973500000006</v>
      </c>
      <c r="AU104" s="48">
        <f t="shared" si="221"/>
        <v>2281.4973500000006</v>
      </c>
      <c r="AV104" s="48">
        <f t="shared" si="221"/>
        <v>2281.4973500000006</v>
      </c>
      <c r="AW104" s="48">
        <f t="shared" si="221"/>
        <v>2281.4973500000006</v>
      </c>
      <c r="AX104" s="48">
        <f t="shared" si="221"/>
        <v>2281.4973500000006</v>
      </c>
      <c r="AY104" s="48">
        <f t="shared" si="221"/>
        <v>2281.4973500000006</v>
      </c>
      <c r="AZ104" s="48">
        <f t="shared" si="221"/>
        <v>2281.4973500000006</v>
      </c>
      <c r="BA104" s="48">
        <f t="shared" si="221"/>
        <v>2281.4973500000006</v>
      </c>
      <c r="BB104" s="48">
        <f t="shared" si="221"/>
        <v>2281.4973500000006</v>
      </c>
      <c r="BC104" s="196">
        <f t="shared" si="221"/>
        <v>2281.4973500000006</v>
      </c>
      <c r="BD104" s="48">
        <f t="shared" si="221"/>
        <v>2509.647085000001</v>
      </c>
      <c r="BE104" s="48">
        <f t="shared" si="221"/>
        <v>2509.647085000001</v>
      </c>
      <c r="BF104" s="48">
        <f t="shared" si="221"/>
        <v>2509.647085000001</v>
      </c>
      <c r="BG104" s="48">
        <f t="shared" si="221"/>
        <v>2509.647085000001</v>
      </c>
      <c r="BH104" s="48">
        <f t="shared" si="221"/>
        <v>2509.647085000001</v>
      </c>
      <c r="BI104" s="48">
        <f t="shared" si="221"/>
        <v>2509.647085000001</v>
      </c>
      <c r="BJ104" s="48">
        <f t="shared" si="221"/>
        <v>2509.647085000001</v>
      </c>
      <c r="BK104" s="48">
        <f t="shared" si="221"/>
        <v>2509.647085000001</v>
      </c>
      <c r="BL104" s="48">
        <f t="shared" si="221"/>
        <v>2509.647085000001</v>
      </c>
      <c r="BM104" s="48">
        <f t="shared" si="221"/>
        <v>2509.647085000001</v>
      </c>
      <c r="BN104" s="48">
        <f t="shared" si="221"/>
        <v>2509.647085000001</v>
      </c>
      <c r="BO104" s="196">
        <f t="shared" si="221"/>
        <v>2509.647085000001</v>
      </c>
      <c r="BP104" s="48">
        <f t="shared" si="221"/>
        <v>2760.6117935000011</v>
      </c>
      <c r="BQ104" s="48">
        <f t="shared" si="221"/>
        <v>2760.6117935000011</v>
      </c>
      <c r="BR104" s="48">
        <f t="shared" si="221"/>
        <v>2760.6117935000011</v>
      </c>
      <c r="BS104" s="48">
        <f t="shared" si="221"/>
        <v>2760.6117935000011</v>
      </c>
      <c r="BT104" s="48">
        <f t="shared" si="221"/>
        <v>2760.6117935000011</v>
      </c>
      <c r="BU104" s="48">
        <f t="shared" si="221"/>
        <v>2760.6117935000011</v>
      </c>
      <c r="BV104" s="48">
        <f t="shared" si="221"/>
        <v>2760.6117935000011</v>
      </c>
      <c r="BW104" s="48">
        <f t="shared" si="221"/>
        <v>2760.6117935000011</v>
      </c>
      <c r="BX104" s="48">
        <f t="shared" si="221"/>
        <v>2760.6117935000011</v>
      </c>
      <c r="BY104" s="48">
        <f t="shared" si="221"/>
        <v>2760.6117935000011</v>
      </c>
      <c r="BZ104" s="48">
        <f t="shared" si="221"/>
        <v>2760.6117935000011</v>
      </c>
      <c r="CA104" s="196">
        <f t="shared" si="221"/>
        <v>2760.6117935000011</v>
      </c>
      <c r="CB104" s="48">
        <f t="shared" si="221"/>
        <v>3036.6729728500018</v>
      </c>
      <c r="CC104" s="48">
        <f t="shared" si="221"/>
        <v>3036.6729728500018</v>
      </c>
      <c r="CD104" s="48">
        <f t="shared" si="221"/>
        <v>3036.6729728500018</v>
      </c>
      <c r="CE104" s="48">
        <f t="shared" si="221"/>
        <v>3036.6729728500018</v>
      </c>
      <c r="CF104" s="48">
        <f t="shared" si="221"/>
        <v>3036.6729728500018</v>
      </c>
      <c r="CG104" s="48">
        <f t="shared" si="221"/>
        <v>3036.6729728500018</v>
      </c>
      <c r="CH104" s="48">
        <f t="shared" si="221"/>
        <v>3036.6729728500018</v>
      </c>
      <c r="CI104" s="48">
        <f t="shared" si="221"/>
        <v>3036.6729728500018</v>
      </c>
      <c r="CJ104" s="48">
        <f t="shared" si="221"/>
        <v>3036.6729728500018</v>
      </c>
      <c r="CK104" s="48">
        <f t="shared" si="221"/>
        <v>3036.6729728500018</v>
      </c>
      <c r="CL104" s="48">
        <f t="shared" si="221"/>
        <v>3036.6729728500018</v>
      </c>
      <c r="CM104" s="196">
        <f t="shared" ref="CM104:CY104" si="222">+CM103+SUM(CM97:CM99)+CM96+CM93+CM88+CM79+SUM(CM80:CM81)+CM76</f>
        <v>3036.6729728500018</v>
      </c>
      <c r="CN104" s="48">
        <f t="shared" si="222"/>
        <v>3340.3402701350019</v>
      </c>
      <c r="CO104" s="48">
        <f t="shared" si="222"/>
        <v>3340.3402701350019</v>
      </c>
      <c r="CP104" s="48">
        <f t="shared" si="222"/>
        <v>3340.3402701350019</v>
      </c>
      <c r="CQ104" s="48">
        <f t="shared" si="222"/>
        <v>3340.3402701350019</v>
      </c>
      <c r="CR104" s="48">
        <f t="shared" si="222"/>
        <v>3340.3402701350019</v>
      </c>
      <c r="CS104" s="48">
        <f t="shared" si="222"/>
        <v>3340.3402701350019</v>
      </c>
      <c r="CT104" s="48">
        <f t="shared" si="222"/>
        <v>3340.3402701350019</v>
      </c>
      <c r="CU104" s="48">
        <f t="shared" si="222"/>
        <v>3340.3402701350019</v>
      </c>
      <c r="CV104" s="48">
        <f t="shared" si="222"/>
        <v>3340.3402701350019</v>
      </c>
      <c r="CW104" s="48">
        <f t="shared" si="222"/>
        <v>3340.3402701350019</v>
      </c>
      <c r="CX104" s="48">
        <f t="shared" si="222"/>
        <v>3340.3402701350019</v>
      </c>
      <c r="CY104" s="196">
        <f t="shared" si="222"/>
        <v>3340.3402701350019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10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23">SUM(N104:N105)</f>
        <v>0</v>
      </c>
      <c r="O106" s="48">
        <f t="shared" si="223"/>
        <v>0</v>
      </c>
      <c r="P106" s="48">
        <f t="shared" ref="P106" si="224">SUM(P104:P105)</f>
        <v>0</v>
      </c>
      <c r="Q106" s="48">
        <f t="shared" ref="Q106:CB106" si="225">SUM(Q104:Q105)</f>
        <v>0</v>
      </c>
      <c r="R106" s="48">
        <f t="shared" si="225"/>
        <v>0</v>
      </c>
      <c r="S106" s="48">
        <f t="shared" si="225"/>
        <v>0</v>
      </c>
      <c r="T106" s="48">
        <f t="shared" si="225"/>
        <v>0</v>
      </c>
      <c r="U106" s="48">
        <f t="shared" si="225"/>
        <v>0</v>
      </c>
      <c r="V106" s="48">
        <f t="shared" ref="V106:W106" si="226">SUM(V104:V105)</f>
        <v>300</v>
      </c>
      <c r="W106" s="48">
        <f t="shared" si="226"/>
        <v>0</v>
      </c>
      <c r="X106" s="48">
        <f t="shared" ref="X106:Y106" si="227">SUM(X104:X105)</f>
        <v>462.63000000000005</v>
      </c>
      <c r="Y106" s="48">
        <f t="shared" si="227"/>
        <v>457.13</v>
      </c>
      <c r="Z106" s="196">
        <f t="shared" ref="Z106" si="228">SUM(Z104:Z105)</f>
        <v>3963.5600000000004</v>
      </c>
      <c r="AA106" s="48">
        <f t="shared" ref="AA106:AB106" si="229">SUM(AA104:AA105)</f>
        <v>1885.5350000000001</v>
      </c>
      <c r="AB106" s="48">
        <f t="shared" si="229"/>
        <v>1885.5350000000001</v>
      </c>
      <c r="AC106" s="48">
        <f t="shared" si="225"/>
        <v>1885.5350000000001</v>
      </c>
      <c r="AD106" s="48">
        <f t="shared" si="225"/>
        <v>1885.5350000000001</v>
      </c>
      <c r="AE106" s="196">
        <f t="shared" si="225"/>
        <v>1885.5350000000001</v>
      </c>
      <c r="AF106" s="48">
        <f t="shared" si="225"/>
        <v>2074.0884999999998</v>
      </c>
      <c r="AG106" s="48">
        <f t="shared" si="225"/>
        <v>2074.0884999999998</v>
      </c>
      <c r="AH106" s="48">
        <f t="shared" si="225"/>
        <v>2074.0884999999998</v>
      </c>
      <c r="AI106" s="48">
        <f t="shared" si="225"/>
        <v>2074.0884999999998</v>
      </c>
      <c r="AJ106" s="48">
        <f t="shared" si="225"/>
        <v>2074.0884999999998</v>
      </c>
      <c r="AK106" s="48">
        <f t="shared" si="225"/>
        <v>2074.0884999999998</v>
      </c>
      <c r="AL106" s="48">
        <f t="shared" si="225"/>
        <v>2074.0884999999998</v>
      </c>
      <c r="AM106" s="48">
        <f t="shared" si="225"/>
        <v>2074.0884999999998</v>
      </c>
      <c r="AN106" s="48">
        <f t="shared" si="225"/>
        <v>2074.0884999999998</v>
      </c>
      <c r="AO106" s="48">
        <f t="shared" si="225"/>
        <v>2074.0884999999998</v>
      </c>
      <c r="AP106" s="48">
        <f t="shared" si="225"/>
        <v>2074.0884999999998</v>
      </c>
      <c r="AQ106" s="196">
        <f t="shared" si="225"/>
        <v>2074.0884999999998</v>
      </c>
      <c r="AR106" s="48">
        <f t="shared" si="225"/>
        <v>2281.4973500000006</v>
      </c>
      <c r="AS106" s="48">
        <f t="shared" si="225"/>
        <v>2281.4973500000006</v>
      </c>
      <c r="AT106" s="48">
        <f t="shared" si="225"/>
        <v>2281.4973500000006</v>
      </c>
      <c r="AU106" s="48">
        <f t="shared" si="225"/>
        <v>2281.4973500000006</v>
      </c>
      <c r="AV106" s="48">
        <f t="shared" si="225"/>
        <v>2281.4973500000006</v>
      </c>
      <c r="AW106" s="48">
        <f t="shared" si="225"/>
        <v>2281.4973500000006</v>
      </c>
      <c r="AX106" s="48">
        <f t="shared" si="225"/>
        <v>2281.4973500000006</v>
      </c>
      <c r="AY106" s="48">
        <f t="shared" si="225"/>
        <v>2281.4973500000006</v>
      </c>
      <c r="AZ106" s="48">
        <f t="shared" si="225"/>
        <v>2281.4973500000006</v>
      </c>
      <c r="BA106" s="48">
        <f t="shared" si="225"/>
        <v>2281.4973500000006</v>
      </c>
      <c r="BB106" s="48">
        <f t="shared" si="225"/>
        <v>2281.4973500000006</v>
      </c>
      <c r="BC106" s="196">
        <f t="shared" si="225"/>
        <v>2281.4973500000006</v>
      </c>
      <c r="BD106" s="48">
        <f t="shared" si="225"/>
        <v>2509.647085000001</v>
      </c>
      <c r="BE106" s="48">
        <f t="shared" si="225"/>
        <v>2509.647085000001</v>
      </c>
      <c r="BF106" s="48">
        <f t="shared" si="225"/>
        <v>2509.647085000001</v>
      </c>
      <c r="BG106" s="48">
        <f t="shared" si="225"/>
        <v>2509.647085000001</v>
      </c>
      <c r="BH106" s="48">
        <f t="shared" si="225"/>
        <v>2509.647085000001</v>
      </c>
      <c r="BI106" s="48">
        <f t="shared" si="225"/>
        <v>2509.647085000001</v>
      </c>
      <c r="BJ106" s="48">
        <f t="shared" si="225"/>
        <v>2509.647085000001</v>
      </c>
      <c r="BK106" s="48">
        <f t="shared" si="225"/>
        <v>2509.647085000001</v>
      </c>
      <c r="BL106" s="48">
        <f t="shared" si="225"/>
        <v>2509.647085000001</v>
      </c>
      <c r="BM106" s="48">
        <f t="shared" si="225"/>
        <v>2509.647085000001</v>
      </c>
      <c r="BN106" s="48">
        <f t="shared" si="225"/>
        <v>2509.647085000001</v>
      </c>
      <c r="BO106" s="196">
        <f t="shared" si="225"/>
        <v>2509.647085000001</v>
      </c>
      <c r="BP106" s="48">
        <f t="shared" si="225"/>
        <v>2760.6117935000011</v>
      </c>
      <c r="BQ106" s="48">
        <f t="shared" si="225"/>
        <v>2760.6117935000011</v>
      </c>
      <c r="BR106" s="48">
        <f t="shared" si="225"/>
        <v>2760.6117935000011</v>
      </c>
      <c r="BS106" s="48">
        <f t="shared" si="225"/>
        <v>2760.6117935000011</v>
      </c>
      <c r="BT106" s="48">
        <f t="shared" si="225"/>
        <v>2760.6117935000011</v>
      </c>
      <c r="BU106" s="48">
        <f t="shared" si="225"/>
        <v>2760.6117935000011</v>
      </c>
      <c r="BV106" s="48">
        <f t="shared" si="225"/>
        <v>2760.6117935000011</v>
      </c>
      <c r="BW106" s="48">
        <f t="shared" si="225"/>
        <v>2760.6117935000011</v>
      </c>
      <c r="BX106" s="48">
        <f t="shared" si="225"/>
        <v>2760.6117935000011</v>
      </c>
      <c r="BY106" s="48">
        <f t="shared" si="225"/>
        <v>2760.6117935000011</v>
      </c>
      <c r="BZ106" s="48">
        <f t="shared" si="225"/>
        <v>2760.6117935000011</v>
      </c>
      <c r="CA106" s="196">
        <f t="shared" si="225"/>
        <v>2760.6117935000011</v>
      </c>
      <c r="CB106" s="48">
        <f t="shared" si="225"/>
        <v>3036.6729728500018</v>
      </c>
      <c r="CC106" s="48">
        <f t="shared" ref="CC106:CY106" si="230">SUM(CC104:CC105)</f>
        <v>3036.6729728500018</v>
      </c>
      <c r="CD106" s="48">
        <f t="shared" si="230"/>
        <v>3036.6729728500018</v>
      </c>
      <c r="CE106" s="48">
        <f t="shared" si="230"/>
        <v>3036.6729728500018</v>
      </c>
      <c r="CF106" s="48">
        <f t="shared" si="230"/>
        <v>3036.6729728500018</v>
      </c>
      <c r="CG106" s="48">
        <f t="shared" si="230"/>
        <v>3036.6729728500018</v>
      </c>
      <c r="CH106" s="48">
        <f t="shared" si="230"/>
        <v>3036.6729728500018</v>
      </c>
      <c r="CI106" s="48">
        <f t="shared" si="230"/>
        <v>3036.6729728500018</v>
      </c>
      <c r="CJ106" s="48">
        <f t="shared" si="230"/>
        <v>3036.6729728500018</v>
      </c>
      <c r="CK106" s="48">
        <f t="shared" si="230"/>
        <v>3036.6729728500018</v>
      </c>
      <c r="CL106" s="48">
        <f t="shared" si="230"/>
        <v>3036.6729728500018</v>
      </c>
      <c r="CM106" s="196">
        <f t="shared" si="230"/>
        <v>3036.6729728500018</v>
      </c>
      <c r="CN106" s="48">
        <f t="shared" si="230"/>
        <v>3340.3402701350019</v>
      </c>
      <c r="CO106" s="48">
        <f t="shared" si="230"/>
        <v>3340.3402701350019</v>
      </c>
      <c r="CP106" s="48">
        <f t="shared" si="230"/>
        <v>3340.3402701350019</v>
      </c>
      <c r="CQ106" s="48">
        <f t="shared" si="230"/>
        <v>3340.3402701350019</v>
      </c>
      <c r="CR106" s="48">
        <f t="shared" si="230"/>
        <v>3340.3402701350019</v>
      </c>
      <c r="CS106" s="48">
        <f t="shared" si="230"/>
        <v>3340.3402701350019</v>
      </c>
      <c r="CT106" s="48">
        <f t="shared" si="230"/>
        <v>3340.3402701350019</v>
      </c>
      <c r="CU106" s="48">
        <f t="shared" si="230"/>
        <v>3340.3402701350019</v>
      </c>
      <c r="CV106" s="48">
        <f t="shared" si="230"/>
        <v>3340.3402701350019</v>
      </c>
      <c r="CW106" s="48">
        <f t="shared" si="230"/>
        <v>3340.3402701350019</v>
      </c>
      <c r="CX106" s="48">
        <f t="shared" si="230"/>
        <v>3340.3402701350019</v>
      </c>
      <c r="CY106" s="196">
        <f t="shared" si="230"/>
        <v>3340.3402701350019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31">+U104</f>
        <v>0</v>
      </c>
      <c r="V107" s="48">
        <f t="shared" si="231"/>
        <v>300</v>
      </c>
      <c r="W107" s="48">
        <f t="shared" si="231"/>
        <v>0</v>
      </c>
      <c r="X107" s="48">
        <f t="shared" si="231"/>
        <v>462.63000000000005</v>
      </c>
      <c r="Y107" s="48">
        <f t="shared" si="231"/>
        <v>457.13</v>
      </c>
      <c r="Z107" s="196">
        <f t="shared" si="231"/>
        <v>3963.5600000000004</v>
      </c>
      <c r="AA107" s="48">
        <f t="shared" si="231"/>
        <v>1885.5350000000001</v>
      </c>
      <c r="AB107" s="48">
        <f t="shared" si="231"/>
        <v>1885.5350000000001</v>
      </c>
      <c r="AC107" s="48">
        <f t="shared" si="231"/>
        <v>1885.5350000000001</v>
      </c>
      <c r="AD107" s="48">
        <f t="shared" si="231"/>
        <v>1885.5350000000001</v>
      </c>
      <c r="AE107" s="196">
        <f t="shared" si="231"/>
        <v>1885.5350000000001</v>
      </c>
      <c r="AF107" s="48">
        <f t="shared" si="231"/>
        <v>2074.0884999999998</v>
      </c>
      <c r="AG107" s="48">
        <f t="shared" si="231"/>
        <v>2074.0884999999998</v>
      </c>
      <c r="AH107" s="48">
        <f t="shared" si="231"/>
        <v>2074.0884999999998</v>
      </c>
      <c r="AI107" s="48">
        <f t="shared" si="231"/>
        <v>2074.0884999999998</v>
      </c>
      <c r="AJ107" s="48">
        <f t="shared" si="231"/>
        <v>2074.0884999999998</v>
      </c>
      <c r="AK107" s="48">
        <f t="shared" si="231"/>
        <v>2074.0884999999998</v>
      </c>
      <c r="AL107" s="48">
        <f t="shared" si="231"/>
        <v>2074.0884999999998</v>
      </c>
      <c r="AM107" s="48">
        <f t="shared" si="231"/>
        <v>2074.0884999999998</v>
      </c>
      <c r="AN107" s="48">
        <f t="shared" si="231"/>
        <v>2074.0884999999998</v>
      </c>
      <c r="AO107" s="48">
        <f t="shared" si="231"/>
        <v>2074.0884999999998</v>
      </c>
      <c r="AP107" s="48">
        <f t="shared" si="231"/>
        <v>2074.0884999999998</v>
      </c>
      <c r="AQ107" s="196">
        <f t="shared" si="231"/>
        <v>2074.0884999999998</v>
      </c>
      <c r="AR107" s="48">
        <f t="shared" si="231"/>
        <v>2281.4973500000006</v>
      </c>
      <c r="AS107" s="48">
        <f t="shared" si="231"/>
        <v>2281.4973500000006</v>
      </c>
      <c r="AT107" s="48">
        <f t="shared" si="231"/>
        <v>2281.4973500000006</v>
      </c>
      <c r="AU107" s="48">
        <f t="shared" si="231"/>
        <v>2281.4973500000006</v>
      </c>
      <c r="AV107" s="48">
        <f t="shared" si="231"/>
        <v>2281.4973500000006</v>
      </c>
      <c r="AW107" s="48">
        <f t="shared" si="231"/>
        <v>2281.4973500000006</v>
      </c>
      <c r="AX107" s="48">
        <f t="shared" si="231"/>
        <v>2281.4973500000006</v>
      </c>
      <c r="AY107" s="48">
        <f t="shared" si="231"/>
        <v>2281.4973500000006</v>
      </c>
      <c r="AZ107" s="48">
        <f t="shared" si="231"/>
        <v>2281.4973500000006</v>
      </c>
      <c r="BA107" s="48">
        <f t="shared" si="231"/>
        <v>2281.4973500000006</v>
      </c>
      <c r="BB107" s="48">
        <f t="shared" si="231"/>
        <v>2281.4973500000006</v>
      </c>
      <c r="BC107" s="196">
        <f t="shared" si="231"/>
        <v>2281.4973500000006</v>
      </c>
      <c r="BD107" s="48">
        <f t="shared" si="231"/>
        <v>2509.647085000001</v>
      </c>
      <c r="BE107" s="48">
        <f t="shared" si="231"/>
        <v>2509.647085000001</v>
      </c>
      <c r="BF107" s="48">
        <f t="shared" si="231"/>
        <v>2509.647085000001</v>
      </c>
      <c r="BG107" s="48">
        <f t="shared" si="231"/>
        <v>2509.647085000001</v>
      </c>
      <c r="BH107" s="48">
        <f t="shared" si="231"/>
        <v>2509.647085000001</v>
      </c>
      <c r="BI107" s="48">
        <f t="shared" si="231"/>
        <v>2509.647085000001</v>
      </c>
      <c r="BJ107" s="48">
        <f t="shared" si="231"/>
        <v>2509.647085000001</v>
      </c>
      <c r="BK107" s="48">
        <f t="shared" si="231"/>
        <v>2509.647085000001</v>
      </c>
      <c r="BL107" s="48">
        <f t="shared" si="231"/>
        <v>2509.647085000001</v>
      </c>
      <c r="BM107" s="48">
        <f t="shared" si="231"/>
        <v>2509.647085000001</v>
      </c>
      <c r="BN107" s="48">
        <f t="shared" si="231"/>
        <v>2509.647085000001</v>
      </c>
      <c r="BO107" s="196">
        <f t="shared" si="231"/>
        <v>2509.647085000001</v>
      </c>
      <c r="BP107" s="48">
        <f t="shared" si="231"/>
        <v>2760.6117935000011</v>
      </c>
      <c r="BQ107" s="48">
        <f t="shared" si="231"/>
        <v>2760.6117935000011</v>
      </c>
      <c r="BR107" s="48">
        <f t="shared" si="231"/>
        <v>2760.6117935000011</v>
      </c>
      <c r="BS107" s="48">
        <f t="shared" si="231"/>
        <v>2760.6117935000011</v>
      </c>
      <c r="BT107" s="48">
        <f t="shared" si="231"/>
        <v>2760.6117935000011</v>
      </c>
      <c r="BU107" s="48">
        <f t="shared" si="231"/>
        <v>2760.6117935000011</v>
      </c>
      <c r="BV107" s="48">
        <f t="shared" si="231"/>
        <v>2760.6117935000011</v>
      </c>
      <c r="BW107" s="48">
        <f t="shared" si="231"/>
        <v>2760.6117935000011</v>
      </c>
      <c r="BX107" s="48">
        <f t="shared" si="231"/>
        <v>2760.6117935000011</v>
      </c>
      <c r="BY107" s="48">
        <f t="shared" si="231"/>
        <v>2760.6117935000011</v>
      </c>
      <c r="BZ107" s="48">
        <f t="shared" si="231"/>
        <v>2760.6117935000011</v>
      </c>
      <c r="CA107" s="196">
        <f t="shared" si="231"/>
        <v>2760.6117935000011</v>
      </c>
      <c r="CB107" s="48">
        <f t="shared" si="231"/>
        <v>3036.6729728500018</v>
      </c>
      <c r="CC107" s="48">
        <f t="shared" si="231"/>
        <v>3036.6729728500018</v>
      </c>
      <c r="CD107" s="48">
        <f t="shared" si="231"/>
        <v>3036.6729728500018</v>
      </c>
      <c r="CE107" s="48">
        <f t="shared" si="231"/>
        <v>3036.6729728500018</v>
      </c>
      <c r="CF107" s="48">
        <f t="shared" si="231"/>
        <v>3036.6729728500018</v>
      </c>
      <c r="CG107" s="48">
        <f t="shared" ref="CG107:CY107" si="232">+CG104</f>
        <v>3036.6729728500018</v>
      </c>
      <c r="CH107" s="48">
        <f t="shared" si="232"/>
        <v>3036.6729728500018</v>
      </c>
      <c r="CI107" s="48">
        <f t="shared" si="232"/>
        <v>3036.6729728500018</v>
      </c>
      <c r="CJ107" s="48">
        <f t="shared" si="232"/>
        <v>3036.6729728500018</v>
      </c>
      <c r="CK107" s="48">
        <f t="shared" si="232"/>
        <v>3036.6729728500018</v>
      </c>
      <c r="CL107" s="48">
        <f t="shared" si="232"/>
        <v>3036.6729728500018</v>
      </c>
      <c r="CM107" s="196">
        <f t="shared" si="232"/>
        <v>3036.6729728500018</v>
      </c>
      <c r="CN107" s="48">
        <f t="shared" si="232"/>
        <v>3340.3402701350019</v>
      </c>
      <c r="CO107" s="48">
        <f t="shared" si="232"/>
        <v>3340.3402701350019</v>
      </c>
      <c r="CP107" s="48">
        <f t="shared" si="232"/>
        <v>3340.3402701350019</v>
      </c>
      <c r="CQ107" s="48">
        <f t="shared" si="232"/>
        <v>3340.3402701350019</v>
      </c>
      <c r="CR107" s="48">
        <f t="shared" si="232"/>
        <v>3340.3402701350019</v>
      </c>
      <c r="CS107" s="48">
        <f t="shared" si="232"/>
        <v>3340.3402701350019</v>
      </c>
      <c r="CT107" s="48">
        <f t="shared" si="232"/>
        <v>3340.3402701350019</v>
      </c>
      <c r="CU107" s="48">
        <f t="shared" si="232"/>
        <v>3340.3402701350019</v>
      </c>
      <c r="CV107" s="48">
        <f t="shared" si="232"/>
        <v>3340.3402701350019</v>
      </c>
      <c r="CW107" s="48">
        <f t="shared" si="232"/>
        <v>3340.3402701350019</v>
      </c>
      <c r="CX107" s="48">
        <f t="shared" si="232"/>
        <v>3340.3402701350019</v>
      </c>
      <c r="CY107" s="196">
        <f t="shared" si="232"/>
        <v>3340.3402701350019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33">P72-P107</f>
        <v>0</v>
      </c>
      <c r="Q108" s="48">
        <f t="shared" si="233"/>
        <v>0</v>
      </c>
      <c r="R108" s="48">
        <f t="shared" si="233"/>
        <v>0</v>
      </c>
      <c r="S108" s="48">
        <f t="shared" si="233"/>
        <v>0</v>
      </c>
      <c r="T108" s="48">
        <f t="shared" si="233"/>
        <v>0</v>
      </c>
      <c r="U108" s="48">
        <f t="shared" si="233"/>
        <v>0</v>
      </c>
      <c r="V108" s="48">
        <f t="shared" si="233"/>
        <v>-300</v>
      </c>
      <c r="W108" s="48">
        <f t="shared" si="233"/>
        <v>391.25</v>
      </c>
      <c r="X108" s="48">
        <f t="shared" si="233"/>
        <v>58.369999999999948</v>
      </c>
      <c r="Y108" s="48">
        <f t="shared" si="233"/>
        <v>1959.87</v>
      </c>
      <c r="Z108" s="196">
        <f t="shared" si="233"/>
        <v>2502.9599999999991</v>
      </c>
      <c r="AA108" s="48">
        <f t="shared" si="233"/>
        <v>2835.6115711613538</v>
      </c>
      <c r="AB108" s="48">
        <f t="shared" si="233"/>
        <v>1643.4440322956204</v>
      </c>
      <c r="AC108" s="48">
        <f t="shared" si="233"/>
        <v>2819.7703763941608</v>
      </c>
      <c r="AD108" s="48">
        <f t="shared" si="233"/>
        <v>2427.6615950279811</v>
      </c>
      <c r="AE108" s="196">
        <f t="shared" si="233"/>
        <v>2035.5528136618002</v>
      </c>
      <c r="AF108" s="48">
        <f t="shared" si="233"/>
        <v>3415.4344391265213</v>
      </c>
      <c r="AG108" s="48">
        <f t="shared" si="233"/>
        <v>2631.2168763941609</v>
      </c>
      <c r="AH108" s="48">
        <f t="shared" si="233"/>
        <v>3415.4344391265213</v>
      </c>
      <c r="AI108" s="48">
        <f t="shared" si="233"/>
        <v>1846.9993136618004</v>
      </c>
      <c r="AJ108" s="48">
        <f t="shared" si="233"/>
        <v>2631.2168763941609</v>
      </c>
      <c r="AK108" s="48">
        <f t="shared" si="233"/>
        <v>2631.2168763941609</v>
      </c>
      <c r="AL108" s="48">
        <f t="shared" si="233"/>
        <v>4199.6520018588808</v>
      </c>
      <c r="AM108" s="48">
        <f t="shared" si="233"/>
        <v>3807.5432204927001</v>
      </c>
      <c r="AN108" s="48">
        <f t="shared" si="233"/>
        <v>6160.1959086897805</v>
      </c>
      <c r="AO108" s="48">
        <f t="shared" si="233"/>
        <v>7336.5222527883216</v>
      </c>
      <c r="AP108" s="48">
        <f t="shared" si="233"/>
        <v>8904.9573782530424</v>
      </c>
      <c r="AQ108" s="196">
        <f t="shared" si="233"/>
        <v>5768.0871273236007</v>
      </c>
      <c r="AR108" s="48">
        <f t="shared" si="233"/>
        <v>7129.1134027883209</v>
      </c>
      <c r="AS108" s="48">
        <f t="shared" si="233"/>
        <v>7129.1134027883209</v>
      </c>
      <c r="AT108" s="48">
        <f t="shared" si="233"/>
        <v>8697.5485282530426</v>
      </c>
      <c r="AU108" s="48">
        <f t="shared" si="233"/>
        <v>5560.6782773236</v>
      </c>
      <c r="AV108" s="48">
        <f t="shared" ref="AV108:CA108" si="234">AV72-AV107</f>
        <v>7129.1134027883209</v>
      </c>
      <c r="AW108" s="48">
        <f t="shared" si="234"/>
        <v>7129.1134027883209</v>
      </c>
      <c r="AX108" s="48">
        <f t="shared" si="234"/>
        <v>8697.5485282530426</v>
      </c>
      <c r="AY108" s="48">
        <f t="shared" si="234"/>
        <v>5560.6782773236</v>
      </c>
      <c r="AZ108" s="48">
        <f t="shared" si="234"/>
        <v>7129.1134027883209</v>
      </c>
      <c r="BA108" s="48">
        <f t="shared" si="234"/>
        <v>7129.1134027883209</v>
      </c>
      <c r="BB108" s="48">
        <f t="shared" si="234"/>
        <v>8697.5485282530426</v>
      </c>
      <c r="BC108" s="196">
        <f t="shared" si="234"/>
        <v>5560.6782773236</v>
      </c>
      <c r="BD108" s="48">
        <f t="shared" si="234"/>
        <v>6900.9636677883209</v>
      </c>
      <c r="BE108" s="48">
        <f t="shared" si="234"/>
        <v>6900.9636677883209</v>
      </c>
      <c r="BF108" s="48">
        <f t="shared" si="234"/>
        <v>8469.3987932530417</v>
      </c>
      <c r="BG108" s="48">
        <f t="shared" si="234"/>
        <v>5332.5285423236</v>
      </c>
      <c r="BH108" s="48">
        <f t="shared" si="234"/>
        <v>6900.9636677883209</v>
      </c>
      <c r="BI108" s="48">
        <f t="shared" si="234"/>
        <v>6900.9636677883209</v>
      </c>
      <c r="BJ108" s="48">
        <f t="shared" si="234"/>
        <v>9253.6163559853994</v>
      </c>
      <c r="BK108" s="48">
        <f t="shared" si="234"/>
        <v>7293.0724491545006</v>
      </c>
      <c r="BL108" s="48">
        <f t="shared" si="234"/>
        <v>10429.942700083941</v>
      </c>
      <c r="BM108" s="48">
        <f t="shared" si="234"/>
        <v>11606.26904418248</v>
      </c>
      <c r="BN108" s="48">
        <f t="shared" si="234"/>
        <v>13958.92173237956</v>
      </c>
      <c r="BO108" s="196">
        <f t="shared" si="234"/>
        <v>9253.6163559853994</v>
      </c>
      <c r="BP108" s="48">
        <f t="shared" si="234"/>
        <v>11355.304335682478</v>
      </c>
      <c r="BQ108" s="48">
        <f t="shared" si="234"/>
        <v>11355.304335682478</v>
      </c>
      <c r="BR108" s="48">
        <f t="shared" si="234"/>
        <v>13707.95702387956</v>
      </c>
      <c r="BS108" s="48">
        <f t="shared" si="234"/>
        <v>9002.6516474853997</v>
      </c>
      <c r="BT108" s="48">
        <f t="shared" si="234"/>
        <v>11355.304335682478</v>
      </c>
      <c r="BU108" s="48">
        <f t="shared" si="234"/>
        <v>11355.304335682478</v>
      </c>
      <c r="BV108" s="48">
        <f t="shared" si="234"/>
        <v>13707.95702387956</v>
      </c>
      <c r="BW108" s="48">
        <f t="shared" si="234"/>
        <v>9002.6516474853997</v>
      </c>
      <c r="BX108" s="48">
        <f t="shared" si="234"/>
        <v>11355.304335682478</v>
      </c>
      <c r="BY108" s="48">
        <f t="shared" si="234"/>
        <v>11355.304335682478</v>
      </c>
      <c r="BZ108" s="48">
        <f t="shared" si="234"/>
        <v>13707.95702387956</v>
      </c>
      <c r="CA108" s="196">
        <f t="shared" si="234"/>
        <v>9002.6516474853997</v>
      </c>
      <c r="CB108" s="48">
        <f t="shared" ref="CB108:CY108" si="235">CB72-CB107</f>
        <v>11079.243156332479</v>
      </c>
      <c r="CC108" s="48">
        <f t="shared" si="235"/>
        <v>11079.243156332479</v>
      </c>
      <c r="CD108" s="48">
        <f t="shared" si="235"/>
        <v>13431.895844529559</v>
      </c>
      <c r="CE108" s="48">
        <f t="shared" si="235"/>
        <v>8726.5904681353986</v>
      </c>
      <c r="CF108" s="48">
        <f t="shared" si="235"/>
        <v>11079.243156332479</v>
      </c>
      <c r="CG108" s="48">
        <f t="shared" si="235"/>
        <v>11079.243156332479</v>
      </c>
      <c r="CH108" s="48">
        <f t="shared" si="235"/>
        <v>14216.113407261919</v>
      </c>
      <c r="CI108" s="48">
        <f t="shared" si="235"/>
        <v>10687.134374966297</v>
      </c>
      <c r="CJ108" s="48">
        <f t="shared" si="235"/>
        <v>14608.222188628099</v>
      </c>
      <c r="CK108" s="48">
        <f t="shared" si="235"/>
        <v>15784.548532726641</v>
      </c>
      <c r="CL108" s="48">
        <f t="shared" si="235"/>
        <v>18921.418783656081</v>
      </c>
      <c r="CM108" s="196">
        <f t="shared" si="235"/>
        <v>12647.6782817972</v>
      </c>
      <c r="CN108" s="48">
        <f t="shared" si="235"/>
        <v>15480.88123544164</v>
      </c>
      <c r="CO108" s="48">
        <f t="shared" si="235"/>
        <v>15480.88123544164</v>
      </c>
      <c r="CP108" s="48">
        <f t="shared" si="235"/>
        <v>18617.751486371082</v>
      </c>
      <c r="CQ108" s="48">
        <f t="shared" si="235"/>
        <v>12344.010984512199</v>
      </c>
      <c r="CR108" s="48">
        <f t="shared" si="235"/>
        <v>15480.88123544164</v>
      </c>
      <c r="CS108" s="48">
        <f t="shared" si="235"/>
        <v>15480.88123544164</v>
      </c>
      <c r="CT108" s="48">
        <f t="shared" si="235"/>
        <v>18617.751486371082</v>
      </c>
      <c r="CU108" s="48">
        <f t="shared" si="235"/>
        <v>12344.010984512199</v>
      </c>
      <c r="CV108" s="48">
        <f t="shared" si="235"/>
        <v>15480.88123544164</v>
      </c>
      <c r="CW108" s="48">
        <f t="shared" si="235"/>
        <v>15480.88123544164</v>
      </c>
      <c r="CX108" s="48">
        <f t="shared" si="235"/>
        <v>18617.751486371082</v>
      </c>
      <c r="CY108" s="196">
        <f t="shared" si="235"/>
        <v>12344.010984512199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36">+N108/N24</f>
        <v>#DIV/0!</v>
      </c>
      <c r="O109" s="138" t="e">
        <f t="shared" si="236"/>
        <v>#DIV/0!</v>
      </c>
      <c r="P109" s="138" t="e">
        <f t="shared" si="236"/>
        <v>#DIV/0!</v>
      </c>
      <c r="Q109" s="138" t="e">
        <f t="shared" si="236"/>
        <v>#DIV/0!</v>
      </c>
      <c r="R109" s="138" t="e">
        <f t="shared" si="236"/>
        <v>#DIV/0!</v>
      </c>
      <c r="S109" s="138" t="e">
        <f t="shared" si="236"/>
        <v>#DIV/0!</v>
      </c>
      <c r="T109" s="138" t="e">
        <f t="shared" si="236"/>
        <v>#DIV/0!</v>
      </c>
      <c r="U109" s="463" t="e">
        <f t="shared" si="236"/>
        <v>#DIV/0!</v>
      </c>
      <c r="V109" s="463" t="e">
        <f t="shared" si="236"/>
        <v>#DIV/0!</v>
      </c>
      <c r="W109" s="468">
        <f t="shared" si="236"/>
        <v>1</v>
      </c>
      <c r="X109" s="468">
        <f t="shared" si="236"/>
        <v>0.11203454894433772</v>
      </c>
      <c r="Y109" s="468">
        <f t="shared" si="236"/>
        <v>0.81086884567645834</v>
      </c>
      <c r="Z109" s="486">
        <f t="shared" si="236"/>
        <v>0.36425128646936911</v>
      </c>
      <c r="AA109" s="138">
        <f t="shared" si="236"/>
        <v>0.56521940888901112</v>
      </c>
      <c r="AB109" s="138">
        <f t="shared" si="236"/>
        <v>0.43825174194549871</v>
      </c>
      <c r="AC109" s="138">
        <f t="shared" si="236"/>
        <v>0.56395407527883212</v>
      </c>
      <c r="AD109" s="138">
        <f t="shared" si="236"/>
        <v>0.52967162073337759</v>
      </c>
      <c r="AE109" s="198">
        <f t="shared" si="236"/>
        <v>0.48853267527883204</v>
      </c>
      <c r="AF109" s="138">
        <f t="shared" si="236"/>
        <v>0.58550304670740361</v>
      </c>
      <c r="AG109" s="138">
        <f t="shared" si="236"/>
        <v>0.52624337527883214</v>
      </c>
      <c r="AH109" s="138">
        <f t="shared" si="236"/>
        <v>0.58550304670740361</v>
      </c>
      <c r="AI109" s="138">
        <f t="shared" si="236"/>
        <v>0.44327983527883208</v>
      </c>
      <c r="AJ109" s="138">
        <f t="shared" si="236"/>
        <v>0.52624337527883214</v>
      </c>
      <c r="AK109" s="138">
        <f t="shared" si="236"/>
        <v>0.52624337527883214</v>
      </c>
      <c r="AL109" s="138">
        <f t="shared" si="236"/>
        <v>0.62994780027883213</v>
      </c>
      <c r="AM109" s="138">
        <f t="shared" si="236"/>
        <v>0.60920691527883197</v>
      </c>
      <c r="AN109" s="138">
        <f t="shared" si="236"/>
        <v>0.70402238956454632</v>
      </c>
      <c r="AO109" s="138">
        <f t="shared" si="236"/>
        <v>0.73365222527883212</v>
      </c>
      <c r="AP109" s="138">
        <f t="shared" si="236"/>
        <v>0.76328206099311779</v>
      </c>
      <c r="AQ109" s="198">
        <f t="shared" si="236"/>
        <v>0.69217045527883203</v>
      </c>
      <c r="AR109" s="138">
        <f t="shared" si="236"/>
        <v>0.71291134027883207</v>
      </c>
      <c r="AS109" s="138">
        <f t="shared" si="236"/>
        <v>0.71291134027883207</v>
      </c>
      <c r="AT109" s="138">
        <f t="shared" ref="AT109:BY109" si="237">+AT108/AT24</f>
        <v>0.74550415956454641</v>
      </c>
      <c r="AU109" s="138">
        <f t="shared" si="237"/>
        <v>0.66728139327883196</v>
      </c>
      <c r="AV109" s="138">
        <f t="shared" si="237"/>
        <v>0.71291134027883207</v>
      </c>
      <c r="AW109" s="138">
        <f t="shared" si="237"/>
        <v>0.71291134027883207</v>
      </c>
      <c r="AX109" s="138">
        <f t="shared" si="237"/>
        <v>0.74550415956454641</v>
      </c>
      <c r="AY109" s="138">
        <f t="shared" si="237"/>
        <v>0.66728139327883196</v>
      </c>
      <c r="AZ109" s="138">
        <f t="shared" si="237"/>
        <v>0.71291134027883207</v>
      </c>
      <c r="BA109" s="138">
        <f t="shared" si="237"/>
        <v>0.71291134027883207</v>
      </c>
      <c r="BB109" s="138">
        <f t="shared" si="237"/>
        <v>0.74550415956454641</v>
      </c>
      <c r="BC109" s="198">
        <f t="shared" si="237"/>
        <v>0.66728139327883196</v>
      </c>
      <c r="BD109" s="138">
        <f t="shared" si="237"/>
        <v>0.69009636677883213</v>
      </c>
      <c r="BE109" s="138">
        <f t="shared" si="237"/>
        <v>0.69009636677883213</v>
      </c>
      <c r="BF109" s="138">
        <f t="shared" si="237"/>
        <v>0.72594846799311774</v>
      </c>
      <c r="BG109" s="138">
        <f t="shared" si="237"/>
        <v>0.63990342507883191</v>
      </c>
      <c r="BH109" s="138">
        <f t="shared" si="237"/>
        <v>0.69009636677883213</v>
      </c>
      <c r="BI109" s="138">
        <f t="shared" si="237"/>
        <v>0.69009636677883213</v>
      </c>
      <c r="BJ109" s="138">
        <f t="shared" si="237"/>
        <v>0.74028930847883201</v>
      </c>
      <c r="BK109" s="138">
        <f t="shared" si="237"/>
        <v>0.70013495511883195</v>
      </c>
      <c r="BL109" s="138">
        <f t="shared" si="237"/>
        <v>0.75854128727883208</v>
      </c>
      <c r="BM109" s="138">
        <f t="shared" si="237"/>
        <v>0.77375126961216534</v>
      </c>
      <c r="BN109" s="138">
        <f t="shared" si="237"/>
        <v>0.79765267042168919</v>
      </c>
      <c r="BO109" s="198">
        <f t="shared" si="237"/>
        <v>0.74028930847883201</v>
      </c>
      <c r="BP109" s="138">
        <f t="shared" si="237"/>
        <v>0.75702028904549856</v>
      </c>
      <c r="BQ109" s="138">
        <f t="shared" si="237"/>
        <v>0.75702028904549856</v>
      </c>
      <c r="BR109" s="138">
        <f t="shared" si="237"/>
        <v>0.78331182993597492</v>
      </c>
      <c r="BS109" s="138">
        <f t="shared" si="237"/>
        <v>0.72021213179883203</v>
      </c>
      <c r="BT109" s="138">
        <f t="shared" si="237"/>
        <v>0.75702028904549856</v>
      </c>
      <c r="BU109" s="138">
        <f t="shared" si="237"/>
        <v>0.75702028904549856</v>
      </c>
      <c r="BV109" s="138">
        <f t="shared" si="237"/>
        <v>0.78331182993597492</v>
      </c>
      <c r="BW109" s="138">
        <f t="shared" si="237"/>
        <v>0.72021213179883203</v>
      </c>
      <c r="BX109" s="138">
        <f t="shared" si="237"/>
        <v>0.75702028904549856</v>
      </c>
      <c r="BY109" s="138">
        <f t="shared" si="237"/>
        <v>0.75702028904549856</v>
      </c>
      <c r="BZ109" s="138">
        <f t="shared" ref="BZ109:CY109" si="238">+BZ108/BZ24</f>
        <v>0.78331182993597492</v>
      </c>
      <c r="CA109" s="198">
        <f t="shared" si="238"/>
        <v>0.72021213179883203</v>
      </c>
      <c r="CB109" s="138">
        <f t="shared" si="238"/>
        <v>0.7386162104221653</v>
      </c>
      <c r="CC109" s="138">
        <f t="shared" si="238"/>
        <v>0.7386162104221653</v>
      </c>
      <c r="CD109" s="138">
        <f t="shared" si="238"/>
        <v>0.76753690540168906</v>
      </c>
      <c r="CE109" s="138">
        <f t="shared" si="238"/>
        <v>0.69812723745083194</v>
      </c>
      <c r="CF109" s="138">
        <f t="shared" si="238"/>
        <v>0.7386162104221653</v>
      </c>
      <c r="CG109" s="138">
        <f t="shared" si="238"/>
        <v>0.7386162104221653</v>
      </c>
      <c r="CH109" s="138">
        <f t="shared" si="238"/>
        <v>0.77542436766883194</v>
      </c>
      <c r="CI109" s="138">
        <f t="shared" si="238"/>
        <v>0.7328320714262605</v>
      </c>
      <c r="CJ109" s="138">
        <f t="shared" si="238"/>
        <v>0.77910518339349855</v>
      </c>
      <c r="CK109" s="138">
        <f t="shared" si="238"/>
        <v>0.78922742663633205</v>
      </c>
      <c r="CL109" s="138">
        <f t="shared" si="238"/>
        <v>0.81091794787097482</v>
      </c>
      <c r="CM109" s="198">
        <f t="shared" si="238"/>
        <v>0.75886069690783198</v>
      </c>
      <c r="CN109" s="138">
        <f t="shared" si="238"/>
        <v>0.77404406177208207</v>
      </c>
      <c r="CO109" s="138">
        <f t="shared" si="238"/>
        <v>0.77404406177208207</v>
      </c>
      <c r="CP109" s="138">
        <f t="shared" si="238"/>
        <v>0.79790363513018914</v>
      </c>
      <c r="CQ109" s="138">
        <f t="shared" si="238"/>
        <v>0.74064065907073184</v>
      </c>
      <c r="CR109" s="138">
        <f t="shared" si="238"/>
        <v>0.77404406177208207</v>
      </c>
      <c r="CS109" s="138">
        <f t="shared" si="238"/>
        <v>0.77404406177208207</v>
      </c>
      <c r="CT109" s="138">
        <f t="shared" si="238"/>
        <v>0.79790363513018914</v>
      </c>
      <c r="CU109" s="138">
        <f t="shared" si="238"/>
        <v>0.74064065907073184</v>
      </c>
      <c r="CV109" s="138">
        <f t="shared" si="238"/>
        <v>0.77404406177208207</v>
      </c>
      <c r="CW109" s="138">
        <f t="shared" si="238"/>
        <v>0.77404406177208207</v>
      </c>
      <c r="CX109" s="138">
        <f t="shared" si="238"/>
        <v>0.79790363513018914</v>
      </c>
      <c r="CY109" s="198">
        <f t="shared" si="238"/>
        <v>0.74064065907073184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39">-Q104</f>
        <v>0</v>
      </c>
      <c r="R110" s="138">
        <f t="shared" si="239"/>
        <v>0</v>
      </c>
      <c r="S110" s="138">
        <f t="shared" si="239"/>
        <v>0</v>
      </c>
      <c r="T110" s="138">
        <f t="shared" si="239"/>
        <v>0</v>
      </c>
      <c r="U110" s="463">
        <f t="shared" ref="U110:V110" si="240">-U104</f>
        <v>0</v>
      </c>
      <c r="V110" s="463">
        <f t="shared" si="240"/>
        <v>-300</v>
      </c>
      <c r="W110" s="468">
        <f t="shared" ref="W110:X110" si="241">-W104</f>
        <v>0</v>
      </c>
      <c r="X110" s="468">
        <f t="shared" si="241"/>
        <v>-462.63000000000005</v>
      </c>
      <c r="Y110" s="468">
        <f t="shared" ref="Y110:Z110" si="242">-Y104</f>
        <v>-457.13</v>
      </c>
      <c r="Z110" s="486">
        <f t="shared" si="242"/>
        <v>-3963.5600000000004</v>
      </c>
      <c r="AA110" s="138">
        <f t="shared" ref="AA110:AB110" si="243">-AA104</f>
        <v>-1885.5350000000001</v>
      </c>
      <c r="AB110" s="138">
        <f t="shared" si="243"/>
        <v>-1885.5350000000001</v>
      </c>
      <c r="AC110" s="138">
        <f t="shared" si="239"/>
        <v>-1885.5350000000001</v>
      </c>
      <c r="AD110" s="138">
        <f t="shared" si="239"/>
        <v>-1885.5350000000001</v>
      </c>
      <c r="AE110" s="198">
        <f t="shared" si="239"/>
        <v>-1885.5350000000001</v>
      </c>
      <c r="AF110" s="138">
        <f t="shared" si="239"/>
        <v>-2074.0884999999998</v>
      </c>
      <c r="AG110" s="138">
        <f t="shared" si="239"/>
        <v>-2074.0884999999998</v>
      </c>
      <c r="AH110" s="138">
        <f t="shared" si="239"/>
        <v>-2074.0884999999998</v>
      </c>
      <c r="AI110" s="138">
        <f t="shared" si="239"/>
        <v>-2074.0884999999998</v>
      </c>
      <c r="AJ110" s="138">
        <f t="shared" si="239"/>
        <v>-2074.0884999999998</v>
      </c>
      <c r="AK110" s="138">
        <f t="shared" si="239"/>
        <v>-2074.0884999999998</v>
      </c>
      <c r="AL110" s="138">
        <f t="shared" si="239"/>
        <v>-2074.0884999999998</v>
      </c>
      <c r="AM110" s="138">
        <f t="shared" si="239"/>
        <v>-2074.0884999999998</v>
      </c>
      <c r="AN110" s="138">
        <f t="shared" si="239"/>
        <v>-2074.0884999999998</v>
      </c>
      <c r="AO110" s="138">
        <f t="shared" si="239"/>
        <v>-2074.0884999999998</v>
      </c>
      <c r="AP110" s="138">
        <f t="shared" si="239"/>
        <v>-2074.0884999999998</v>
      </c>
      <c r="AQ110" s="198">
        <f t="shared" si="239"/>
        <v>-2074.0884999999998</v>
      </c>
      <c r="AR110" s="138">
        <f t="shared" si="239"/>
        <v>-2281.4973500000006</v>
      </c>
      <c r="AS110" s="138">
        <f t="shared" si="239"/>
        <v>-2281.4973500000006</v>
      </c>
      <c r="AT110" s="138">
        <f t="shared" si="239"/>
        <v>-2281.4973500000006</v>
      </c>
      <c r="AU110" s="138">
        <f t="shared" si="239"/>
        <v>-2281.4973500000006</v>
      </c>
      <c r="AV110" s="138">
        <f t="shared" si="239"/>
        <v>-2281.4973500000006</v>
      </c>
      <c r="AW110" s="138">
        <f t="shared" si="239"/>
        <v>-2281.4973500000006</v>
      </c>
      <c r="AX110" s="138">
        <f t="shared" si="239"/>
        <v>-2281.4973500000006</v>
      </c>
      <c r="AY110" s="138">
        <f t="shared" si="239"/>
        <v>-2281.4973500000006</v>
      </c>
      <c r="AZ110" s="138">
        <f t="shared" si="239"/>
        <v>-2281.4973500000006</v>
      </c>
      <c r="BA110" s="138">
        <f t="shared" si="239"/>
        <v>-2281.4973500000006</v>
      </c>
      <c r="BB110" s="138">
        <f t="shared" si="239"/>
        <v>-2281.4973500000006</v>
      </c>
      <c r="BC110" s="198">
        <f t="shared" si="239"/>
        <v>-2281.4973500000006</v>
      </c>
      <c r="BD110" s="138">
        <f t="shared" si="239"/>
        <v>-2509.647085000001</v>
      </c>
      <c r="BE110" s="138">
        <f t="shared" si="239"/>
        <v>-2509.647085000001</v>
      </c>
      <c r="BF110" s="138">
        <f t="shared" si="239"/>
        <v>-2509.647085000001</v>
      </c>
      <c r="BG110" s="138">
        <f t="shared" si="239"/>
        <v>-2509.647085000001</v>
      </c>
      <c r="BH110" s="138">
        <f t="shared" si="239"/>
        <v>-2509.647085000001</v>
      </c>
      <c r="BI110" s="138">
        <f t="shared" si="239"/>
        <v>-2509.647085000001</v>
      </c>
      <c r="BJ110" s="138">
        <f t="shared" si="239"/>
        <v>-2509.647085000001</v>
      </c>
      <c r="BK110" s="138">
        <f t="shared" si="239"/>
        <v>-2509.647085000001</v>
      </c>
      <c r="BL110" s="138">
        <f t="shared" si="239"/>
        <v>-2509.647085000001</v>
      </c>
      <c r="BM110" s="138">
        <f t="shared" si="239"/>
        <v>-2509.647085000001</v>
      </c>
      <c r="BN110" s="138">
        <f t="shared" si="239"/>
        <v>-2509.647085000001</v>
      </c>
      <c r="BO110" s="198">
        <f t="shared" si="239"/>
        <v>-2509.647085000001</v>
      </c>
      <c r="BP110" s="138">
        <f t="shared" si="239"/>
        <v>-2760.6117935000011</v>
      </c>
      <c r="BQ110" s="138">
        <f t="shared" si="239"/>
        <v>-2760.6117935000011</v>
      </c>
      <c r="BR110" s="138">
        <f t="shared" si="239"/>
        <v>-2760.6117935000011</v>
      </c>
      <c r="BS110" s="138">
        <f t="shared" si="239"/>
        <v>-2760.6117935000011</v>
      </c>
      <c r="BT110" s="138">
        <f t="shared" si="239"/>
        <v>-2760.6117935000011</v>
      </c>
      <c r="BU110" s="138">
        <f t="shared" si="239"/>
        <v>-2760.6117935000011</v>
      </c>
      <c r="BV110" s="138">
        <f t="shared" si="239"/>
        <v>-2760.6117935000011</v>
      </c>
      <c r="BW110" s="138">
        <f t="shared" si="239"/>
        <v>-2760.6117935000011</v>
      </c>
      <c r="BX110" s="138">
        <f t="shared" si="239"/>
        <v>-2760.6117935000011</v>
      </c>
      <c r="BY110" s="138">
        <f t="shared" si="239"/>
        <v>-2760.6117935000011</v>
      </c>
      <c r="BZ110" s="138">
        <f t="shared" si="239"/>
        <v>-2760.6117935000011</v>
      </c>
      <c r="CA110" s="198">
        <f t="shared" si="239"/>
        <v>-2760.6117935000011</v>
      </c>
      <c r="CB110" s="138">
        <f t="shared" si="239"/>
        <v>-3036.6729728500018</v>
      </c>
      <c r="CC110" s="138">
        <f t="shared" ref="CC110:CY110" si="244">-CC104</f>
        <v>-3036.6729728500018</v>
      </c>
      <c r="CD110" s="138">
        <f t="shared" si="244"/>
        <v>-3036.6729728500018</v>
      </c>
      <c r="CE110" s="138">
        <f t="shared" si="244"/>
        <v>-3036.6729728500018</v>
      </c>
      <c r="CF110" s="138">
        <f t="shared" si="244"/>
        <v>-3036.6729728500018</v>
      </c>
      <c r="CG110" s="138">
        <f t="shared" si="244"/>
        <v>-3036.6729728500018</v>
      </c>
      <c r="CH110" s="138">
        <f t="shared" si="244"/>
        <v>-3036.6729728500018</v>
      </c>
      <c r="CI110" s="138">
        <f t="shared" si="244"/>
        <v>-3036.6729728500018</v>
      </c>
      <c r="CJ110" s="138">
        <f t="shared" si="244"/>
        <v>-3036.6729728500018</v>
      </c>
      <c r="CK110" s="138">
        <f t="shared" si="244"/>
        <v>-3036.6729728500018</v>
      </c>
      <c r="CL110" s="138">
        <f t="shared" si="244"/>
        <v>-3036.6729728500018</v>
      </c>
      <c r="CM110" s="198">
        <f t="shared" si="244"/>
        <v>-3036.6729728500018</v>
      </c>
      <c r="CN110" s="138">
        <f t="shared" si="244"/>
        <v>-3340.3402701350019</v>
      </c>
      <c r="CO110" s="138">
        <f t="shared" si="244"/>
        <v>-3340.3402701350019</v>
      </c>
      <c r="CP110" s="138">
        <f t="shared" si="244"/>
        <v>-3340.3402701350019</v>
      </c>
      <c r="CQ110" s="138">
        <f t="shared" si="244"/>
        <v>-3340.3402701350019</v>
      </c>
      <c r="CR110" s="138">
        <f t="shared" si="244"/>
        <v>-3340.3402701350019</v>
      </c>
      <c r="CS110" s="138">
        <f t="shared" si="244"/>
        <v>-3340.3402701350019</v>
      </c>
      <c r="CT110" s="138">
        <f t="shared" si="244"/>
        <v>-3340.3402701350019</v>
      </c>
      <c r="CU110" s="138">
        <f t="shared" si="244"/>
        <v>-3340.3402701350019</v>
      </c>
      <c r="CV110" s="138">
        <f t="shared" si="244"/>
        <v>-3340.3402701350019</v>
      </c>
      <c r="CW110" s="138">
        <f t="shared" si="244"/>
        <v>-3340.3402701350019</v>
      </c>
      <c r="CX110" s="138">
        <f t="shared" si="244"/>
        <v>-3340.3402701350019</v>
      </c>
      <c r="CY110" s="198">
        <f t="shared" si="244"/>
        <v>-3340.3402701350019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599">
        <v>200</v>
      </c>
      <c r="AB112" s="110">
        <f t="shared" ref="AB112:BS112" si="245">AA112</f>
        <v>200</v>
      </c>
      <c r="AC112" s="110">
        <f t="shared" si="245"/>
        <v>200</v>
      </c>
      <c r="AD112" s="110">
        <f t="shared" si="245"/>
        <v>200</v>
      </c>
      <c r="AE112" s="195">
        <f t="shared" si="245"/>
        <v>200</v>
      </c>
      <c r="AF112" s="110">
        <f t="shared" si="245"/>
        <v>200</v>
      </c>
      <c r="AG112" s="110">
        <f t="shared" si="245"/>
        <v>200</v>
      </c>
      <c r="AH112" s="110">
        <f t="shared" si="245"/>
        <v>200</v>
      </c>
      <c r="AI112" s="110">
        <f t="shared" si="245"/>
        <v>200</v>
      </c>
      <c r="AJ112" s="110">
        <f t="shared" si="245"/>
        <v>200</v>
      </c>
      <c r="AK112" s="110">
        <f t="shared" si="245"/>
        <v>200</v>
      </c>
      <c r="AL112" s="110">
        <f t="shared" si="245"/>
        <v>200</v>
      </c>
      <c r="AM112" s="110">
        <f t="shared" si="245"/>
        <v>200</v>
      </c>
      <c r="AN112" s="110">
        <f t="shared" si="245"/>
        <v>200</v>
      </c>
      <c r="AO112" s="110">
        <f t="shared" si="245"/>
        <v>200</v>
      </c>
      <c r="AP112" s="110">
        <f t="shared" si="245"/>
        <v>200</v>
      </c>
      <c r="AQ112" s="195">
        <f t="shared" si="245"/>
        <v>200</v>
      </c>
      <c r="AR112" s="110">
        <f t="shared" si="245"/>
        <v>200</v>
      </c>
      <c r="AS112" s="110">
        <f t="shared" si="245"/>
        <v>200</v>
      </c>
      <c r="AT112" s="110">
        <f t="shared" si="245"/>
        <v>200</v>
      </c>
      <c r="AU112" s="110">
        <f t="shared" si="245"/>
        <v>200</v>
      </c>
      <c r="AV112" s="110">
        <f t="shared" si="245"/>
        <v>200</v>
      </c>
      <c r="AW112" s="110">
        <f t="shared" si="245"/>
        <v>200</v>
      </c>
      <c r="AX112" s="110">
        <f t="shared" si="245"/>
        <v>200</v>
      </c>
      <c r="AY112" s="110">
        <f t="shared" si="245"/>
        <v>200</v>
      </c>
      <c r="AZ112" s="110">
        <f t="shared" si="245"/>
        <v>200</v>
      </c>
      <c r="BA112" s="110">
        <f t="shared" si="245"/>
        <v>200</v>
      </c>
      <c r="BB112" s="110">
        <f t="shared" si="245"/>
        <v>200</v>
      </c>
      <c r="BC112" s="195">
        <f t="shared" si="245"/>
        <v>200</v>
      </c>
      <c r="BD112" s="110">
        <f t="shared" si="245"/>
        <v>200</v>
      </c>
      <c r="BE112" s="110">
        <f t="shared" si="245"/>
        <v>200</v>
      </c>
      <c r="BF112" s="110">
        <f t="shared" si="245"/>
        <v>200</v>
      </c>
      <c r="BG112" s="110">
        <f t="shared" si="245"/>
        <v>200</v>
      </c>
      <c r="BH112" s="110">
        <f t="shared" si="245"/>
        <v>200</v>
      </c>
      <c r="BI112" s="110">
        <f t="shared" si="245"/>
        <v>200</v>
      </c>
      <c r="BJ112" s="110">
        <f t="shared" si="245"/>
        <v>200</v>
      </c>
      <c r="BK112" s="110">
        <f t="shared" si="245"/>
        <v>200</v>
      </c>
      <c r="BL112" s="110">
        <f t="shared" si="245"/>
        <v>200</v>
      </c>
      <c r="BM112" s="110">
        <f t="shared" si="245"/>
        <v>200</v>
      </c>
      <c r="BN112" s="110">
        <f t="shared" si="245"/>
        <v>200</v>
      </c>
      <c r="BO112" s="195">
        <f t="shared" si="245"/>
        <v>200</v>
      </c>
      <c r="BP112" s="110">
        <f t="shared" si="245"/>
        <v>200</v>
      </c>
      <c r="BQ112" s="110">
        <f t="shared" si="245"/>
        <v>200</v>
      </c>
      <c r="BR112" s="110">
        <f t="shared" si="245"/>
        <v>200</v>
      </c>
      <c r="BS112" s="110">
        <f t="shared" si="245"/>
        <v>200</v>
      </c>
      <c r="BT112" s="110">
        <f t="shared" ref="BT112:CY112" si="246">BS112</f>
        <v>200</v>
      </c>
      <c r="BU112" s="110">
        <f t="shared" si="246"/>
        <v>200</v>
      </c>
      <c r="BV112" s="110">
        <f t="shared" si="246"/>
        <v>200</v>
      </c>
      <c r="BW112" s="110">
        <f t="shared" si="246"/>
        <v>200</v>
      </c>
      <c r="BX112" s="110">
        <f t="shared" si="246"/>
        <v>200</v>
      </c>
      <c r="BY112" s="110">
        <f t="shared" si="246"/>
        <v>200</v>
      </c>
      <c r="BZ112" s="110">
        <f t="shared" si="246"/>
        <v>200</v>
      </c>
      <c r="CA112" s="195">
        <f t="shared" si="246"/>
        <v>200</v>
      </c>
      <c r="CB112" s="110">
        <f t="shared" si="246"/>
        <v>200</v>
      </c>
      <c r="CC112" s="110">
        <f t="shared" si="246"/>
        <v>200</v>
      </c>
      <c r="CD112" s="110">
        <f t="shared" si="246"/>
        <v>200</v>
      </c>
      <c r="CE112" s="110">
        <f t="shared" si="246"/>
        <v>200</v>
      </c>
      <c r="CF112" s="110">
        <f t="shared" si="246"/>
        <v>200</v>
      </c>
      <c r="CG112" s="110">
        <f t="shared" si="246"/>
        <v>200</v>
      </c>
      <c r="CH112" s="110">
        <f t="shared" si="246"/>
        <v>200</v>
      </c>
      <c r="CI112" s="110">
        <f t="shared" si="246"/>
        <v>200</v>
      </c>
      <c r="CJ112" s="110">
        <f t="shared" si="246"/>
        <v>200</v>
      </c>
      <c r="CK112" s="110">
        <f t="shared" si="246"/>
        <v>200</v>
      </c>
      <c r="CL112" s="110">
        <f t="shared" si="246"/>
        <v>200</v>
      </c>
      <c r="CM112" s="195">
        <f t="shared" si="246"/>
        <v>200</v>
      </c>
      <c r="CN112" s="110">
        <f t="shared" si="246"/>
        <v>200</v>
      </c>
      <c r="CO112" s="110">
        <f t="shared" si="246"/>
        <v>200</v>
      </c>
      <c r="CP112" s="110">
        <f t="shared" si="246"/>
        <v>200</v>
      </c>
      <c r="CQ112" s="110">
        <f t="shared" si="246"/>
        <v>200</v>
      </c>
      <c r="CR112" s="110">
        <f t="shared" si="246"/>
        <v>200</v>
      </c>
      <c r="CS112" s="110">
        <f t="shared" si="246"/>
        <v>200</v>
      </c>
      <c r="CT112" s="110">
        <f t="shared" si="246"/>
        <v>200</v>
      </c>
      <c r="CU112" s="110">
        <f t="shared" si="246"/>
        <v>200</v>
      </c>
      <c r="CV112" s="110">
        <f t="shared" si="246"/>
        <v>200</v>
      </c>
      <c r="CW112" s="110">
        <f t="shared" si="246"/>
        <v>200</v>
      </c>
      <c r="CX112" s="110">
        <f t="shared" si="246"/>
        <v>200</v>
      </c>
      <c r="CY112" s="195">
        <f t="shared" si="246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47">N112</f>
        <v>0</v>
      </c>
      <c r="O113" s="47">
        <f t="shared" si="247"/>
        <v>0</v>
      </c>
      <c r="P113" s="47">
        <f t="shared" ref="P113:Q113" si="248">P112</f>
        <v>0</v>
      </c>
      <c r="Q113" s="47">
        <f t="shared" si="248"/>
        <v>0</v>
      </c>
      <c r="R113" s="47">
        <f t="shared" ref="R113" si="249">R112</f>
        <v>0</v>
      </c>
      <c r="S113" s="47">
        <f t="shared" ref="S113:T113" si="250">S112</f>
        <v>0</v>
      </c>
      <c r="T113" s="47">
        <f t="shared" si="250"/>
        <v>0</v>
      </c>
      <c r="U113" s="47">
        <f t="shared" ref="U113:V113" si="251">U112</f>
        <v>0</v>
      </c>
      <c r="V113" s="47">
        <f t="shared" si="251"/>
        <v>0</v>
      </c>
      <c r="W113" s="47">
        <f t="shared" ref="W113:X113" si="252">W112</f>
        <v>0</v>
      </c>
      <c r="X113" s="47">
        <f t="shared" si="252"/>
        <v>0</v>
      </c>
      <c r="Y113" s="47">
        <f t="shared" ref="Y113:Z113" si="253">Y112</f>
        <v>250</v>
      </c>
      <c r="Z113" s="199">
        <f t="shared" si="253"/>
        <v>2666</v>
      </c>
      <c r="AA113" s="47">
        <f t="shared" ref="AA113:AB113" si="254">AA112</f>
        <v>200</v>
      </c>
      <c r="AB113" s="47">
        <f t="shared" si="254"/>
        <v>200</v>
      </c>
      <c r="AC113" s="47">
        <f t="shared" ref="AC113:BR113" si="255">AC112</f>
        <v>200</v>
      </c>
      <c r="AD113" s="47">
        <f t="shared" si="255"/>
        <v>200</v>
      </c>
      <c r="AE113" s="199">
        <f t="shared" si="255"/>
        <v>200</v>
      </c>
      <c r="AF113" s="47">
        <f t="shared" si="255"/>
        <v>200</v>
      </c>
      <c r="AG113" s="47">
        <f t="shared" si="255"/>
        <v>200</v>
      </c>
      <c r="AH113" s="47">
        <f t="shared" si="255"/>
        <v>200</v>
      </c>
      <c r="AI113" s="47">
        <f t="shared" si="255"/>
        <v>200</v>
      </c>
      <c r="AJ113" s="47">
        <f t="shared" si="255"/>
        <v>200</v>
      </c>
      <c r="AK113" s="47">
        <f t="shared" si="255"/>
        <v>200</v>
      </c>
      <c r="AL113" s="47">
        <f t="shared" si="255"/>
        <v>200</v>
      </c>
      <c r="AM113" s="47">
        <f t="shared" si="255"/>
        <v>200</v>
      </c>
      <c r="AN113" s="47">
        <f t="shared" si="255"/>
        <v>200</v>
      </c>
      <c r="AO113" s="47">
        <f t="shared" si="255"/>
        <v>200</v>
      </c>
      <c r="AP113" s="47">
        <f t="shared" si="255"/>
        <v>200</v>
      </c>
      <c r="AQ113" s="199">
        <f t="shared" si="255"/>
        <v>200</v>
      </c>
      <c r="AR113" s="47">
        <f t="shared" si="255"/>
        <v>200</v>
      </c>
      <c r="AS113" s="47">
        <f t="shared" si="255"/>
        <v>200</v>
      </c>
      <c r="AT113" s="47">
        <f t="shared" si="255"/>
        <v>200</v>
      </c>
      <c r="AU113" s="47">
        <f t="shared" si="255"/>
        <v>200</v>
      </c>
      <c r="AV113" s="47">
        <f t="shared" si="255"/>
        <v>200</v>
      </c>
      <c r="AW113" s="47">
        <f t="shared" si="255"/>
        <v>200</v>
      </c>
      <c r="AX113" s="47">
        <f t="shared" si="255"/>
        <v>200</v>
      </c>
      <c r="AY113" s="47">
        <f t="shared" si="255"/>
        <v>200</v>
      </c>
      <c r="AZ113" s="47">
        <f t="shared" si="255"/>
        <v>200</v>
      </c>
      <c r="BA113" s="47">
        <f t="shared" si="255"/>
        <v>200</v>
      </c>
      <c r="BB113" s="47">
        <f t="shared" si="255"/>
        <v>200</v>
      </c>
      <c r="BC113" s="199">
        <f t="shared" si="255"/>
        <v>200</v>
      </c>
      <c r="BD113" s="47">
        <f t="shared" si="255"/>
        <v>200</v>
      </c>
      <c r="BE113" s="47">
        <f t="shared" si="255"/>
        <v>200</v>
      </c>
      <c r="BF113" s="47">
        <f t="shared" si="255"/>
        <v>200</v>
      </c>
      <c r="BG113" s="47">
        <f t="shared" si="255"/>
        <v>200</v>
      </c>
      <c r="BH113" s="47">
        <f t="shared" si="255"/>
        <v>200</v>
      </c>
      <c r="BI113" s="47">
        <f t="shared" si="255"/>
        <v>200</v>
      </c>
      <c r="BJ113" s="47">
        <f t="shared" si="255"/>
        <v>200</v>
      </c>
      <c r="BK113" s="47">
        <f t="shared" si="255"/>
        <v>200</v>
      </c>
      <c r="BL113" s="47">
        <f t="shared" si="255"/>
        <v>200</v>
      </c>
      <c r="BM113" s="47">
        <f t="shared" si="255"/>
        <v>200</v>
      </c>
      <c r="BN113" s="47">
        <f t="shared" si="255"/>
        <v>200</v>
      </c>
      <c r="BO113" s="199">
        <f t="shared" si="255"/>
        <v>200</v>
      </c>
      <c r="BP113" s="47">
        <f t="shared" si="255"/>
        <v>200</v>
      </c>
      <c r="BQ113" s="47">
        <f t="shared" si="255"/>
        <v>200</v>
      </c>
      <c r="BR113" s="47">
        <f t="shared" si="255"/>
        <v>200</v>
      </c>
      <c r="BS113" s="47">
        <f t="shared" ref="BS113:CY113" si="256">BS112</f>
        <v>200</v>
      </c>
      <c r="BT113" s="47">
        <f t="shared" si="256"/>
        <v>200</v>
      </c>
      <c r="BU113" s="47">
        <f t="shared" si="256"/>
        <v>200</v>
      </c>
      <c r="BV113" s="47">
        <f t="shared" si="256"/>
        <v>200</v>
      </c>
      <c r="BW113" s="47">
        <f t="shared" si="256"/>
        <v>200</v>
      </c>
      <c r="BX113" s="47">
        <f t="shared" si="256"/>
        <v>200</v>
      </c>
      <c r="BY113" s="47">
        <f t="shared" si="256"/>
        <v>200</v>
      </c>
      <c r="BZ113" s="47">
        <f t="shared" si="256"/>
        <v>200</v>
      </c>
      <c r="CA113" s="199">
        <f t="shared" si="256"/>
        <v>200</v>
      </c>
      <c r="CB113" s="47">
        <f t="shared" si="256"/>
        <v>200</v>
      </c>
      <c r="CC113" s="47">
        <f t="shared" si="256"/>
        <v>200</v>
      </c>
      <c r="CD113" s="47">
        <f t="shared" si="256"/>
        <v>200</v>
      </c>
      <c r="CE113" s="47">
        <f t="shared" si="256"/>
        <v>200</v>
      </c>
      <c r="CF113" s="47">
        <f t="shared" si="256"/>
        <v>200</v>
      </c>
      <c r="CG113" s="47">
        <f t="shared" si="256"/>
        <v>200</v>
      </c>
      <c r="CH113" s="47">
        <f t="shared" si="256"/>
        <v>200</v>
      </c>
      <c r="CI113" s="47">
        <f t="shared" si="256"/>
        <v>200</v>
      </c>
      <c r="CJ113" s="47">
        <f t="shared" si="256"/>
        <v>200</v>
      </c>
      <c r="CK113" s="47">
        <f t="shared" si="256"/>
        <v>200</v>
      </c>
      <c r="CL113" s="47">
        <f t="shared" si="256"/>
        <v>200</v>
      </c>
      <c r="CM113" s="199">
        <f t="shared" si="256"/>
        <v>200</v>
      </c>
      <c r="CN113" s="47">
        <f t="shared" si="256"/>
        <v>200</v>
      </c>
      <c r="CO113" s="47">
        <f t="shared" si="256"/>
        <v>200</v>
      </c>
      <c r="CP113" s="47">
        <f t="shared" si="256"/>
        <v>200</v>
      </c>
      <c r="CQ113" s="47">
        <f t="shared" si="256"/>
        <v>200</v>
      </c>
      <c r="CR113" s="47">
        <f t="shared" si="256"/>
        <v>200</v>
      </c>
      <c r="CS113" s="47">
        <f t="shared" si="256"/>
        <v>200</v>
      </c>
      <c r="CT113" s="47">
        <f t="shared" si="256"/>
        <v>200</v>
      </c>
      <c r="CU113" s="47">
        <f t="shared" si="256"/>
        <v>200</v>
      </c>
      <c r="CV113" s="47">
        <f t="shared" si="256"/>
        <v>200</v>
      </c>
      <c r="CW113" s="47">
        <f t="shared" si="256"/>
        <v>200</v>
      </c>
      <c r="CX113" s="47">
        <f t="shared" si="256"/>
        <v>200</v>
      </c>
      <c r="CY113" s="199">
        <f t="shared" si="256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47"/>
        <v>0</v>
      </c>
      <c r="O114" s="47">
        <f t="shared" si="247"/>
        <v>0</v>
      </c>
      <c r="P114" s="47">
        <f t="shared" ref="P114:Q114" si="257">P113</f>
        <v>0</v>
      </c>
      <c r="Q114" s="47">
        <f t="shared" si="257"/>
        <v>0</v>
      </c>
      <c r="R114" s="47">
        <f t="shared" ref="R114" si="258">R113</f>
        <v>0</v>
      </c>
      <c r="S114" s="47">
        <f t="shared" ref="S114" si="259">S113</f>
        <v>0</v>
      </c>
      <c r="T114" s="47">
        <f>-T113</f>
        <v>0</v>
      </c>
      <c r="U114" s="47">
        <f t="shared" ref="U114:CF114" si="260">-U113</f>
        <v>0</v>
      </c>
      <c r="V114" s="47">
        <f t="shared" si="260"/>
        <v>0</v>
      </c>
      <c r="W114" s="47">
        <f t="shared" si="260"/>
        <v>0</v>
      </c>
      <c r="X114" s="47">
        <f t="shared" si="260"/>
        <v>0</v>
      </c>
      <c r="Y114" s="47">
        <f t="shared" si="260"/>
        <v>-250</v>
      </c>
      <c r="Z114" s="199">
        <f t="shared" si="260"/>
        <v>-2666</v>
      </c>
      <c r="AA114" s="47">
        <f t="shared" si="260"/>
        <v>-200</v>
      </c>
      <c r="AB114" s="47">
        <f t="shared" si="260"/>
        <v>-200</v>
      </c>
      <c r="AC114" s="47">
        <f t="shared" si="260"/>
        <v>-200</v>
      </c>
      <c r="AD114" s="47">
        <f t="shared" si="260"/>
        <v>-200</v>
      </c>
      <c r="AE114" s="199">
        <f t="shared" si="260"/>
        <v>-200</v>
      </c>
      <c r="AF114" s="47">
        <f t="shared" si="260"/>
        <v>-200</v>
      </c>
      <c r="AG114" s="47">
        <f t="shared" si="260"/>
        <v>-200</v>
      </c>
      <c r="AH114" s="47">
        <f t="shared" si="260"/>
        <v>-200</v>
      </c>
      <c r="AI114" s="47">
        <f t="shared" si="260"/>
        <v>-200</v>
      </c>
      <c r="AJ114" s="47">
        <f t="shared" si="260"/>
        <v>-200</v>
      </c>
      <c r="AK114" s="47">
        <f t="shared" si="260"/>
        <v>-200</v>
      </c>
      <c r="AL114" s="47">
        <f t="shared" si="260"/>
        <v>-200</v>
      </c>
      <c r="AM114" s="47">
        <f t="shared" si="260"/>
        <v>-200</v>
      </c>
      <c r="AN114" s="47">
        <f t="shared" si="260"/>
        <v>-200</v>
      </c>
      <c r="AO114" s="47">
        <f t="shared" si="260"/>
        <v>-200</v>
      </c>
      <c r="AP114" s="47">
        <f t="shared" si="260"/>
        <v>-200</v>
      </c>
      <c r="AQ114" s="199">
        <f t="shared" si="260"/>
        <v>-200</v>
      </c>
      <c r="AR114" s="47">
        <f t="shared" si="260"/>
        <v>-200</v>
      </c>
      <c r="AS114" s="47">
        <f t="shared" si="260"/>
        <v>-200</v>
      </c>
      <c r="AT114" s="47">
        <f t="shared" si="260"/>
        <v>-200</v>
      </c>
      <c r="AU114" s="47">
        <f t="shared" si="260"/>
        <v>-200</v>
      </c>
      <c r="AV114" s="47">
        <f t="shared" si="260"/>
        <v>-200</v>
      </c>
      <c r="AW114" s="47">
        <f t="shared" si="260"/>
        <v>-200</v>
      </c>
      <c r="AX114" s="47">
        <f t="shared" si="260"/>
        <v>-200</v>
      </c>
      <c r="AY114" s="47">
        <f t="shared" si="260"/>
        <v>-200</v>
      </c>
      <c r="AZ114" s="47">
        <f t="shared" si="260"/>
        <v>-200</v>
      </c>
      <c r="BA114" s="47">
        <f t="shared" si="260"/>
        <v>-200</v>
      </c>
      <c r="BB114" s="47">
        <f t="shared" si="260"/>
        <v>-200</v>
      </c>
      <c r="BC114" s="199">
        <f t="shared" si="260"/>
        <v>-200</v>
      </c>
      <c r="BD114" s="47">
        <f t="shared" si="260"/>
        <v>-200</v>
      </c>
      <c r="BE114" s="47">
        <f t="shared" si="260"/>
        <v>-200</v>
      </c>
      <c r="BF114" s="47">
        <f t="shared" si="260"/>
        <v>-200</v>
      </c>
      <c r="BG114" s="47">
        <f t="shared" si="260"/>
        <v>-200</v>
      </c>
      <c r="BH114" s="47">
        <f t="shared" si="260"/>
        <v>-200</v>
      </c>
      <c r="BI114" s="47">
        <f t="shared" si="260"/>
        <v>-200</v>
      </c>
      <c r="BJ114" s="47">
        <f t="shared" si="260"/>
        <v>-200</v>
      </c>
      <c r="BK114" s="47">
        <f t="shared" si="260"/>
        <v>-200</v>
      </c>
      <c r="BL114" s="47">
        <f t="shared" si="260"/>
        <v>-200</v>
      </c>
      <c r="BM114" s="47">
        <f t="shared" si="260"/>
        <v>-200</v>
      </c>
      <c r="BN114" s="47">
        <f t="shared" si="260"/>
        <v>-200</v>
      </c>
      <c r="BO114" s="199">
        <f t="shared" si="260"/>
        <v>-200</v>
      </c>
      <c r="BP114" s="47">
        <f t="shared" si="260"/>
        <v>-200</v>
      </c>
      <c r="BQ114" s="47">
        <f t="shared" si="260"/>
        <v>-200</v>
      </c>
      <c r="BR114" s="47">
        <f t="shared" si="260"/>
        <v>-200</v>
      </c>
      <c r="BS114" s="47">
        <f t="shared" si="260"/>
        <v>-200</v>
      </c>
      <c r="BT114" s="47">
        <f t="shared" si="260"/>
        <v>-200</v>
      </c>
      <c r="BU114" s="47">
        <f t="shared" si="260"/>
        <v>-200</v>
      </c>
      <c r="BV114" s="47">
        <f t="shared" si="260"/>
        <v>-200</v>
      </c>
      <c r="BW114" s="47">
        <f t="shared" si="260"/>
        <v>-200</v>
      </c>
      <c r="BX114" s="47">
        <f t="shared" si="260"/>
        <v>-200</v>
      </c>
      <c r="BY114" s="47">
        <f t="shared" si="260"/>
        <v>-200</v>
      </c>
      <c r="BZ114" s="47">
        <f t="shared" si="260"/>
        <v>-200</v>
      </c>
      <c r="CA114" s="199">
        <f t="shared" si="260"/>
        <v>-200</v>
      </c>
      <c r="CB114" s="47">
        <f t="shared" si="260"/>
        <v>-200</v>
      </c>
      <c r="CC114" s="47">
        <f t="shared" si="260"/>
        <v>-200</v>
      </c>
      <c r="CD114" s="47">
        <f t="shared" si="260"/>
        <v>-200</v>
      </c>
      <c r="CE114" s="47">
        <f t="shared" si="260"/>
        <v>-200</v>
      </c>
      <c r="CF114" s="47">
        <f t="shared" si="260"/>
        <v>-200</v>
      </c>
      <c r="CG114" s="47">
        <f t="shared" ref="CG114:CY114" si="261">-CG113</f>
        <v>-200</v>
      </c>
      <c r="CH114" s="47">
        <f t="shared" si="261"/>
        <v>-200</v>
      </c>
      <c r="CI114" s="47">
        <f t="shared" si="261"/>
        <v>-200</v>
      </c>
      <c r="CJ114" s="47">
        <f t="shared" si="261"/>
        <v>-200</v>
      </c>
      <c r="CK114" s="47">
        <f t="shared" si="261"/>
        <v>-200</v>
      </c>
      <c r="CL114" s="47">
        <f t="shared" si="261"/>
        <v>-200</v>
      </c>
      <c r="CM114" s="199">
        <f t="shared" si="261"/>
        <v>-200</v>
      </c>
      <c r="CN114" s="47">
        <f t="shared" si="261"/>
        <v>-200</v>
      </c>
      <c r="CO114" s="47">
        <f t="shared" si="261"/>
        <v>-200</v>
      </c>
      <c r="CP114" s="47">
        <f t="shared" si="261"/>
        <v>-200</v>
      </c>
      <c r="CQ114" s="47">
        <f t="shared" si="261"/>
        <v>-200</v>
      </c>
      <c r="CR114" s="47">
        <f t="shared" si="261"/>
        <v>-200</v>
      </c>
      <c r="CS114" s="47">
        <f t="shared" si="261"/>
        <v>-200</v>
      </c>
      <c r="CT114" s="47">
        <f t="shared" si="261"/>
        <v>-200</v>
      </c>
      <c r="CU114" s="47">
        <f t="shared" si="261"/>
        <v>-200</v>
      </c>
      <c r="CV114" s="47">
        <f t="shared" si="261"/>
        <v>-200</v>
      </c>
      <c r="CW114" s="47">
        <f t="shared" si="261"/>
        <v>-200</v>
      </c>
      <c r="CX114" s="47">
        <f t="shared" si="261"/>
        <v>-200</v>
      </c>
      <c r="CY114" s="199">
        <f t="shared" si="261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262">N108+N114</f>
        <v>0</v>
      </c>
      <c r="O115" s="48">
        <f t="shared" si="262"/>
        <v>0</v>
      </c>
      <c r="P115" s="48">
        <f t="shared" ref="P115:Q115" si="263">P108+P114</f>
        <v>0</v>
      </c>
      <c r="Q115" s="48">
        <f t="shared" si="263"/>
        <v>0</v>
      </c>
      <c r="R115" s="48">
        <f t="shared" ref="R115" si="264">R108+R114</f>
        <v>0</v>
      </c>
      <c r="S115" s="48">
        <f t="shared" ref="S115:T115" si="265">S108+S114</f>
        <v>0</v>
      </c>
      <c r="T115" s="48">
        <f t="shared" si="265"/>
        <v>0</v>
      </c>
      <c r="U115" s="48">
        <f t="shared" ref="U115:V115" si="266">U108+U114</f>
        <v>0</v>
      </c>
      <c r="V115" s="48">
        <f t="shared" si="266"/>
        <v>-300</v>
      </c>
      <c r="W115" s="48">
        <f t="shared" ref="W115:X115" si="267">W108+W114</f>
        <v>391.25</v>
      </c>
      <c r="X115" s="48">
        <f t="shared" si="267"/>
        <v>58.369999999999948</v>
      </c>
      <c r="Y115" s="48">
        <f t="shared" ref="Y115:Z115" si="268">Y108+Y114</f>
        <v>1709.87</v>
      </c>
      <c r="Z115" s="196">
        <f t="shared" si="268"/>
        <v>-163.04000000000087</v>
      </c>
      <c r="AA115" s="48">
        <f t="shared" ref="AA115:AB115" si="269">AA108+AA114</f>
        <v>2635.6115711613538</v>
      </c>
      <c r="AB115" s="48">
        <f t="shared" si="269"/>
        <v>1443.4440322956204</v>
      </c>
      <c r="AC115" s="48">
        <f t="shared" ref="AC115:BH115" si="270">AC108+AC114</f>
        <v>2619.7703763941608</v>
      </c>
      <c r="AD115" s="48">
        <f t="shared" si="270"/>
        <v>2227.6615950279811</v>
      </c>
      <c r="AE115" s="196">
        <f t="shared" si="270"/>
        <v>1835.5528136618002</v>
      </c>
      <c r="AF115" s="48">
        <f t="shared" si="270"/>
        <v>3215.4344391265213</v>
      </c>
      <c r="AG115" s="48">
        <f t="shared" si="270"/>
        <v>2431.2168763941609</v>
      </c>
      <c r="AH115" s="48">
        <f t="shared" si="270"/>
        <v>3215.4344391265213</v>
      </c>
      <c r="AI115" s="48">
        <f t="shared" si="270"/>
        <v>1646.9993136618004</v>
      </c>
      <c r="AJ115" s="48">
        <f t="shared" si="270"/>
        <v>2431.2168763941609</v>
      </c>
      <c r="AK115" s="48">
        <f t="shared" si="270"/>
        <v>2431.2168763941609</v>
      </c>
      <c r="AL115" s="48">
        <f t="shared" si="270"/>
        <v>3999.6520018588808</v>
      </c>
      <c r="AM115" s="48">
        <f t="shared" si="270"/>
        <v>3607.5432204927001</v>
      </c>
      <c r="AN115" s="48">
        <f t="shared" si="270"/>
        <v>5960.1959086897805</v>
      </c>
      <c r="AO115" s="48">
        <f t="shared" si="270"/>
        <v>7136.5222527883216</v>
      </c>
      <c r="AP115" s="48">
        <f t="shared" si="270"/>
        <v>8704.9573782530424</v>
      </c>
      <c r="AQ115" s="196">
        <f t="shared" si="270"/>
        <v>5568.0871273236007</v>
      </c>
      <c r="AR115" s="48">
        <f t="shared" si="270"/>
        <v>6929.1134027883209</v>
      </c>
      <c r="AS115" s="48">
        <f t="shared" si="270"/>
        <v>6929.1134027883209</v>
      </c>
      <c r="AT115" s="48">
        <f t="shared" si="270"/>
        <v>8497.5485282530426</v>
      </c>
      <c r="AU115" s="48">
        <f t="shared" si="270"/>
        <v>5360.6782773236</v>
      </c>
      <c r="AV115" s="48">
        <f t="shared" si="270"/>
        <v>6929.1134027883209</v>
      </c>
      <c r="AW115" s="48">
        <f t="shared" si="270"/>
        <v>6929.1134027883209</v>
      </c>
      <c r="AX115" s="48">
        <f t="shared" si="270"/>
        <v>8497.5485282530426</v>
      </c>
      <c r="AY115" s="48">
        <f t="shared" si="270"/>
        <v>5360.6782773236</v>
      </c>
      <c r="AZ115" s="48">
        <f t="shared" si="270"/>
        <v>6929.1134027883209</v>
      </c>
      <c r="BA115" s="48">
        <f t="shared" si="270"/>
        <v>6929.1134027883209</v>
      </c>
      <c r="BB115" s="48">
        <f t="shared" si="270"/>
        <v>8497.5485282530426</v>
      </c>
      <c r="BC115" s="196">
        <f t="shared" si="270"/>
        <v>5360.6782773236</v>
      </c>
      <c r="BD115" s="48">
        <f t="shared" si="270"/>
        <v>6700.9636677883209</v>
      </c>
      <c r="BE115" s="48">
        <f t="shared" si="270"/>
        <v>6700.9636677883209</v>
      </c>
      <c r="BF115" s="48">
        <f t="shared" si="270"/>
        <v>8269.3987932530417</v>
      </c>
      <c r="BG115" s="48">
        <f t="shared" si="270"/>
        <v>5132.5285423236</v>
      </c>
      <c r="BH115" s="48">
        <f t="shared" si="270"/>
        <v>6700.9636677883209</v>
      </c>
      <c r="BI115" s="48">
        <f t="shared" ref="BI115:CY115" si="271">BI108+BI114</f>
        <v>6700.9636677883209</v>
      </c>
      <c r="BJ115" s="48">
        <f t="shared" si="271"/>
        <v>9053.6163559853994</v>
      </c>
      <c r="BK115" s="48">
        <f t="shared" si="271"/>
        <v>7093.0724491545006</v>
      </c>
      <c r="BL115" s="48">
        <f t="shared" si="271"/>
        <v>10229.942700083941</v>
      </c>
      <c r="BM115" s="48">
        <f t="shared" si="271"/>
        <v>11406.26904418248</v>
      </c>
      <c r="BN115" s="48">
        <f t="shared" si="271"/>
        <v>13758.92173237956</v>
      </c>
      <c r="BO115" s="196">
        <f t="shared" si="271"/>
        <v>9053.6163559853994</v>
      </c>
      <c r="BP115" s="48">
        <f t="shared" si="271"/>
        <v>11155.304335682478</v>
      </c>
      <c r="BQ115" s="48">
        <f t="shared" si="271"/>
        <v>11155.304335682478</v>
      </c>
      <c r="BR115" s="48">
        <f t="shared" si="271"/>
        <v>13507.95702387956</v>
      </c>
      <c r="BS115" s="48">
        <f t="shared" si="271"/>
        <v>8802.6516474853997</v>
      </c>
      <c r="BT115" s="48">
        <f t="shared" si="271"/>
        <v>11155.304335682478</v>
      </c>
      <c r="BU115" s="48">
        <f t="shared" si="271"/>
        <v>11155.304335682478</v>
      </c>
      <c r="BV115" s="48">
        <f t="shared" si="271"/>
        <v>13507.95702387956</v>
      </c>
      <c r="BW115" s="48">
        <f t="shared" si="271"/>
        <v>8802.6516474853997</v>
      </c>
      <c r="BX115" s="48">
        <f t="shared" si="271"/>
        <v>11155.304335682478</v>
      </c>
      <c r="BY115" s="48">
        <f t="shared" si="271"/>
        <v>11155.304335682478</v>
      </c>
      <c r="BZ115" s="48">
        <f t="shared" si="271"/>
        <v>13507.95702387956</v>
      </c>
      <c r="CA115" s="196">
        <f t="shared" si="271"/>
        <v>8802.6516474853997</v>
      </c>
      <c r="CB115" s="48">
        <f t="shared" si="271"/>
        <v>10879.243156332479</v>
      </c>
      <c r="CC115" s="48">
        <f t="shared" si="271"/>
        <v>10879.243156332479</v>
      </c>
      <c r="CD115" s="48">
        <f t="shared" si="271"/>
        <v>13231.895844529559</v>
      </c>
      <c r="CE115" s="48">
        <f t="shared" si="271"/>
        <v>8526.5904681353986</v>
      </c>
      <c r="CF115" s="48">
        <f t="shared" si="271"/>
        <v>10879.243156332479</v>
      </c>
      <c r="CG115" s="48">
        <f t="shared" si="271"/>
        <v>10879.243156332479</v>
      </c>
      <c r="CH115" s="48">
        <f t="shared" si="271"/>
        <v>14016.113407261919</v>
      </c>
      <c r="CI115" s="48">
        <f t="shared" si="271"/>
        <v>10487.134374966297</v>
      </c>
      <c r="CJ115" s="48">
        <f t="shared" si="271"/>
        <v>14408.222188628099</v>
      </c>
      <c r="CK115" s="48">
        <f t="shared" si="271"/>
        <v>15584.548532726641</v>
      </c>
      <c r="CL115" s="48">
        <f t="shared" si="271"/>
        <v>18721.418783656081</v>
      </c>
      <c r="CM115" s="196">
        <f t="shared" si="271"/>
        <v>12447.6782817972</v>
      </c>
      <c r="CN115" s="48">
        <f t="shared" si="271"/>
        <v>15280.88123544164</v>
      </c>
      <c r="CO115" s="48">
        <f t="shared" si="271"/>
        <v>15280.88123544164</v>
      </c>
      <c r="CP115" s="48">
        <f t="shared" si="271"/>
        <v>18417.751486371082</v>
      </c>
      <c r="CQ115" s="48">
        <f t="shared" si="271"/>
        <v>12144.010984512199</v>
      </c>
      <c r="CR115" s="48">
        <f t="shared" si="271"/>
        <v>15280.88123544164</v>
      </c>
      <c r="CS115" s="48">
        <f t="shared" si="271"/>
        <v>15280.88123544164</v>
      </c>
      <c r="CT115" s="48">
        <f t="shared" si="271"/>
        <v>18417.751486371082</v>
      </c>
      <c r="CU115" s="48">
        <f t="shared" si="271"/>
        <v>12144.010984512199</v>
      </c>
      <c r="CV115" s="48">
        <f t="shared" si="271"/>
        <v>15280.88123544164</v>
      </c>
      <c r="CW115" s="48">
        <f t="shared" si="271"/>
        <v>15280.88123544164</v>
      </c>
      <c r="CX115" s="48">
        <f t="shared" si="271"/>
        <v>18417.751486371082</v>
      </c>
      <c r="CY115" s="196">
        <f t="shared" si="271"/>
        <v>12144.010984512199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50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6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9">
        <f t="shared" ref="AA122:BF122" si="272">+Z122+AA200</f>
        <v>1429.1528422269366</v>
      </c>
      <c r="AB122" s="110">
        <f t="shared" si="272"/>
        <v>4545.7916972989233</v>
      </c>
      <c r="AC122" s="110">
        <f t="shared" si="272"/>
        <v>5117.2577491538468</v>
      </c>
      <c r="AD122" s="110">
        <f t="shared" si="272"/>
        <v>7761.0207856949064</v>
      </c>
      <c r="AE122" s="195">
        <f t="shared" si="272"/>
        <v>10012.675040869788</v>
      </c>
      <c r="AF122" s="110">
        <f t="shared" si="272"/>
        <v>10530.275527435926</v>
      </c>
      <c r="AG122" s="110">
        <f t="shared" si="272"/>
        <v>13953.695286856246</v>
      </c>
      <c r="AH122" s="110">
        <f t="shared" si="272"/>
        <v>15696.926842956607</v>
      </c>
      <c r="AI122" s="110">
        <f t="shared" si="272"/>
        <v>19568.331922670724</v>
      </c>
      <c r="AJ122" s="110">
        <f t="shared" si="272"/>
        <v>20527.345916038728</v>
      </c>
      <c r="AK122" s="110">
        <f t="shared" si="272"/>
        <v>22718.562792432887</v>
      </c>
      <c r="AL122" s="110">
        <f t="shared" si="272"/>
        <v>24013.809028239451</v>
      </c>
      <c r="AM122" s="110">
        <f t="shared" si="272"/>
        <v>27997.453690245231</v>
      </c>
      <c r="AN122" s="110">
        <f t="shared" si="272"/>
        <v>30021.040949856535</v>
      </c>
      <c r="AO122" s="110">
        <f t="shared" si="272"/>
        <v>35069.258878105618</v>
      </c>
      <c r="AP122" s="110">
        <f t="shared" si="272"/>
        <v>41069.810490306343</v>
      </c>
      <c r="AQ122" s="195">
        <f t="shared" si="272"/>
        <v>51326.709149734583</v>
      </c>
      <c r="AR122" s="110">
        <f t="shared" si="272"/>
        <v>55511.302962660906</v>
      </c>
      <c r="AS122" s="110">
        <f t="shared" si="272"/>
        <v>62152.416365449229</v>
      </c>
      <c r="AT122" s="110">
        <f t="shared" si="272"/>
        <v>67897.559127649962</v>
      </c>
      <c r="AU122" s="110">
        <f t="shared" si="272"/>
        <v>77899.048937078202</v>
      </c>
      <c r="AV122" s="110">
        <f t="shared" si="272"/>
        <v>82075.7565738142</v>
      </c>
      <c r="AW122" s="110">
        <f t="shared" si="272"/>
        <v>88716.869976602524</v>
      </c>
      <c r="AX122" s="110">
        <f t="shared" si="272"/>
        <v>94462.012738803256</v>
      </c>
      <c r="AY122" s="110">
        <f t="shared" si="272"/>
        <v>104463.5025482315</v>
      </c>
      <c r="AZ122" s="110">
        <f t="shared" si="272"/>
        <v>108640.21018496749</v>
      </c>
      <c r="BA122" s="110">
        <f t="shared" si="272"/>
        <v>115281.32358775582</v>
      </c>
      <c r="BB122" s="110">
        <f t="shared" si="272"/>
        <v>121026.46634995655</v>
      </c>
      <c r="BC122" s="195">
        <f t="shared" si="272"/>
        <v>131027.95615938479</v>
      </c>
      <c r="BD122" s="110">
        <f t="shared" si="272"/>
        <v>134928.37747254918</v>
      </c>
      <c r="BE122" s="110">
        <f t="shared" si="272"/>
        <v>141283.74114033752</v>
      </c>
      <c r="BF122" s="110">
        <f t="shared" si="272"/>
        <v>146743.13416753823</v>
      </c>
      <c r="BG122" s="110">
        <f t="shared" ref="BG122:CL122" si="273">+BF122+BG200</f>
        <v>156458.87424196646</v>
      </c>
      <c r="BH122" s="110">
        <f t="shared" si="273"/>
        <v>160349.83214370246</v>
      </c>
      <c r="BI122" s="110">
        <f t="shared" si="273"/>
        <v>166705.19581149079</v>
      </c>
      <c r="BJ122" s="110">
        <f t="shared" si="273"/>
        <v>171716.60351839772</v>
      </c>
      <c r="BK122" s="110">
        <f t="shared" si="273"/>
        <v>181544.58317511762</v>
      </c>
      <c r="BL122" s="110">
        <f t="shared" si="273"/>
        <v>186500.11434309691</v>
      </c>
      <c r="BM122" s="110">
        <f t="shared" si="273"/>
        <v>195712.47906274017</v>
      </c>
      <c r="BN122" s="110">
        <f t="shared" si="273"/>
        <v>205429.19214604126</v>
      </c>
      <c r="BO122" s="195">
        <f t="shared" si="273"/>
        <v>221530.42580018361</v>
      </c>
      <c r="BP122" s="110">
        <f t="shared" si="273"/>
        <v>228585.75758050167</v>
      </c>
      <c r="BQ122" s="110">
        <f t="shared" si="273"/>
        <v>239326.34191618414</v>
      </c>
      <c r="BR122" s="110">
        <f t="shared" si="273"/>
        <v>248722.97029098522</v>
      </c>
      <c r="BS122" s="110">
        <f t="shared" si="273"/>
        <v>264504.11923662759</v>
      </c>
      <c r="BT122" s="110">
        <f t="shared" si="273"/>
        <v>271548.09492323158</v>
      </c>
      <c r="BU122" s="110">
        <f t="shared" si="273"/>
        <v>282288.67925891408</v>
      </c>
      <c r="BV122" s="110">
        <f t="shared" si="273"/>
        <v>291685.30763371516</v>
      </c>
      <c r="BW122" s="110">
        <f t="shared" si="273"/>
        <v>307466.4565793575</v>
      </c>
      <c r="BX122" s="110">
        <f t="shared" si="273"/>
        <v>314510.43226596148</v>
      </c>
      <c r="BY122" s="110">
        <f t="shared" si="273"/>
        <v>325251.01660164399</v>
      </c>
      <c r="BZ122" s="110">
        <f t="shared" si="273"/>
        <v>334647.64497644507</v>
      </c>
      <c r="CA122" s="195">
        <f t="shared" si="273"/>
        <v>350428.79392208741</v>
      </c>
      <c r="CB122" s="110">
        <f t="shared" si="273"/>
        <v>357127.39174179826</v>
      </c>
      <c r="CC122" s="110">
        <f t="shared" si="273"/>
        <v>367508.97089813073</v>
      </c>
      <c r="CD122" s="110">
        <f t="shared" si="273"/>
        <v>376546.59409358184</v>
      </c>
      <c r="CE122" s="110">
        <f t="shared" si="273"/>
        <v>391968.73785987421</v>
      </c>
      <c r="CF122" s="110">
        <f t="shared" si="273"/>
        <v>398653.70836712822</v>
      </c>
      <c r="CG122" s="110">
        <f t="shared" si="273"/>
        <v>409035.28752346069</v>
      </c>
      <c r="CH122" s="110">
        <f t="shared" si="273"/>
        <v>417624.92539861798</v>
      </c>
      <c r="CI122" s="110">
        <f t="shared" si="273"/>
        <v>433159.30874720198</v>
      </c>
      <c r="CJ122" s="110">
        <f t="shared" si="273"/>
        <v>440908.85252069926</v>
      </c>
      <c r="CK122" s="110">
        <f t="shared" si="273"/>
        <v>454147.43272888666</v>
      </c>
      <c r="CL122" s="110">
        <f t="shared" si="273"/>
        <v>467442.37598043808</v>
      </c>
      <c r="CM122" s="195">
        <f t="shared" ref="CM122:CY122" si="274">+CL122+CM200</f>
        <v>489250.01332644455</v>
      </c>
      <c r="CN122" s="110">
        <f t="shared" si="274"/>
        <v>499021.23900472978</v>
      </c>
      <c r="CO122" s="110">
        <f t="shared" si="274"/>
        <v>513704.92344017141</v>
      </c>
      <c r="CP122" s="110">
        <f t="shared" si="274"/>
        <v>526596.66659443791</v>
      </c>
      <c r="CQ122" s="110">
        <f t="shared" si="274"/>
        <v>548001.10384315939</v>
      </c>
      <c r="CR122" s="110">
        <f t="shared" si="274"/>
        <v>557755.9767464964</v>
      </c>
      <c r="CS122" s="110">
        <f t="shared" si="274"/>
        <v>572439.66118193802</v>
      </c>
      <c r="CT122" s="110">
        <f t="shared" si="274"/>
        <v>585331.40433620452</v>
      </c>
      <c r="CU122" s="110">
        <f t="shared" si="274"/>
        <v>606735.84158492601</v>
      </c>
      <c r="CV122" s="110">
        <f t="shared" si="274"/>
        <v>616490.71448826301</v>
      </c>
      <c r="CW122" s="110">
        <f t="shared" si="274"/>
        <v>631174.39892370463</v>
      </c>
      <c r="CX122" s="110">
        <f t="shared" si="274"/>
        <v>644066.14207797113</v>
      </c>
      <c r="CY122" s="195">
        <f t="shared" si="274"/>
        <v>665470.57932669262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59">
        <f t="shared" ref="AA123" si="275">+Z123</f>
        <v>800</v>
      </c>
      <c r="AB123" s="110">
        <f t="shared" ref="AB123:AC123" si="276">+AA123</f>
        <v>800</v>
      </c>
      <c r="AC123" s="110">
        <f t="shared" si="276"/>
        <v>800</v>
      </c>
      <c r="AD123" s="110">
        <f t="shared" ref="AD123" si="277">+AC123</f>
        <v>800</v>
      </c>
      <c r="AE123" s="195">
        <f t="shared" ref="AE123" si="278">+AD123</f>
        <v>800</v>
      </c>
      <c r="AF123" s="110">
        <f t="shared" ref="AF123" si="279">+AE123</f>
        <v>800</v>
      </c>
      <c r="AG123" s="110">
        <f t="shared" ref="AG123" si="280">+AF123</f>
        <v>800</v>
      </c>
      <c r="AH123" s="110">
        <f t="shared" ref="AH123" si="281">+AG123</f>
        <v>800</v>
      </c>
      <c r="AI123" s="110">
        <f t="shared" ref="AI123" si="282">+AH123</f>
        <v>800</v>
      </c>
      <c r="AJ123" s="110">
        <f t="shared" ref="AJ123" si="283">+AI123</f>
        <v>800</v>
      </c>
      <c r="AK123" s="110">
        <f t="shared" ref="AK123" si="284">+AJ123</f>
        <v>800</v>
      </c>
      <c r="AL123" s="110">
        <f t="shared" ref="AL123" si="285">+AK123</f>
        <v>800</v>
      </c>
      <c r="AM123" s="110">
        <f t="shared" ref="AM123" si="286">+AL123</f>
        <v>800</v>
      </c>
      <c r="AN123" s="110">
        <f t="shared" ref="AN123" si="287">+AM123</f>
        <v>800</v>
      </c>
      <c r="AO123" s="110">
        <f t="shared" ref="AO123" si="288">+AN123</f>
        <v>800</v>
      </c>
      <c r="AP123" s="110">
        <f t="shared" ref="AP123" si="289">+AO123</f>
        <v>800</v>
      </c>
      <c r="AQ123" s="195">
        <f t="shared" ref="AQ123" si="290">+AP123</f>
        <v>800</v>
      </c>
      <c r="AR123" s="110">
        <f t="shared" ref="AR123" si="291">+AQ123</f>
        <v>800</v>
      </c>
      <c r="AS123" s="110">
        <f t="shared" ref="AS123" si="292">+AR123</f>
        <v>800</v>
      </c>
      <c r="AT123" s="110">
        <f t="shared" ref="AT123" si="293">+AS123</f>
        <v>800</v>
      </c>
      <c r="AU123" s="110">
        <f t="shared" ref="AU123" si="294">+AT123</f>
        <v>800</v>
      </c>
      <c r="AV123" s="110">
        <f t="shared" ref="AV123" si="295">+AU123</f>
        <v>800</v>
      </c>
      <c r="AW123" s="110">
        <f t="shared" ref="AW123" si="296">+AV123</f>
        <v>800</v>
      </c>
      <c r="AX123" s="110">
        <f t="shared" ref="AX123" si="297">+AW123</f>
        <v>800</v>
      </c>
      <c r="AY123" s="110">
        <f t="shared" ref="AY123" si="298">+AX123</f>
        <v>800</v>
      </c>
      <c r="AZ123" s="110">
        <f t="shared" ref="AZ123" si="299">+AY123</f>
        <v>800</v>
      </c>
      <c r="BA123" s="110">
        <f t="shared" ref="BA123" si="300">+AZ123</f>
        <v>800</v>
      </c>
      <c r="BB123" s="110">
        <f t="shared" ref="BB123" si="301">+BA123</f>
        <v>800</v>
      </c>
      <c r="BC123" s="195">
        <f t="shared" ref="BC123" si="302">+BB123</f>
        <v>800</v>
      </c>
      <c r="BD123" s="110">
        <f t="shared" ref="BD123" si="303">+BC123</f>
        <v>800</v>
      </c>
      <c r="BE123" s="110">
        <f t="shared" ref="BE123" si="304">+BD123</f>
        <v>800</v>
      </c>
      <c r="BF123" s="110">
        <f t="shared" ref="BF123" si="305">+BE123</f>
        <v>800</v>
      </c>
      <c r="BG123" s="110">
        <f t="shared" ref="BG123" si="306">+BF123</f>
        <v>800</v>
      </c>
      <c r="BH123" s="110">
        <f t="shared" ref="BH123" si="307">+BG123</f>
        <v>800</v>
      </c>
      <c r="BI123" s="110">
        <f t="shared" ref="BI123" si="308">+BH123</f>
        <v>800</v>
      </c>
      <c r="BJ123" s="110">
        <f t="shared" ref="BJ123" si="309">+BI123</f>
        <v>800</v>
      </c>
      <c r="BK123" s="110">
        <f t="shared" ref="BK123" si="310">+BJ123</f>
        <v>800</v>
      </c>
      <c r="BL123" s="110">
        <f t="shared" ref="BL123" si="311">+BK123</f>
        <v>800</v>
      </c>
      <c r="BM123" s="110">
        <f t="shared" ref="BM123" si="312">+BL123</f>
        <v>800</v>
      </c>
      <c r="BN123" s="110">
        <f t="shared" ref="BN123" si="313">+BM123</f>
        <v>800</v>
      </c>
      <c r="BO123" s="195">
        <f t="shared" ref="BO123" si="314">+BN123</f>
        <v>800</v>
      </c>
      <c r="BP123" s="110">
        <f t="shared" ref="BP123" si="315">+BO123</f>
        <v>800</v>
      </c>
      <c r="BQ123" s="110">
        <f t="shared" ref="BQ123" si="316">+BP123</f>
        <v>800</v>
      </c>
      <c r="BR123" s="110">
        <f t="shared" ref="BR123" si="317">+BQ123</f>
        <v>800</v>
      </c>
      <c r="BS123" s="110">
        <f t="shared" ref="BS123" si="318">+BR123</f>
        <v>800</v>
      </c>
      <c r="BT123" s="110">
        <f t="shared" ref="BT123" si="319">+BS123</f>
        <v>800</v>
      </c>
      <c r="BU123" s="110">
        <f t="shared" ref="BU123" si="320">+BT123</f>
        <v>800</v>
      </c>
      <c r="BV123" s="110">
        <f t="shared" ref="BV123" si="321">+BU123</f>
        <v>800</v>
      </c>
      <c r="BW123" s="110">
        <f t="shared" ref="BW123" si="322">+BV123</f>
        <v>800</v>
      </c>
      <c r="BX123" s="110">
        <f t="shared" ref="BX123" si="323">+BW123</f>
        <v>800</v>
      </c>
      <c r="BY123" s="110">
        <f t="shared" ref="BY123" si="324">+BX123</f>
        <v>800</v>
      </c>
      <c r="BZ123" s="110">
        <f t="shared" ref="BZ123" si="325">+BY123</f>
        <v>800</v>
      </c>
      <c r="CA123" s="195">
        <f t="shared" ref="CA123" si="326">+BZ123</f>
        <v>800</v>
      </c>
      <c r="CB123" s="110">
        <f t="shared" ref="CB123" si="327">+CA123</f>
        <v>800</v>
      </c>
      <c r="CC123" s="110">
        <f t="shared" ref="CC123" si="328">+CB123</f>
        <v>800</v>
      </c>
      <c r="CD123" s="110">
        <f t="shared" ref="CD123" si="329">+CC123</f>
        <v>800</v>
      </c>
      <c r="CE123" s="110">
        <f t="shared" ref="CE123" si="330">+CD123</f>
        <v>800</v>
      </c>
      <c r="CF123" s="110">
        <f t="shared" ref="CF123" si="331">+CE123</f>
        <v>800</v>
      </c>
      <c r="CG123" s="110">
        <f t="shared" ref="CG123" si="332">+CF123</f>
        <v>800</v>
      </c>
      <c r="CH123" s="110">
        <f t="shared" ref="CH123" si="333">+CG123</f>
        <v>800</v>
      </c>
      <c r="CI123" s="110">
        <f t="shared" ref="CI123" si="334">+CH123</f>
        <v>800</v>
      </c>
      <c r="CJ123" s="110">
        <f t="shared" ref="CJ123" si="335">+CI123</f>
        <v>800</v>
      </c>
      <c r="CK123" s="110">
        <f t="shared" ref="CK123" si="336">+CJ123</f>
        <v>800</v>
      </c>
      <c r="CL123" s="110">
        <f t="shared" ref="CL123" si="337">+CK123</f>
        <v>800</v>
      </c>
      <c r="CM123" s="195">
        <f t="shared" ref="CM123" si="338">+CL123</f>
        <v>800</v>
      </c>
      <c r="CN123" s="110">
        <f t="shared" ref="CN123" si="339">+CM123</f>
        <v>800</v>
      </c>
      <c r="CO123" s="110">
        <f t="shared" ref="CO123" si="340">+CN123</f>
        <v>800</v>
      </c>
      <c r="CP123" s="110">
        <f t="shared" ref="CP123" si="341">+CO123</f>
        <v>800</v>
      </c>
      <c r="CQ123" s="110">
        <f t="shared" ref="CQ123" si="342">+CP123</f>
        <v>800</v>
      </c>
      <c r="CR123" s="110">
        <f t="shared" ref="CR123" si="343">+CQ123</f>
        <v>800</v>
      </c>
      <c r="CS123" s="110">
        <f t="shared" ref="CS123" si="344">+CR123</f>
        <v>800</v>
      </c>
      <c r="CT123" s="110">
        <f t="shared" ref="CT123" si="345">+CS123</f>
        <v>800</v>
      </c>
      <c r="CU123" s="110">
        <f t="shared" ref="CU123" si="346">+CT123</f>
        <v>800</v>
      </c>
      <c r="CV123" s="110">
        <f t="shared" ref="CV123" si="347">+CU123</f>
        <v>800</v>
      </c>
      <c r="CW123" s="110">
        <f t="shared" ref="CW123" si="348">+CV123</f>
        <v>800</v>
      </c>
      <c r="CX123" s="110">
        <f t="shared" ref="CX123" si="349">+CW123</f>
        <v>800</v>
      </c>
      <c r="CY123" s="195">
        <f t="shared" ref="CY123" si="350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9"/>
      <c r="AB124" s="110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9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9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9"/>
      <c r="AB127" s="110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59"/>
      <c r="AB128" s="110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51">SUM(N122:N128)</f>
        <v>0</v>
      </c>
      <c r="O129" s="48">
        <f t="shared" si="351"/>
        <v>0</v>
      </c>
      <c r="P129" s="48">
        <f t="shared" si="351"/>
        <v>0</v>
      </c>
      <c r="Q129" s="48">
        <f t="shared" si="351"/>
        <v>0</v>
      </c>
      <c r="R129" s="48">
        <f t="shared" si="351"/>
        <v>0</v>
      </c>
      <c r="S129" s="48">
        <f t="shared" si="351"/>
        <v>0</v>
      </c>
      <c r="T129" s="48">
        <f t="shared" si="351"/>
        <v>0</v>
      </c>
      <c r="U129" s="48">
        <f t="shared" si="351"/>
        <v>0</v>
      </c>
      <c r="V129" s="48">
        <f t="shared" si="351"/>
        <v>5000</v>
      </c>
      <c r="W129" s="48">
        <f t="shared" si="351"/>
        <v>4875</v>
      </c>
      <c r="X129" s="48">
        <f t="shared" si="351"/>
        <v>4570.45</v>
      </c>
      <c r="Y129" s="48">
        <f t="shared" si="351"/>
        <v>4345.76</v>
      </c>
      <c r="Z129" s="196">
        <f t="shared" si="351"/>
        <v>2901</v>
      </c>
      <c r="AA129" s="48">
        <f t="shared" si="351"/>
        <v>2229.1528422269366</v>
      </c>
      <c r="AB129" s="48">
        <f t="shared" si="351"/>
        <v>5345.7916972989233</v>
      </c>
      <c r="AC129" s="48">
        <f t="shared" si="351"/>
        <v>5917.2577491538468</v>
      </c>
      <c r="AD129" s="48">
        <f t="shared" si="351"/>
        <v>8561.0207856949055</v>
      </c>
      <c r="AE129" s="196">
        <f t="shared" si="351"/>
        <v>10812.675040869788</v>
      </c>
      <c r="AF129" s="48">
        <f t="shared" si="351"/>
        <v>11330.275527435926</v>
      </c>
      <c r="AG129" s="48">
        <f t="shared" si="351"/>
        <v>14753.695286856246</v>
      </c>
      <c r="AH129" s="48">
        <f t="shared" si="351"/>
        <v>16496.926842956607</v>
      </c>
      <c r="AI129" s="48">
        <f t="shared" si="351"/>
        <v>20368.331922670724</v>
      </c>
      <c r="AJ129" s="48">
        <f t="shared" si="351"/>
        <v>21327.345916038728</v>
      </c>
      <c r="AK129" s="48">
        <f t="shared" si="351"/>
        <v>23518.562792432887</v>
      </c>
      <c r="AL129" s="48">
        <f t="shared" si="351"/>
        <v>24813.809028239451</v>
      </c>
      <c r="AM129" s="48">
        <f t="shared" si="351"/>
        <v>28797.453690245231</v>
      </c>
      <c r="AN129" s="48">
        <f t="shared" si="351"/>
        <v>30821.040949856535</v>
      </c>
      <c r="AO129" s="48">
        <f t="shared" si="351"/>
        <v>35869.258878105618</v>
      </c>
      <c r="AP129" s="48">
        <f t="shared" si="351"/>
        <v>41869.810490306343</v>
      </c>
      <c r="AQ129" s="196">
        <f t="shared" si="351"/>
        <v>52126.709149734583</v>
      </c>
      <c r="AR129" s="48">
        <f t="shared" si="351"/>
        <v>56311.302962660906</v>
      </c>
      <c r="AS129" s="48">
        <f t="shared" si="351"/>
        <v>62952.416365449229</v>
      </c>
      <c r="AT129" s="48">
        <f t="shared" ref="AT129:BY129" si="352">SUM(AT122:AT128)</f>
        <v>68697.559127649962</v>
      </c>
      <c r="AU129" s="48">
        <f t="shared" si="352"/>
        <v>78699.048937078202</v>
      </c>
      <c r="AV129" s="48">
        <f t="shared" si="352"/>
        <v>82875.7565738142</v>
      </c>
      <c r="AW129" s="48">
        <f t="shared" si="352"/>
        <v>89516.869976602524</v>
      </c>
      <c r="AX129" s="48">
        <f t="shared" si="352"/>
        <v>95262.012738803256</v>
      </c>
      <c r="AY129" s="48">
        <f t="shared" si="352"/>
        <v>105263.5025482315</v>
      </c>
      <c r="AZ129" s="48">
        <f t="shared" si="352"/>
        <v>109440.21018496749</v>
      </c>
      <c r="BA129" s="48">
        <f t="shared" si="352"/>
        <v>116081.32358775582</v>
      </c>
      <c r="BB129" s="48">
        <f t="shared" si="352"/>
        <v>121826.46634995655</v>
      </c>
      <c r="BC129" s="196">
        <f t="shared" si="352"/>
        <v>131827.9561593848</v>
      </c>
      <c r="BD129" s="48">
        <f t="shared" si="352"/>
        <v>135728.37747254918</v>
      </c>
      <c r="BE129" s="48">
        <f t="shared" si="352"/>
        <v>142083.74114033752</v>
      </c>
      <c r="BF129" s="48">
        <f t="shared" si="352"/>
        <v>147543.13416753823</v>
      </c>
      <c r="BG129" s="48">
        <f t="shared" si="352"/>
        <v>157258.87424196646</v>
      </c>
      <c r="BH129" s="48">
        <f t="shared" si="352"/>
        <v>161149.83214370246</v>
      </c>
      <c r="BI129" s="48">
        <f t="shared" si="352"/>
        <v>167505.19581149079</v>
      </c>
      <c r="BJ129" s="48">
        <f t="shared" si="352"/>
        <v>172516.60351839772</v>
      </c>
      <c r="BK129" s="48">
        <f t="shared" si="352"/>
        <v>182344.58317511762</v>
      </c>
      <c r="BL129" s="48">
        <f t="shared" si="352"/>
        <v>187300.11434309691</v>
      </c>
      <c r="BM129" s="48">
        <f t="shared" si="352"/>
        <v>196512.47906274017</v>
      </c>
      <c r="BN129" s="48">
        <f t="shared" si="352"/>
        <v>206229.19214604126</v>
      </c>
      <c r="BO129" s="196">
        <f t="shared" si="352"/>
        <v>222330.42580018361</v>
      </c>
      <c r="BP129" s="48">
        <f t="shared" si="352"/>
        <v>229385.75758050167</v>
      </c>
      <c r="BQ129" s="48">
        <f t="shared" si="352"/>
        <v>240126.34191618414</v>
      </c>
      <c r="BR129" s="48">
        <f t="shared" si="352"/>
        <v>249522.97029098522</v>
      </c>
      <c r="BS129" s="48">
        <f t="shared" si="352"/>
        <v>265304.11923662759</v>
      </c>
      <c r="BT129" s="48">
        <f t="shared" si="352"/>
        <v>272348.09492323158</v>
      </c>
      <c r="BU129" s="48">
        <f t="shared" si="352"/>
        <v>283088.67925891408</v>
      </c>
      <c r="BV129" s="48">
        <f t="shared" si="352"/>
        <v>292485.30763371516</v>
      </c>
      <c r="BW129" s="48">
        <f t="shared" si="352"/>
        <v>308266.4565793575</v>
      </c>
      <c r="BX129" s="48">
        <f t="shared" si="352"/>
        <v>315310.43226596148</v>
      </c>
      <c r="BY129" s="48">
        <f t="shared" si="352"/>
        <v>326051.01660164399</v>
      </c>
      <c r="BZ129" s="48">
        <f t="shared" ref="BZ129:CY129" si="353">SUM(BZ122:BZ128)</f>
        <v>335447.64497644507</v>
      </c>
      <c r="CA129" s="196">
        <f t="shared" si="353"/>
        <v>351228.79392208741</v>
      </c>
      <c r="CB129" s="48">
        <f t="shared" si="353"/>
        <v>357927.39174179826</v>
      </c>
      <c r="CC129" s="48">
        <f t="shared" si="353"/>
        <v>368308.97089813073</v>
      </c>
      <c r="CD129" s="48">
        <f t="shared" si="353"/>
        <v>377346.59409358184</v>
      </c>
      <c r="CE129" s="48">
        <f t="shared" si="353"/>
        <v>392768.73785987421</v>
      </c>
      <c r="CF129" s="48">
        <f t="shared" si="353"/>
        <v>399453.70836712822</v>
      </c>
      <c r="CG129" s="48">
        <f t="shared" si="353"/>
        <v>409835.28752346069</v>
      </c>
      <c r="CH129" s="48">
        <f t="shared" si="353"/>
        <v>418424.92539861798</v>
      </c>
      <c r="CI129" s="48">
        <f t="shared" si="353"/>
        <v>433959.30874720198</v>
      </c>
      <c r="CJ129" s="48">
        <f t="shared" si="353"/>
        <v>441708.85252069926</v>
      </c>
      <c r="CK129" s="48">
        <f t="shared" si="353"/>
        <v>454947.43272888666</v>
      </c>
      <c r="CL129" s="48">
        <f t="shared" si="353"/>
        <v>468242.37598043808</v>
      </c>
      <c r="CM129" s="196">
        <f t="shared" si="353"/>
        <v>490050.01332644455</v>
      </c>
      <c r="CN129" s="48">
        <f t="shared" si="353"/>
        <v>499821.23900472978</v>
      </c>
      <c r="CO129" s="48">
        <f t="shared" si="353"/>
        <v>514504.92344017141</v>
      </c>
      <c r="CP129" s="48">
        <f t="shared" si="353"/>
        <v>527396.66659443791</v>
      </c>
      <c r="CQ129" s="48">
        <f t="shared" si="353"/>
        <v>548801.10384315939</v>
      </c>
      <c r="CR129" s="48">
        <f t="shared" si="353"/>
        <v>558555.9767464964</v>
      </c>
      <c r="CS129" s="48">
        <f t="shared" si="353"/>
        <v>573239.66118193802</v>
      </c>
      <c r="CT129" s="48">
        <f t="shared" si="353"/>
        <v>586131.40433620452</v>
      </c>
      <c r="CU129" s="48">
        <f t="shared" si="353"/>
        <v>607535.84158492601</v>
      </c>
      <c r="CV129" s="48">
        <f t="shared" si="353"/>
        <v>617290.71448826301</v>
      </c>
      <c r="CW129" s="48">
        <f t="shared" si="353"/>
        <v>631974.39892370463</v>
      </c>
      <c r="CX129" s="48">
        <f t="shared" si="353"/>
        <v>644866.14207797113</v>
      </c>
      <c r="CY129" s="196">
        <f t="shared" si="353"/>
        <v>666270.57932669262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54">+P129-P128</f>
        <v>0</v>
      </c>
      <c r="Q130" s="422">
        <f t="shared" si="354"/>
        <v>0</v>
      </c>
      <c r="R130" s="422">
        <f t="shared" si="354"/>
        <v>0</v>
      </c>
      <c r="S130" s="422">
        <f t="shared" si="354"/>
        <v>0</v>
      </c>
      <c r="T130" s="422">
        <f t="shared" si="354"/>
        <v>0</v>
      </c>
      <c r="U130" s="422">
        <f t="shared" si="354"/>
        <v>0</v>
      </c>
      <c r="V130" s="422">
        <f t="shared" si="354"/>
        <v>5000</v>
      </c>
      <c r="W130" s="422">
        <f t="shared" ref="W130:BB130" si="355">+W129-W127</f>
        <v>4875</v>
      </c>
      <c r="X130" s="422">
        <f t="shared" si="355"/>
        <v>4570.45</v>
      </c>
      <c r="Y130" s="422">
        <f t="shared" si="355"/>
        <v>4345.76</v>
      </c>
      <c r="Z130" s="423">
        <f t="shared" si="355"/>
        <v>2901</v>
      </c>
      <c r="AA130" s="422">
        <f t="shared" si="355"/>
        <v>2229.1528422269366</v>
      </c>
      <c r="AB130" s="422">
        <f t="shared" si="355"/>
        <v>5345.7916972989233</v>
      </c>
      <c r="AC130" s="422">
        <f t="shared" si="355"/>
        <v>5917.2577491538468</v>
      </c>
      <c r="AD130" s="422">
        <f t="shared" si="355"/>
        <v>8561.0207856949055</v>
      </c>
      <c r="AE130" s="423">
        <f t="shared" si="355"/>
        <v>10812.675040869788</v>
      </c>
      <c r="AF130" s="422">
        <f t="shared" si="355"/>
        <v>11330.275527435926</v>
      </c>
      <c r="AG130" s="422">
        <f t="shared" si="355"/>
        <v>14753.695286856246</v>
      </c>
      <c r="AH130" s="422">
        <f t="shared" si="355"/>
        <v>16496.926842956607</v>
      </c>
      <c r="AI130" s="422">
        <f t="shared" si="355"/>
        <v>20368.331922670724</v>
      </c>
      <c r="AJ130" s="422">
        <f t="shared" si="355"/>
        <v>21327.345916038728</v>
      </c>
      <c r="AK130" s="422">
        <f t="shared" si="355"/>
        <v>23518.562792432887</v>
      </c>
      <c r="AL130" s="422">
        <f t="shared" si="355"/>
        <v>24813.809028239451</v>
      </c>
      <c r="AM130" s="422">
        <f t="shared" si="355"/>
        <v>28797.453690245231</v>
      </c>
      <c r="AN130" s="422">
        <f t="shared" si="355"/>
        <v>30821.040949856535</v>
      </c>
      <c r="AO130" s="422">
        <f t="shared" si="355"/>
        <v>35869.258878105618</v>
      </c>
      <c r="AP130" s="422">
        <f t="shared" si="355"/>
        <v>41869.810490306343</v>
      </c>
      <c r="AQ130" s="423">
        <f t="shared" si="355"/>
        <v>52126.709149734583</v>
      </c>
      <c r="AR130" s="422">
        <f t="shared" si="355"/>
        <v>56311.302962660906</v>
      </c>
      <c r="AS130" s="422">
        <f t="shared" si="355"/>
        <v>62952.416365449229</v>
      </c>
      <c r="AT130" s="422">
        <f t="shared" si="355"/>
        <v>68697.559127649962</v>
      </c>
      <c r="AU130" s="422">
        <f t="shared" si="355"/>
        <v>78699.048937078202</v>
      </c>
      <c r="AV130" s="422">
        <f t="shared" si="355"/>
        <v>82875.7565738142</v>
      </c>
      <c r="AW130" s="422">
        <f t="shared" si="355"/>
        <v>89516.869976602524</v>
      </c>
      <c r="AX130" s="422">
        <f t="shared" si="355"/>
        <v>95262.012738803256</v>
      </c>
      <c r="AY130" s="422">
        <f t="shared" si="355"/>
        <v>105263.5025482315</v>
      </c>
      <c r="AZ130" s="422">
        <f t="shared" si="355"/>
        <v>109440.21018496749</v>
      </c>
      <c r="BA130" s="422">
        <f t="shared" si="355"/>
        <v>116081.32358775582</v>
      </c>
      <c r="BB130" s="422">
        <f t="shared" si="355"/>
        <v>121826.46634995655</v>
      </c>
      <c r="BC130" s="423">
        <f t="shared" ref="BC130:CH130" si="356">+BC129-BC127</f>
        <v>131827.9561593848</v>
      </c>
      <c r="BD130" s="422">
        <f t="shared" si="356"/>
        <v>135728.37747254918</v>
      </c>
      <c r="BE130" s="422">
        <f t="shared" si="356"/>
        <v>142083.74114033752</v>
      </c>
      <c r="BF130" s="422">
        <f t="shared" si="356"/>
        <v>147543.13416753823</v>
      </c>
      <c r="BG130" s="422">
        <f t="shared" si="356"/>
        <v>157258.87424196646</v>
      </c>
      <c r="BH130" s="422">
        <f t="shared" si="356"/>
        <v>161149.83214370246</v>
      </c>
      <c r="BI130" s="422">
        <f t="shared" si="356"/>
        <v>167505.19581149079</v>
      </c>
      <c r="BJ130" s="422">
        <f t="shared" si="356"/>
        <v>172516.60351839772</v>
      </c>
      <c r="BK130" s="422">
        <f t="shared" si="356"/>
        <v>182344.58317511762</v>
      </c>
      <c r="BL130" s="422">
        <f t="shared" si="356"/>
        <v>187300.11434309691</v>
      </c>
      <c r="BM130" s="422">
        <f t="shared" si="356"/>
        <v>196512.47906274017</v>
      </c>
      <c r="BN130" s="422">
        <f t="shared" si="356"/>
        <v>206229.19214604126</v>
      </c>
      <c r="BO130" s="423">
        <f t="shared" si="356"/>
        <v>222330.42580018361</v>
      </c>
      <c r="BP130" s="422">
        <f t="shared" si="356"/>
        <v>229385.75758050167</v>
      </c>
      <c r="BQ130" s="422">
        <f t="shared" si="356"/>
        <v>240126.34191618414</v>
      </c>
      <c r="BR130" s="422">
        <f t="shared" si="356"/>
        <v>249522.97029098522</v>
      </c>
      <c r="BS130" s="422">
        <f t="shared" si="356"/>
        <v>265304.11923662759</v>
      </c>
      <c r="BT130" s="422">
        <f t="shared" si="356"/>
        <v>272348.09492323158</v>
      </c>
      <c r="BU130" s="422">
        <f t="shared" si="356"/>
        <v>283088.67925891408</v>
      </c>
      <c r="BV130" s="422">
        <f t="shared" si="356"/>
        <v>292485.30763371516</v>
      </c>
      <c r="BW130" s="422">
        <f t="shared" si="356"/>
        <v>308266.4565793575</v>
      </c>
      <c r="BX130" s="422">
        <f t="shared" si="356"/>
        <v>315310.43226596148</v>
      </c>
      <c r="BY130" s="422">
        <f t="shared" si="356"/>
        <v>326051.01660164399</v>
      </c>
      <c r="BZ130" s="422">
        <f t="shared" si="356"/>
        <v>335447.64497644507</v>
      </c>
      <c r="CA130" s="423">
        <f t="shared" si="356"/>
        <v>351228.79392208741</v>
      </c>
      <c r="CB130" s="422">
        <f t="shared" si="356"/>
        <v>357927.39174179826</v>
      </c>
      <c r="CC130" s="422">
        <f t="shared" si="356"/>
        <v>368308.97089813073</v>
      </c>
      <c r="CD130" s="422">
        <f t="shared" si="356"/>
        <v>377346.59409358184</v>
      </c>
      <c r="CE130" s="422">
        <f t="shared" si="356"/>
        <v>392768.73785987421</v>
      </c>
      <c r="CF130" s="422">
        <f t="shared" si="356"/>
        <v>399453.70836712822</v>
      </c>
      <c r="CG130" s="422">
        <f t="shared" si="356"/>
        <v>409835.28752346069</v>
      </c>
      <c r="CH130" s="422">
        <f t="shared" si="356"/>
        <v>418424.92539861798</v>
      </c>
      <c r="CI130" s="422">
        <f t="shared" ref="CI130:CY130" si="357">+CI129-CI127</f>
        <v>433959.30874720198</v>
      </c>
      <c r="CJ130" s="422">
        <f t="shared" si="357"/>
        <v>441708.85252069926</v>
      </c>
      <c r="CK130" s="422">
        <f t="shared" si="357"/>
        <v>454947.43272888666</v>
      </c>
      <c r="CL130" s="422">
        <f t="shared" si="357"/>
        <v>468242.37598043808</v>
      </c>
      <c r="CM130" s="423">
        <f t="shared" si="357"/>
        <v>490050.01332644455</v>
      </c>
      <c r="CN130" s="422">
        <f t="shared" si="357"/>
        <v>499821.23900472978</v>
      </c>
      <c r="CO130" s="422">
        <f t="shared" si="357"/>
        <v>514504.92344017141</v>
      </c>
      <c r="CP130" s="422">
        <f t="shared" si="357"/>
        <v>527396.66659443791</v>
      </c>
      <c r="CQ130" s="422">
        <f t="shared" si="357"/>
        <v>548801.10384315939</v>
      </c>
      <c r="CR130" s="422">
        <f t="shared" si="357"/>
        <v>558555.9767464964</v>
      </c>
      <c r="CS130" s="422">
        <f t="shared" si="357"/>
        <v>573239.66118193802</v>
      </c>
      <c r="CT130" s="422">
        <f t="shared" si="357"/>
        <v>586131.40433620452</v>
      </c>
      <c r="CU130" s="422">
        <f t="shared" si="357"/>
        <v>607535.84158492601</v>
      </c>
      <c r="CV130" s="422">
        <f t="shared" si="357"/>
        <v>617290.71448826301</v>
      </c>
      <c r="CW130" s="422">
        <f t="shared" si="357"/>
        <v>631974.39892370463</v>
      </c>
      <c r="CX130" s="422">
        <f t="shared" si="357"/>
        <v>644866.14207797113</v>
      </c>
      <c r="CY130" s="423">
        <f t="shared" si="357"/>
        <v>666270.57932669262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358">+SUM(P122,P123)</f>
        <v>0</v>
      </c>
      <c r="Q131" s="422">
        <f t="shared" si="358"/>
        <v>0</v>
      </c>
      <c r="R131" s="422">
        <f t="shared" si="358"/>
        <v>0</v>
      </c>
      <c r="S131" s="422">
        <f t="shared" si="358"/>
        <v>0</v>
      </c>
      <c r="T131" s="422">
        <f t="shared" si="358"/>
        <v>0</v>
      </c>
      <c r="U131" s="422">
        <f t="shared" si="358"/>
        <v>0</v>
      </c>
      <c r="V131" s="422">
        <f t="shared" si="358"/>
        <v>5000</v>
      </c>
      <c r="W131" s="422">
        <f t="shared" si="358"/>
        <v>4875</v>
      </c>
      <c r="X131" s="422">
        <f t="shared" si="358"/>
        <v>4570.45</v>
      </c>
      <c r="Y131" s="422">
        <f t="shared" si="358"/>
        <v>4345.76</v>
      </c>
      <c r="Z131" s="423">
        <f t="shared" si="358"/>
        <v>2901</v>
      </c>
      <c r="AA131" s="422">
        <f t="shared" si="358"/>
        <v>2229.1528422269366</v>
      </c>
      <c r="AB131" s="422">
        <f t="shared" si="358"/>
        <v>5345.7916972989233</v>
      </c>
      <c r="AC131" s="422">
        <f t="shared" si="358"/>
        <v>5917.2577491538468</v>
      </c>
      <c r="AD131" s="422">
        <f t="shared" si="358"/>
        <v>8561.0207856949055</v>
      </c>
      <c r="AE131" s="423">
        <f t="shared" si="358"/>
        <v>10812.675040869788</v>
      </c>
      <c r="AF131" s="422">
        <f t="shared" si="358"/>
        <v>11330.275527435926</v>
      </c>
      <c r="AG131" s="422">
        <f t="shared" si="358"/>
        <v>14753.695286856246</v>
      </c>
      <c r="AH131" s="422">
        <f t="shared" si="358"/>
        <v>16496.926842956607</v>
      </c>
      <c r="AI131" s="422">
        <f t="shared" si="358"/>
        <v>20368.331922670724</v>
      </c>
      <c r="AJ131" s="422">
        <f t="shared" si="358"/>
        <v>21327.345916038728</v>
      </c>
      <c r="AK131" s="422">
        <f t="shared" si="358"/>
        <v>23518.562792432887</v>
      </c>
      <c r="AL131" s="422">
        <f t="shared" si="358"/>
        <v>24813.809028239451</v>
      </c>
      <c r="AM131" s="422">
        <f t="shared" si="358"/>
        <v>28797.453690245231</v>
      </c>
      <c r="AN131" s="422">
        <f t="shared" si="358"/>
        <v>30821.040949856535</v>
      </c>
      <c r="AO131" s="422">
        <f t="shared" si="358"/>
        <v>35869.258878105618</v>
      </c>
      <c r="AP131" s="422">
        <f t="shared" si="358"/>
        <v>41869.810490306343</v>
      </c>
      <c r="AQ131" s="423">
        <f t="shared" si="358"/>
        <v>52126.709149734583</v>
      </c>
      <c r="AR131" s="422">
        <f t="shared" si="358"/>
        <v>56311.302962660906</v>
      </c>
      <c r="AS131" s="422">
        <f t="shared" si="358"/>
        <v>62952.416365449229</v>
      </c>
      <c r="AT131" s="422">
        <f t="shared" si="358"/>
        <v>68697.559127649962</v>
      </c>
      <c r="AU131" s="422">
        <f t="shared" si="358"/>
        <v>78699.048937078202</v>
      </c>
      <c r="AV131" s="422">
        <f t="shared" ref="AV131:CA131" si="359">+SUM(AV122,AV123)</f>
        <v>82875.7565738142</v>
      </c>
      <c r="AW131" s="422">
        <f t="shared" si="359"/>
        <v>89516.869976602524</v>
      </c>
      <c r="AX131" s="422">
        <f t="shared" si="359"/>
        <v>95262.012738803256</v>
      </c>
      <c r="AY131" s="422">
        <f t="shared" si="359"/>
        <v>105263.5025482315</v>
      </c>
      <c r="AZ131" s="422">
        <f t="shared" si="359"/>
        <v>109440.21018496749</v>
      </c>
      <c r="BA131" s="422">
        <f t="shared" si="359"/>
        <v>116081.32358775582</v>
      </c>
      <c r="BB131" s="422">
        <f t="shared" si="359"/>
        <v>121826.46634995655</v>
      </c>
      <c r="BC131" s="423">
        <f t="shared" si="359"/>
        <v>131827.9561593848</v>
      </c>
      <c r="BD131" s="422">
        <f t="shared" si="359"/>
        <v>135728.37747254918</v>
      </c>
      <c r="BE131" s="422">
        <f t="shared" si="359"/>
        <v>142083.74114033752</v>
      </c>
      <c r="BF131" s="422">
        <f t="shared" si="359"/>
        <v>147543.13416753823</v>
      </c>
      <c r="BG131" s="422">
        <f t="shared" si="359"/>
        <v>157258.87424196646</v>
      </c>
      <c r="BH131" s="422">
        <f t="shared" si="359"/>
        <v>161149.83214370246</v>
      </c>
      <c r="BI131" s="422">
        <f t="shared" si="359"/>
        <v>167505.19581149079</v>
      </c>
      <c r="BJ131" s="422">
        <f t="shared" si="359"/>
        <v>172516.60351839772</v>
      </c>
      <c r="BK131" s="422">
        <f t="shared" si="359"/>
        <v>182344.58317511762</v>
      </c>
      <c r="BL131" s="422">
        <f t="shared" si="359"/>
        <v>187300.11434309691</v>
      </c>
      <c r="BM131" s="422">
        <f t="shared" si="359"/>
        <v>196512.47906274017</v>
      </c>
      <c r="BN131" s="422">
        <f t="shared" si="359"/>
        <v>206229.19214604126</v>
      </c>
      <c r="BO131" s="423">
        <f t="shared" si="359"/>
        <v>222330.42580018361</v>
      </c>
      <c r="BP131" s="422">
        <f t="shared" si="359"/>
        <v>229385.75758050167</v>
      </c>
      <c r="BQ131" s="422">
        <f t="shared" si="359"/>
        <v>240126.34191618414</v>
      </c>
      <c r="BR131" s="422">
        <f t="shared" si="359"/>
        <v>249522.97029098522</v>
      </c>
      <c r="BS131" s="422">
        <f t="shared" si="359"/>
        <v>265304.11923662759</v>
      </c>
      <c r="BT131" s="422">
        <f t="shared" si="359"/>
        <v>272348.09492323158</v>
      </c>
      <c r="BU131" s="422">
        <f t="shared" si="359"/>
        <v>283088.67925891408</v>
      </c>
      <c r="BV131" s="422">
        <f t="shared" si="359"/>
        <v>292485.30763371516</v>
      </c>
      <c r="BW131" s="422">
        <f t="shared" si="359"/>
        <v>308266.4565793575</v>
      </c>
      <c r="BX131" s="422">
        <f t="shared" si="359"/>
        <v>315310.43226596148</v>
      </c>
      <c r="BY131" s="422">
        <f t="shared" si="359"/>
        <v>326051.01660164399</v>
      </c>
      <c r="BZ131" s="422">
        <f t="shared" si="359"/>
        <v>335447.64497644507</v>
      </c>
      <c r="CA131" s="423">
        <f t="shared" si="359"/>
        <v>351228.79392208741</v>
      </c>
      <c r="CB131" s="422">
        <f t="shared" ref="CB131:CY131" si="360">+SUM(CB122,CB123)</f>
        <v>357927.39174179826</v>
      </c>
      <c r="CC131" s="422">
        <f t="shared" si="360"/>
        <v>368308.97089813073</v>
      </c>
      <c r="CD131" s="422">
        <f t="shared" si="360"/>
        <v>377346.59409358184</v>
      </c>
      <c r="CE131" s="422">
        <f t="shared" si="360"/>
        <v>392768.73785987421</v>
      </c>
      <c r="CF131" s="422">
        <f t="shared" si="360"/>
        <v>399453.70836712822</v>
      </c>
      <c r="CG131" s="422">
        <f t="shared" si="360"/>
        <v>409835.28752346069</v>
      </c>
      <c r="CH131" s="422">
        <f t="shared" si="360"/>
        <v>418424.92539861798</v>
      </c>
      <c r="CI131" s="422">
        <f t="shared" si="360"/>
        <v>433959.30874720198</v>
      </c>
      <c r="CJ131" s="422">
        <f t="shared" si="360"/>
        <v>441708.85252069926</v>
      </c>
      <c r="CK131" s="422">
        <f t="shared" si="360"/>
        <v>454947.43272888666</v>
      </c>
      <c r="CL131" s="422">
        <f t="shared" si="360"/>
        <v>468242.37598043808</v>
      </c>
      <c r="CM131" s="423">
        <f t="shared" si="360"/>
        <v>490050.01332644455</v>
      </c>
      <c r="CN131" s="422">
        <f t="shared" si="360"/>
        <v>499821.23900472978</v>
      </c>
      <c r="CO131" s="422">
        <f t="shared" si="360"/>
        <v>514504.92344017141</v>
      </c>
      <c r="CP131" s="422">
        <f t="shared" si="360"/>
        <v>527396.66659443791</v>
      </c>
      <c r="CQ131" s="422">
        <f t="shared" si="360"/>
        <v>548801.10384315939</v>
      </c>
      <c r="CR131" s="422">
        <f t="shared" si="360"/>
        <v>558555.9767464964</v>
      </c>
      <c r="CS131" s="422">
        <f t="shared" si="360"/>
        <v>573239.66118193802</v>
      </c>
      <c r="CT131" s="422">
        <f t="shared" si="360"/>
        <v>586131.40433620452</v>
      </c>
      <c r="CU131" s="422">
        <f t="shared" si="360"/>
        <v>607535.84158492601</v>
      </c>
      <c r="CV131" s="422">
        <f t="shared" si="360"/>
        <v>617290.71448826301</v>
      </c>
      <c r="CW131" s="422">
        <f t="shared" si="360"/>
        <v>631974.39892370463</v>
      </c>
      <c r="CX131" s="422">
        <f t="shared" si="360"/>
        <v>644866.14207797113</v>
      </c>
      <c r="CY131" s="423">
        <f t="shared" si="360"/>
        <v>666270.57932669262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361">+SUM(P122:P123)/(P148-SUM(P124:P128))</f>
        <v>#DIV/0!</v>
      </c>
      <c r="Q132" s="537" t="e">
        <f t="shared" si="361"/>
        <v>#DIV/0!</v>
      </c>
      <c r="R132" s="537" t="e">
        <f t="shared" si="361"/>
        <v>#DIV/0!</v>
      </c>
      <c r="S132" s="537" t="e">
        <f t="shared" si="361"/>
        <v>#DIV/0!</v>
      </c>
      <c r="T132" s="537" t="e">
        <f t="shared" si="361"/>
        <v>#DIV/0!</v>
      </c>
      <c r="U132" s="537" t="e">
        <f t="shared" si="361"/>
        <v>#DIV/0!</v>
      </c>
      <c r="V132" s="537">
        <f t="shared" si="361"/>
        <v>1</v>
      </c>
      <c r="W132" s="537">
        <f t="shared" si="361"/>
        <v>0.95555446660459642</v>
      </c>
      <c r="X132" s="537">
        <f t="shared" si="361"/>
        <v>0.85585745852215267</v>
      </c>
      <c r="Y132" s="597">
        <f t="shared" si="361"/>
        <v>0.60299906617399135</v>
      </c>
      <c r="Z132" s="538">
        <f t="shared" si="361"/>
        <v>0.11920469389541298</v>
      </c>
      <c r="AA132" s="597">
        <f t="shared" si="361"/>
        <v>8.639782160059005E-2</v>
      </c>
      <c r="AB132" s="537">
        <f t="shared" si="361"/>
        <v>0.19766668653570613</v>
      </c>
      <c r="AC132" s="537">
        <f t="shared" si="361"/>
        <v>0.2008284189753545</v>
      </c>
      <c r="AD132" s="537">
        <f t="shared" si="361"/>
        <v>0.27184828416153056</v>
      </c>
      <c r="AE132" s="538">
        <f t="shared" si="361"/>
        <v>0.32639614442004011</v>
      </c>
      <c r="AF132" s="537">
        <f t="shared" si="361"/>
        <v>0.31377577333500895</v>
      </c>
      <c r="AG132" s="537">
        <f t="shared" si="361"/>
        <v>0.3852071109727237</v>
      </c>
      <c r="AH132" s="537">
        <f t="shared" si="361"/>
        <v>0.39967245061614265</v>
      </c>
      <c r="AI132" s="537">
        <f t="shared" si="361"/>
        <v>0.47719880060940828</v>
      </c>
      <c r="AJ132" s="537">
        <f t="shared" si="361"/>
        <v>0.47526825221532149</v>
      </c>
      <c r="AK132" s="537">
        <f t="shared" si="361"/>
        <v>0.49969803278970126</v>
      </c>
      <c r="AL132" s="537">
        <f t="shared" si="361"/>
        <v>0.48821860035311349</v>
      </c>
      <c r="AM132" s="537">
        <f t="shared" si="361"/>
        <v>0.531389460414885</v>
      </c>
      <c r="AN132" s="537">
        <f t="shared" si="361"/>
        <v>0.51443044393101478</v>
      </c>
      <c r="AO132" s="537">
        <f t="shared" si="361"/>
        <v>0.5368888928712845</v>
      </c>
      <c r="AP132" s="537">
        <f t="shared" si="361"/>
        <v>0.55622892897780141</v>
      </c>
      <c r="AQ132" s="538">
        <f t="shared" si="361"/>
        <v>0.646713240767537</v>
      </c>
      <c r="AR132" s="537">
        <f t="shared" si="361"/>
        <v>0.64539060169933582</v>
      </c>
      <c r="AS132" s="537">
        <f t="shared" si="361"/>
        <v>0.67047245801228605</v>
      </c>
      <c r="AT132" s="537">
        <f t="shared" si="361"/>
        <v>0.67283153208970137</v>
      </c>
      <c r="AU132" s="537">
        <f t="shared" si="361"/>
        <v>0.73430520851237224</v>
      </c>
      <c r="AV132" s="537">
        <f t="shared" ref="AV132:CA132" si="362">+SUM(AV122:AV123)/(AV148-SUM(AV124:AV128))</f>
        <v>0.72815583791393212</v>
      </c>
      <c r="AW132" s="537">
        <f t="shared" si="362"/>
        <v>0.74314331718570137</v>
      </c>
      <c r="AX132" s="537">
        <f t="shared" si="362"/>
        <v>0.74037858803443946</v>
      </c>
      <c r="AY132" s="537">
        <f t="shared" si="362"/>
        <v>0.78707979975405462</v>
      </c>
      <c r="AZ132" s="537">
        <f t="shared" si="362"/>
        <v>0.77959742714451974</v>
      </c>
      <c r="BA132" s="537">
        <f t="shared" si="362"/>
        <v>0.78955323768926522</v>
      </c>
      <c r="BB132" s="537">
        <f t="shared" si="362"/>
        <v>0.78480719795384601</v>
      </c>
      <c r="BC132" s="538">
        <f t="shared" si="362"/>
        <v>0.82236349465362957</v>
      </c>
      <c r="BD132" s="537">
        <f t="shared" si="362"/>
        <v>0.81436090586328858</v>
      </c>
      <c r="BE132" s="537">
        <f t="shared" si="362"/>
        <v>0.82117963808659189</v>
      </c>
      <c r="BF132" s="537">
        <f t="shared" si="362"/>
        <v>0.81539084419565344</v>
      </c>
      <c r="BG132" s="537">
        <f t="shared" si="362"/>
        <v>0.84668560608934895</v>
      </c>
      <c r="BH132" s="537">
        <f t="shared" si="362"/>
        <v>0.83892863408532836</v>
      </c>
      <c r="BI132" s="537">
        <f t="shared" si="362"/>
        <v>0.84408706610114492</v>
      </c>
      <c r="BJ132" s="537">
        <f t="shared" si="362"/>
        <v>0.83279632174791718</v>
      </c>
      <c r="BK132" s="537">
        <f t="shared" si="362"/>
        <v>0.85247230082147174</v>
      </c>
      <c r="BL132" s="537">
        <f t="shared" si="362"/>
        <v>0.83696369390402348</v>
      </c>
      <c r="BM132" s="537">
        <f t="shared" si="362"/>
        <v>0.83677202055378774</v>
      </c>
      <c r="BN132" s="537">
        <f t="shared" si="362"/>
        <v>0.83070103060742551</v>
      </c>
      <c r="BO132" s="538">
        <f t="shared" si="362"/>
        <v>0.86520922521470078</v>
      </c>
      <c r="BP132" s="537">
        <f t="shared" si="362"/>
        <v>0.856814808824504</v>
      </c>
      <c r="BQ132" s="537">
        <f t="shared" si="362"/>
        <v>0.86233766282824054</v>
      </c>
      <c r="BR132" s="537">
        <f t="shared" si="362"/>
        <v>0.85584085767169749</v>
      </c>
      <c r="BS132" s="537">
        <f t="shared" si="362"/>
        <v>0.88452121903212155</v>
      </c>
      <c r="BT132" s="537">
        <f t="shared" si="362"/>
        <v>0.87661505490536262</v>
      </c>
      <c r="BU132" s="537">
        <f t="shared" si="362"/>
        <v>0.88073806450484904</v>
      </c>
      <c r="BV132" s="537">
        <f t="shared" si="362"/>
        <v>0.87435544578444113</v>
      </c>
      <c r="BW132" s="537">
        <f t="shared" si="362"/>
        <v>0.89898955100925548</v>
      </c>
      <c r="BX132" s="537">
        <f t="shared" si="362"/>
        <v>0.8916044448574505</v>
      </c>
      <c r="BY132" s="537">
        <f t="shared" si="362"/>
        <v>0.89479950885751236</v>
      </c>
      <c r="BZ132" s="537">
        <f t="shared" si="362"/>
        <v>0.8886555860935329</v>
      </c>
      <c r="CA132" s="538">
        <f t="shared" si="362"/>
        <v>0.9102360702741803</v>
      </c>
      <c r="CB132" s="537">
        <f t="shared" ref="CB132:CY132" si="363">+SUM(CB122:CB123)/(CB148-SUM(CB124:CB128))</f>
        <v>0.90326214307514796</v>
      </c>
      <c r="CC132" s="537">
        <f t="shared" si="363"/>
        <v>0.9057318602932235</v>
      </c>
      <c r="CD132" s="537">
        <f t="shared" si="363"/>
        <v>0.89977974909804248</v>
      </c>
      <c r="CE132" s="537">
        <f t="shared" si="363"/>
        <v>0.91896031028183434</v>
      </c>
      <c r="CF132" s="537">
        <f t="shared" si="363"/>
        <v>0.91243821655614954</v>
      </c>
      <c r="CG132" s="537">
        <f t="shared" si="363"/>
        <v>0.91446653662131572</v>
      </c>
      <c r="CH132" s="537">
        <f t="shared" si="363"/>
        <v>0.90629535043456633</v>
      </c>
      <c r="CI132" s="537">
        <f t="shared" si="363"/>
        <v>0.92003563857527448</v>
      </c>
      <c r="CJ132" s="537">
        <f t="shared" si="363"/>
        <v>0.90963860660319029</v>
      </c>
      <c r="CK132" s="537">
        <f t="shared" si="363"/>
        <v>0.90866984779711957</v>
      </c>
      <c r="CL132" s="537">
        <f t="shared" si="363"/>
        <v>0.90237875720856686</v>
      </c>
      <c r="CM132" s="538">
        <f t="shared" si="363"/>
        <v>0.92314591016387915</v>
      </c>
      <c r="CN132" s="537">
        <f t="shared" si="363"/>
        <v>0.91618217021809079</v>
      </c>
      <c r="CO132" s="537">
        <f t="shared" si="363"/>
        <v>0.9183790378076232</v>
      </c>
      <c r="CP132" s="537">
        <f t="shared" si="363"/>
        <v>0.91236871346539306</v>
      </c>
      <c r="CQ132" s="537">
        <f t="shared" si="363"/>
        <v>0.93080410177054673</v>
      </c>
      <c r="CR132" s="537">
        <f t="shared" si="363"/>
        <v>0.9243290507016102</v>
      </c>
      <c r="CS132" s="537">
        <f t="shared" si="363"/>
        <v>0.92612418613912184</v>
      </c>
      <c r="CT132" s="537">
        <f t="shared" si="363"/>
        <v>0.9204514818072288</v>
      </c>
      <c r="CU132" s="537">
        <f t="shared" si="363"/>
        <v>0.93707279199612603</v>
      </c>
      <c r="CV132" s="537">
        <f t="shared" si="363"/>
        <v>0.93103251530481657</v>
      </c>
      <c r="CW132" s="537">
        <f t="shared" si="363"/>
        <v>0.9325268272869629</v>
      </c>
      <c r="CX132" s="537">
        <f t="shared" si="363"/>
        <v>0.92716911847321792</v>
      </c>
      <c r="CY132" s="538">
        <f t="shared" si="363"/>
        <v>0.94230002746925035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50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10">
        <f t="shared" ref="AA135:BF135" si="364">(AA137*AA24)/30.4333</f>
        <v>7418.1077963940816</v>
      </c>
      <c r="AB135" s="108">
        <f t="shared" si="364"/>
        <v>5544.9129736177156</v>
      </c>
      <c r="AC135" s="108">
        <f t="shared" si="364"/>
        <v>7393.2172981569529</v>
      </c>
      <c r="AD135" s="108">
        <f t="shared" si="364"/>
        <v>6777.1158566438744</v>
      </c>
      <c r="AE135" s="195">
        <f t="shared" si="364"/>
        <v>6161.0144151307941</v>
      </c>
      <c r="AF135" s="108">
        <f t="shared" si="364"/>
        <v>8625.4201811831117</v>
      </c>
      <c r="AG135" s="108">
        <f t="shared" si="364"/>
        <v>7393.2172981569529</v>
      </c>
      <c r="AH135" s="108">
        <f t="shared" si="364"/>
        <v>8625.4201811831117</v>
      </c>
      <c r="AI135" s="108">
        <f t="shared" si="364"/>
        <v>6161.0144151307941</v>
      </c>
      <c r="AJ135" s="108">
        <f t="shared" si="364"/>
        <v>7393.2172981569529</v>
      </c>
      <c r="AK135" s="108">
        <f t="shared" si="364"/>
        <v>7393.2172981569529</v>
      </c>
      <c r="AL135" s="108">
        <f t="shared" si="364"/>
        <v>9857.6230642092705</v>
      </c>
      <c r="AM135" s="108">
        <f t="shared" si="364"/>
        <v>9241.5216226961911</v>
      </c>
      <c r="AN135" s="108">
        <f t="shared" si="364"/>
        <v>12938.130271774668</v>
      </c>
      <c r="AO135" s="108">
        <f t="shared" si="364"/>
        <v>14786.434596313906</v>
      </c>
      <c r="AP135" s="108">
        <f t="shared" si="364"/>
        <v>17250.840362366223</v>
      </c>
      <c r="AQ135" s="195">
        <f t="shared" si="364"/>
        <v>12322.028830261588</v>
      </c>
      <c r="AR135" s="108">
        <f t="shared" si="364"/>
        <v>14786.434596313906</v>
      </c>
      <c r="AS135" s="108">
        <f t="shared" si="364"/>
        <v>14786.434596313906</v>
      </c>
      <c r="AT135" s="108">
        <f t="shared" si="364"/>
        <v>17250.840362366223</v>
      </c>
      <c r="AU135" s="108">
        <f t="shared" si="364"/>
        <v>12322.028830261588</v>
      </c>
      <c r="AV135" s="108">
        <f t="shared" si="364"/>
        <v>14786.434596313906</v>
      </c>
      <c r="AW135" s="108">
        <f t="shared" si="364"/>
        <v>14786.434596313906</v>
      </c>
      <c r="AX135" s="108">
        <f t="shared" si="364"/>
        <v>17250.840362366223</v>
      </c>
      <c r="AY135" s="108">
        <f t="shared" si="364"/>
        <v>12322.028830261588</v>
      </c>
      <c r="AZ135" s="108">
        <f t="shared" si="364"/>
        <v>14786.434596313906</v>
      </c>
      <c r="BA135" s="108">
        <f t="shared" si="364"/>
        <v>14786.434596313906</v>
      </c>
      <c r="BB135" s="108">
        <f t="shared" si="364"/>
        <v>17250.840362366223</v>
      </c>
      <c r="BC135" s="195">
        <f t="shared" si="364"/>
        <v>12322.028830261588</v>
      </c>
      <c r="BD135" s="108">
        <f t="shared" si="364"/>
        <v>14786.434596313906</v>
      </c>
      <c r="BE135" s="108">
        <f t="shared" si="364"/>
        <v>14786.434596313906</v>
      </c>
      <c r="BF135" s="108">
        <f t="shared" si="364"/>
        <v>17250.840362366223</v>
      </c>
      <c r="BG135" s="108">
        <f t="shared" ref="BG135:CL135" si="365">(BG137*BG24)/30.4333</f>
        <v>12322.028830261588</v>
      </c>
      <c r="BH135" s="108">
        <f t="shared" si="365"/>
        <v>14786.434596313906</v>
      </c>
      <c r="BI135" s="108">
        <f t="shared" si="365"/>
        <v>14786.434596313906</v>
      </c>
      <c r="BJ135" s="108">
        <f t="shared" si="365"/>
        <v>18483.043245392382</v>
      </c>
      <c r="BK135" s="108">
        <f t="shared" si="365"/>
        <v>15402.536037826989</v>
      </c>
      <c r="BL135" s="108">
        <f t="shared" si="365"/>
        <v>20331.347569931622</v>
      </c>
      <c r="BM135" s="108">
        <f t="shared" si="365"/>
        <v>22179.651894470859</v>
      </c>
      <c r="BN135" s="108">
        <f t="shared" si="365"/>
        <v>25876.260543549335</v>
      </c>
      <c r="BO135" s="195">
        <f t="shared" si="365"/>
        <v>18483.043245392382</v>
      </c>
      <c r="BP135" s="108">
        <f t="shared" si="365"/>
        <v>22179.651894470859</v>
      </c>
      <c r="BQ135" s="108">
        <f t="shared" si="365"/>
        <v>22179.651894470859</v>
      </c>
      <c r="BR135" s="108">
        <f t="shared" si="365"/>
        <v>25876.260543549335</v>
      </c>
      <c r="BS135" s="108">
        <f t="shared" si="365"/>
        <v>18483.043245392382</v>
      </c>
      <c r="BT135" s="108">
        <f t="shared" si="365"/>
        <v>22179.651894470859</v>
      </c>
      <c r="BU135" s="108">
        <f t="shared" si="365"/>
        <v>22179.651894470859</v>
      </c>
      <c r="BV135" s="108">
        <f t="shared" si="365"/>
        <v>25876.260543549335</v>
      </c>
      <c r="BW135" s="108">
        <f t="shared" si="365"/>
        <v>18483.043245392382</v>
      </c>
      <c r="BX135" s="108">
        <f t="shared" si="365"/>
        <v>22179.651894470859</v>
      </c>
      <c r="BY135" s="108">
        <f t="shared" si="365"/>
        <v>22179.651894470859</v>
      </c>
      <c r="BZ135" s="108">
        <f t="shared" si="365"/>
        <v>25876.260543549335</v>
      </c>
      <c r="CA135" s="195">
        <f t="shared" si="365"/>
        <v>18483.043245392382</v>
      </c>
      <c r="CB135" s="108">
        <f t="shared" si="365"/>
        <v>22179.651894470859</v>
      </c>
      <c r="CC135" s="108">
        <f t="shared" si="365"/>
        <v>22179.651894470859</v>
      </c>
      <c r="CD135" s="108">
        <f t="shared" si="365"/>
        <v>25876.260543549335</v>
      </c>
      <c r="CE135" s="108">
        <f t="shared" si="365"/>
        <v>18483.043245392382</v>
      </c>
      <c r="CF135" s="108">
        <f t="shared" si="365"/>
        <v>22179.651894470859</v>
      </c>
      <c r="CG135" s="108">
        <f t="shared" si="365"/>
        <v>22179.651894470859</v>
      </c>
      <c r="CH135" s="108">
        <f t="shared" si="365"/>
        <v>27108.463426575494</v>
      </c>
      <c r="CI135" s="108">
        <f t="shared" si="365"/>
        <v>21563.550452957781</v>
      </c>
      <c r="CJ135" s="108">
        <f t="shared" si="365"/>
        <v>27724.564868088575</v>
      </c>
      <c r="CK135" s="108">
        <f t="shared" si="365"/>
        <v>29572.869192627812</v>
      </c>
      <c r="CL135" s="108">
        <f t="shared" si="365"/>
        <v>34501.680724732447</v>
      </c>
      <c r="CM135" s="195">
        <f t="shared" ref="CM135:CY135" si="366">(CM137*CM24)/30.4333</f>
        <v>24644.057660523176</v>
      </c>
      <c r="CN135" s="108">
        <f t="shared" si="366"/>
        <v>29572.869192627812</v>
      </c>
      <c r="CO135" s="108">
        <f t="shared" si="366"/>
        <v>29572.869192627812</v>
      </c>
      <c r="CP135" s="108">
        <f t="shared" si="366"/>
        <v>34501.680724732447</v>
      </c>
      <c r="CQ135" s="108">
        <f t="shared" si="366"/>
        <v>24644.057660523176</v>
      </c>
      <c r="CR135" s="108">
        <f t="shared" si="366"/>
        <v>29572.869192627812</v>
      </c>
      <c r="CS135" s="108">
        <f t="shared" si="366"/>
        <v>29572.869192627812</v>
      </c>
      <c r="CT135" s="108">
        <f t="shared" si="366"/>
        <v>34501.680724732447</v>
      </c>
      <c r="CU135" s="108">
        <f t="shared" si="366"/>
        <v>24644.057660523176</v>
      </c>
      <c r="CV135" s="108">
        <f t="shared" si="366"/>
        <v>29572.869192627812</v>
      </c>
      <c r="CW135" s="108">
        <f t="shared" si="366"/>
        <v>29572.869192627812</v>
      </c>
      <c r="CX135" s="108">
        <f t="shared" si="366"/>
        <v>34501.680724732447</v>
      </c>
      <c r="CY135" s="195">
        <f t="shared" si="366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367">N135</f>
        <v>0</v>
      </c>
      <c r="O136" s="47">
        <f t="shared" si="367"/>
        <v>0</v>
      </c>
      <c r="P136" s="47">
        <f t="shared" ref="P136:Q136" si="368">P135</f>
        <v>0</v>
      </c>
      <c r="Q136" s="47">
        <f t="shared" si="368"/>
        <v>0</v>
      </c>
      <c r="R136" s="47">
        <f t="shared" ref="R136:S136" si="369">R135</f>
        <v>0</v>
      </c>
      <c r="S136" s="47">
        <f t="shared" si="369"/>
        <v>0</v>
      </c>
      <c r="T136" s="47">
        <f t="shared" ref="T136:U136" si="370">T135</f>
        <v>0</v>
      </c>
      <c r="U136" s="47">
        <f t="shared" si="370"/>
        <v>0</v>
      </c>
      <c r="V136" s="47">
        <f t="shared" ref="V136:W136" si="371">V135</f>
        <v>0</v>
      </c>
      <c r="W136" s="47">
        <f t="shared" si="371"/>
        <v>0</v>
      </c>
      <c r="X136" s="47">
        <f t="shared" ref="X136:Y136" si="372">X135</f>
        <v>543</v>
      </c>
      <c r="Y136" s="47">
        <f t="shared" si="372"/>
        <v>2174</v>
      </c>
      <c r="Z136" s="199">
        <f t="shared" ref="Z136" si="373">Z135</f>
        <v>5281.52</v>
      </c>
      <c r="AA136" s="47">
        <f t="shared" ref="AA136:AB136" si="374">AA135</f>
        <v>7418.1077963940816</v>
      </c>
      <c r="AB136" s="47">
        <f t="shared" si="374"/>
        <v>5544.9129736177156</v>
      </c>
      <c r="AC136" s="47">
        <f t="shared" ref="AC136:BR136" si="375">AC135</f>
        <v>7393.2172981569529</v>
      </c>
      <c r="AD136" s="47">
        <f t="shared" si="375"/>
        <v>6777.1158566438744</v>
      </c>
      <c r="AE136" s="199">
        <f t="shared" si="375"/>
        <v>6161.0144151307941</v>
      </c>
      <c r="AF136" s="47">
        <f t="shared" si="375"/>
        <v>8625.4201811831117</v>
      </c>
      <c r="AG136" s="47">
        <f t="shared" si="375"/>
        <v>7393.2172981569529</v>
      </c>
      <c r="AH136" s="47">
        <f t="shared" si="375"/>
        <v>8625.4201811831117</v>
      </c>
      <c r="AI136" s="47">
        <f t="shared" si="375"/>
        <v>6161.0144151307941</v>
      </c>
      <c r="AJ136" s="47">
        <f t="shared" si="375"/>
        <v>7393.2172981569529</v>
      </c>
      <c r="AK136" s="47">
        <f t="shared" si="375"/>
        <v>7393.2172981569529</v>
      </c>
      <c r="AL136" s="47">
        <f t="shared" si="375"/>
        <v>9857.6230642092705</v>
      </c>
      <c r="AM136" s="47">
        <f t="shared" si="375"/>
        <v>9241.5216226961911</v>
      </c>
      <c r="AN136" s="47">
        <f t="shared" si="375"/>
        <v>12938.130271774668</v>
      </c>
      <c r="AO136" s="47">
        <f t="shared" si="375"/>
        <v>14786.434596313906</v>
      </c>
      <c r="AP136" s="47">
        <f t="shared" si="375"/>
        <v>17250.840362366223</v>
      </c>
      <c r="AQ136" s="199">
        <f t="shared" si="375"/>
        <v>12322.028830261588</v>
      </c>
      <c r="AR136" s="47">
        <f t="shared" si="375"/>
        <v>14786.434596313906</v>
      </c>
      <c r="AS136" s="47">
        <f t="shared" si="375"/>
        <v>14786.434596313906</v>
      </c>
      <c r="AT136" s="47">
        <f t="shared" si="375"/>
        <v>17250.840362366223</v>
      </c>
      <c r="AU136" s="47">
        <f t="shared" si="375"/>
        <v>12322.028830261588</v>
      </c>
      <c r="AV136" s="47">
        <f t="shared" si="375"/>
        <v>14786.434596313906</v>
      </c>
      <c r="AW136" s="47">
        <f t="shared" si="375"/>
        <v>14786.434596313906</v>
      </c>
      <c r="AX136" s="47">
        <f t="shared" si="375"/>
        <v>17250.840362366223</v>
      </c>
      <c r="AY136" s="47">
        <f t="shared" si="375"/>
        <v>12322.028830261588</v>
      </c>
      <c r="AZ136" s="47">
        <f t="shared" si="375"/>
        <v>14786.434596313906</v>
      </c>
      <c r="BA136" s="47">
        <f t="shared" si="375"/>
        <v>14786.434596313906</v>
      </c>
      <c r="BB136" s="47">
        <f t="shared" si="375"/>
        <v>17250.840362366223</v>
      </c>
      <c r="BC136" s="199">
        <f t="shared" si="375"/>
        <v>12322.028830261588</v>
      </c>
      <c r="BD136" s="47">
        <f t="shared" si="375"/>
        <v>14786.434596313906</v>
      </c>
      <c r="BE136" s="47">
        <f t="shared" si="375"/>
        <v>14786.434596313906</v>
      </c>
      <c r="BF136" s="47">
        <f t="shared" si="375"/>
        <v>17250.840362366223</v>
      </c>
      <c r="BG136" s="47">
        <f t="shared" si="375"/>
        <v>12322.028830261588</v>
      </c>
      <c r="BH136" s="47">
        <f t="shared" si="375"/>
        <v>14786.434596313906</v>
      </c>
      <c r="BI136" s="47">
        <f t="shared" si="375"/>
        <v>14786.434596313906</v>
      </c>
      <c r="BJ136" s="47">
        <f t="shared" si="375"/>
        <v>18483.043245392382</v>
      </c>
      <c r="BK136" s="47">
        <f t="shared" si="375"/>
        <v>15402.536037826989</v>
      </c>
      <c r="BL136" s="47">
        <f t="shared" si="375"/>
        <v>20331.347569931622</v>
      </c>
      <c r="BM136" s="47">
        <f t="shared" si="375"/>
        <v>22179.651894470859</v>
      </c>
      <c r="BN136" s="47">
        <f t="shared" si="375"/>
        <v>25876.260543549335</v>
      </c>
      <c r="BO136" s="199">
        <f t="shared" si="375"/>
        <v>18483.043245392382</v>
      </c>
      <c r="BP136" s="47">
        <f t="shared" si="375"/>
        <v>22179.651894470859</v>
      </c>
      <c r="BQ136" s="47">
        <f t="shared" si="375"/>
        <v>22179.651894470859</v>
      </c>
      <c r="BR136" s="47">
        <f t="shared" si="375"/>
        <v>25876.260543549335</v>
      </c>
      <c r="BS136" s="47">
        <f t="shared" ref="BS136:CY136" si="376">BS135</f>
        <v>18483.043245392382</v>
      </c>
      <c r="BT136" s="47">
        <f t="shared" si="376"/>
        <v>22179.651894470859</v>
      </c>
      <c r="BU136" s="47">
        <f t="shared" si="376"/>
        <v>22179.651894470859</v>
      </c>
      <c r="BV136" s="47">
        <f t="shared" si="376"/>
        <v>25876.260543549335</v>
      </c>
      <c r="BW136" s="47">
        <f t="shared" si="376"/>
        <v>18483.043245392382</v>
      </c>
      <c r="BX136" s="47">
        <f t="shared" si="376"/>
        <v>22179.651894470859</v>
      </c>
      <c r="BY136" s="47">
        <f t="shared" si="376"/>
        <v>22179.651894470859</v>
      </c>
      <c r="BZ136" s="47">
        <f t="shared" si="376"/>
        <v>25876.260543549335</v>
      </c>
      <c r="CA136" s="199">
        <f t="shared" si="376"/>
        <v>18483.043245392382</v>
      </c>
      <c r="CB136" s="47">
        <f t="shared" si="376"/>
        <v>22179.651894470859</v>
      </c>
      <c r="CC136" s="47">
        <f t="shared" si="376"/>
        <v>22179.651894470859</v>
      </c>
      <c r="CD136" s="47">
        <f t="shared" si="376"/>
        <v>25876.260543549335</v>
      </c>
      <c r="CE136" s="47">
        <f t="shared" si="376"/>
        <v>18483.043245392382</v>
      </c>
      <c r="CF136" s="47">
        <f t="shared" si="376"/>
        <v>22179.651894470859</v>
      </c>
      <c r="CG136" s="47">
        <f t="shared" si="376"/>
        <v>22179.651894470859</v>
      </c>
      <c r="CH136" s="47">
        <f t="shared" si="376"/>
        <v>27108.463426575494</v>
      </c>
      <c r="CI136" s="47">
        <f t="shared" si="376"/>
        <v>21563.550452957781</v>
      </c>
      <c r="CJ136" s="47">
        <f t="shared" si="376"/>
        <v>27724.564868088575</v>
      </c>
      <c r="CK136" s="47">
        <f t="shared" si="376"/>
        <v>29572.869192627812</v>
      </c>
      <c r="CL136" s="47">
        <f t="shared" si="376"/>
        <v>34501.680724732447</v>
      </c>
      <c r="CM136" s="199">
        <f t="shared" si="376"/>
        <v>24644.057660523176</v>
      </c>
      <c r="CN136" s="47">
        <f t="shared" si="376"/>
        <v>29572.869192627812</v>
      </c>
      <c r="CO136" s="47">
        <f t="shared" si="376"/>
        <v>29572.869192627812</v>
      </c>
      <c r="CP136" s="47">
        <f t="shared" si="376"/>
        <v>34501.680724732447</v>
      </c>
      <c r="CQ136" s="47">
        <f t="shared" si="376"/>
        <v>24644.057660523176</v>
      </c>
      <c r="CR136" s="47">
        <f t="shared" si="376"/>
        <v>29572.869192627812</v>
      </c>
      <c r="CS136" s="47">
        <f t="shared" si="376"/>
        <v>29572.869192627812</v>
      </c>
      <c r="CT136" s="47">
        <f t="shared" si="376"/>
        <v>34501.680724732447</v>
      </c>
      <c r="CU136" s="47">
        <f t="shared" si="376"/>
        <v>24644.057660523176</v>
      </c>
      <c r="CV136" s="47">
        <f t="shared" si="376"/>
        <v>29572.869192627812</v>
      </c>
      <c r="CW136" s="47">
        <f t="shared" si="376"/>
        <v>29572.869192627812</v>
      </c>
      <c r="CX136" s="47">
        <f t="shared" si="376"/>
        <v>34501.680724732447</v>
      </c>
      <c r="CY136" s="199">
        <f t="shared" si="376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Z137" si="377">IFERROR(AVERAGE(M135:N135)/(N24/30.4333), 0)</f>
        <v>0</v>
      </c>
      <c r="O137" s="56">
        <f t="shared" si="377"/>
        <v>0</v>
      </c>
      <c r="P137" s="56">
        <f t="shared" si="377"/>
        <v>0</v>
      </c>
      <c r="Q137" s="56">
        <f t="shared" si="377"/>
        <v>0</v>
      </c>
      <c r="R137" s="56">
        <f t="shared" si="377"/>
        <v>0</v>
      </c>
      <c r="S137" s="56">
        <f t="shared" si="377"/>
        <v>0</v>
      </c>
      <c r="T137" s="56">
        <f t="shared" si="377"/>
        <v>0</v>
      </c>
      <c r="U137" s="56">
        <f t="shared" si="377"/>
        <v>0</v>
      </c>
      <c r="V137" s="56">
        <f t="shared" si="377"/>
        <v>0</v>
      </c>
      <c r="W137" s="56">
        <f t="shared" si="377"/>
        <v>0</v>
      </c>
      <c r="X137" s="56">
        <f t="shared" si="377"/>
        <v>15.859195681381959</v>
      </c>
      <c r="Y137" s="56">
        <f t="shared" si="377"/>
        <v>17.105352937525858</v>
      </c>
      <c r="Z137" s="201">
        <f t="shared" si="377"/>
        <v>16.509889865415513</v>
      </c>
      <c r="AA137" s="599">
        <v>45</v>
      </c>
      <c r="AB137" s="56">
        <f t="shared" ref="AB137:BS137" si="378">AA137</f>
        <v>45</v>
      </c>
      <c r="AC137" s="56">
        <f t="shared" si="378"/>
        <v>45</v>
      </c>
      <c r="AD137" s="56">
        <f t="shared" si="378"/>
        <v>45</v>
      </c>
      <c r="AE137" s="201">
        <f t="shared" si="378"/>
        <v>45</v>
      </c>
      <c r="AF137" s="56">
        <f t="shared" si="378"/>
        <v>45</v>
      </c>
      <c r="AG137" s="56">
        <f t="shared" si="378"/>
        <v>45</v>
      </c>
      <c r="AH137" s="56">
        <f t="shared" si="378"/>
        <v>45</v>
      </c>
      <c r="AI137" s="56">
        <f t="shared" si="378"/>
        <v>45</v>
      </c>
      <c r="AJ137" s="56">
        <f t="shared" si="378"/>
        <v>45</v>
      </c>
      <c r="AK137" s="56">
        <f t="shared" si="378"/>
        <v>45</v>
      </c>
      <c r="AL137" s="56">
        <f t="shared" si="378"/>
        <v>45</v>
      </c>
      <c r="AM137" s="56">
        <f t="shared" si="378"/>
        <v>45</v>
      </c>
      <c r="AN137" s="56">
        <f t="shared" si="378"/>
        <v>45</v>
      </c>
      <c r="AO137" s="56">
        <f t="shared" si="378"/>
        <v>45</v>
      </c>
      <c r="AP137" s="56">
        <f t="shared" si="378"/>
        <v>45</v>
      </c>
      <c r="AQ137" s="201">
        <f t="shared" si="378"/>
        <v>45</v>
      </c>
      <c r="AR137" s="56">
        <f t="shared" si="378"/>
        <v>45</v>
      </c>
      <c r="AS137" s="56">
        <f t="shared" si="378"/>
        <v>45</v>
      </c>
      <c r="AT137" s="56">
        <f t="shared" si="378"/>
        <v>45</v>
      </c>
      <c r="AU137" s="56">
        <f t="shared" si="378"/>
        <v>45</v>
      </c>
      <c r="AV137" s="56">
        <f t="shared" si="378"/>
        <v>45</v>
      </c>
      <c r="AW137" s="56">
        <f t="shared" si="378"/>
        <v>45</v>
      </c>
      <c r="AX137" s="56">
        <f t="shared" si="378"/>
        <v>45</v>
      </c>
      <c r="AY137" s="56">
        <f t="shared" si="378"/>
        <v>45</v>
      </c>
      <c r="AZ137" s="56">
        <f t="shared" si="378"/>
        <v>45</v>
      </c>
      <c r="BA137" s="56">
        <f t="shared" si="378"/>
        <v>45</v>
      </c>
      <c r="BB137" s="56">
        <f t="shared" si="378"/>
        <v>45</v>
      </c>
      <c r="BC137" s="201">
        <f t="shared" si="378"/>
        <v>45</v>
      </c>
      <c r="BD137" s="56">
        <f t="shared" si="378"/>
        <v>45</v>
      </c>
      <c r="BE137" s="56">
        <f t="shared" si="378"/>
        <v>45</v>
      </c>
      <c r="BF137" s="56">
        <f t="shared" si="378"/>
        <v>45</v>
      </c>
      <c r="BG137" s="56">
        <f t="shared" si="378"/>
        <v>45</v>
      </c>
      <c r="BH137" s="56">
        <f t="shared" si="378"/>
        <v>45</v>
      </c>
      <c r="BI137" s="56">
        <f t="shared" si="378"/>
        <v>45</v>
      </c>
      <c r="BJ137" s="56">
        <f t="shared" si="378"/>
        <v>45</v>
      </c>
      <c r="BK137" s="56">
        <f t="shared" si="378"/>
        <v>45</v>
      </c>
      <c r="BL137" s="56">
        <f t="shared" si="378"/>
        <v>45</v>
      </c>
      <c r="BM137" s="56">
        <f t="shared" si="378"/>
        <v>45</v>
      </c>
      <c r="BN137" s="56">
        <f t="shared" si="378"/>
        <v>45</v>
      </c>
      <c r="BO137" s="201">
        <f t="shared" si="378"/>
        <v>45</v>
      </c>
      <c r="BP137" s="56">
        <f t="shared" si="378"/>
        <v>45</v>
      </c>
      <c r="BQ137" s="56">
        <f t="shared" si="378"/>
        <v>45</v>
      </c>
      <c r="BR137" s="56">
        <f t="shared" si="378"/>
        <v>45</v>
      </c>
      <c r="BS137" s="56">
        <f t="shared" si="378"/>
        <v>45</v>
      </c>
      <c r="BT137" s="56">
        <f t="shared" ref="BT137:CY137" si="379">BS137</f>
        <v>45</v>
      </c>
      <c r="BU137" s="56">
        <f t="shared" si="379"/>
        <v>45</v>
      </c>
      <c r="BV137" s="56">
        <f t="shared" si="379"/>
        <v>45</v>
      </c>
      <c r="BW137" s="56">
        <f t="shared" si="379"/>
        <v>45</v>
      </c>
      <c r="BX137" s="56">
        <f t="shared" si="379"/>
        <v>45</v>
      </c>
      <c r="BY137" s="56">
        <f t="shared" si="379"/>
        <v>45</v>
      </c>
      <c r="BZ137" s="56">
        <f t="shared" si="379"/>
        <v>45</v>
      </c>
      <c r="CA137" s="201">
        <f t="shared" si="379"/>
        <v>45</v>
      </c>
      <c r="CB137" s="56">
        <f t="shared" si="379"/>
        <v>45</v>
      </c>
      <c r="CC137" s="56">
        <f t="shared" si="379"/>
        <v>45</v>
      </c>
      <c r="CD137" s="56">
        <f t="shared" si="379"/>
        <v>45</v>
      </c>
      <c r="CE137" s="56">
        <f t="shared" si="379"/>
        <v>45</v>
      </c>
      <c r="CF137" s="56">
        <f t="shared" si="379"/>
        <v>45</v>
      </c>
      <c r="CG137" s="56">
        <f t="shared" si="379"/>
        <v>45</v>
      </c>
      <c r="CH137" s="56">
        <f t="shared" si="379"/>
        <v>45</v>
      </c>
      <c r="CI137" s="56">
        <f t="shared" si="379"/>
        <v>45</v>
      </c>
      <c r="CJ137" s="56">
        <f t="shared" si="379"/>
        <v>45</v>
      </c>
      <c r="CK137" s="56">
        <f t="shared" si="379"/>
        <v>45</v>
      </c>
      <c r="CL137" s="56">
        <f t="shared" si="379"/>
        <v>45</v>
      </c>
      <c r="CM137" s="201">
        <f t="shared" si="379"/>
        <v>45</v>
      </c>
      <c r="CN137" s="56">
        <f t="shared" si="379"/>
        <v>45</v>
      </c>
      <c r="CO137" s="56">
        <f t="shared" si="379"/>
        <v>45</v>
      </c>
      <c r="CP137" s="56">
        <f t="shared" si="379"/>
        <v>45</v>
      </c>
      <c r="CQ137" s="56">
        <f t="shared" si="379"/>
        <v>45</v>
      </c>
      <c r="CR137" s="56">
        <f t="shared" si="379"/>
        <v>45</v>
      </c>
      <c r="CS137" s="56">
        <f t="shared" si="379"/>
        <v>45</v>
      </c>
      <c r="CT137" s="56">
        <f t="shared" si="379"/>
        <v>45</v>
      </c>
      <c r="CU137" s="56">
        <f t="shared" si="379"/>
        <v>45</v>
      </c>
      <c r="CV137" s="56">
        <f t="shared" si="379"/>
        <v>45</v>
      </c>
      <c r="CW137" s="56">
        <f t="shared" si="379"/>
        <v>45</v>
      </c>
      <c r="CX137" s="56">
        <f t="shared" si="379"/>
        <v>45</v>
      </c>
      <c r="CY137" s="201">
        <f t="shared" si="379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464">
        <f>Z139</f>
        <v>596.25</v>
      </c>
      <c r="AB139" s="110">
        <f t="shared" ref="AB139:CA139" si="380">AA139</f>
        <v>596.25</v>
      </c>
      <c r="AC139" s="110">
        <f t="shared" si="380"/>
        <v>596.25</v>
      </c>
      <c r="AD139" s="110">
        <f t="shared" si="380"/>
        <v>596.25</v>
      </c>
      <c r="AE139" s="195">
        <f t="shared" si="380"/>
        <v>596.25</v>
      </c>
      <c r="AF139" s="110">
        <f t="shared" si="380"/>
        <v>596.25</v>
      </c>
      <c r="AG139" s="110">
        <f t="shared" si="380"/>
        <v>596.25</v>
      </c>
      <c r="AH139" s="110">
        <f t="shared" si="380"/>
        <v>596.25</v>
      </c>
      <c r="AI139" s="110">
        <f t="shared" si="380"/>
        <v>596.25</v>
      </c>
      <c r="AJ139" s="110">
        <f t="shared" si="380"/>
        <v>596.25</v>
      </c>
      <c r="AK139" s="110">
        <f t="shared" si="380"/>
        <v>596.25</v>
      </c>
      <c r="AL139" s="110">
        <f t="shared" si="380"/>
        <v>596.25</v>
      </c>
      <c r="AM139" s="110">
        <f t="shared" si="380"/>
        <v>596.25</v>
      </c>
      <c r="AN139" s="110">
        <f t="shared" si="380"/>
        <v>596.25</v>
      </c>
      <c r="AO139" s="110">
        <f t="shared" si="380"/>
        <v>596.25</v>
      </c>
      <c r="AP139" s="110">
        <f t="shared" si="380"/>
        <v>596.25</v>
      </c>
      <c r="AQ139" s="195">
        <f t="shared" si="380"/>
        <v>596.25</v>
      </c>
      <c r="AR139" s="110">
        <f t="shared" si="380"/>
        <v>596.25</v>
      </c>
      <c r="AS139" s="110">
        <f t="shared" si="380"/>
        <v>596.25</v>
      </c>
      <c r="AT139" s="110">
        <f t="shared" si="380"/>
        <v>596.25</v>
      </c>
      <c r="AU139" s="110">
        <f t="shared" si="380"/>
        <v>596.25</v>
      </c>
      <c r="AV139" s="110">
        <f t="shared" si="380"/>
        <v>596.25</v>
      </c>
      <c r="AW139" s="110">
        <f t="shared" si="380"/>
        <v>596.25</v>
      </c>
      <c r="AX139" s="110">
        <f t="shared" si="380"/>
        <v>596.25</v>
      </c>
      <c r="AY139" s="110">
        <f t="shared" si="380"/>
        <v>596.25</v>
      </c>
      <c r="AZ139" s="110">
        <f t="shared" si="380"/>
        <v>596.25</v>
      </c>
      <c r="BA139" s="110">
        <f t="shared" si="380"/>
        <v>596.25</v>
      </c>
      <c r="BB139" s="110">
        <f t="shared" si="380"/>
        <v>596.25</v>
      </c>
      <c r="BC139" s="195">
        <f t="shared" si="380"/>
        <v>596.25</v>
      </c>
      <c r="BD139" s="110">
        <f t="shared" si="380"/>
        <v>596.25</v>
      </c>
      <c r="BE139" s="110">
        <f t="shared" si="380"/>
        <v>596.25</v>
      </c>
      <c r="BF139" s="110">
        <f t="shared" si="380"/>
        <v>596.25</v>
      </c>
      <c r="BG139" s="110">
        <f t="shared" si="380"/>
        <v>596.25</v>
      </c>
      <c r="BH139" s="110">
        <f t="shared" si="380"/>
        <v>596.25</v>
      </c>
      <c r="BI139" s="110">
        <f t="shared" si="380"/>
        <v>596.25</v>
      </c>
      <c r="BJ139" s="110">
        <f t="shared" si="380"/>
        <v>596.25</v>
      </c>
      <c r="BK139" s="110">
        <f t="shared" si="380"/>
        <v>596.25</v>
      </c>
      <c r="BL139" s="110">
        <f t="shared" si="380"/>
        <v>596.25</v>
      </c>
      <c r="BM139" s="110">
        <f t="shared" si="380"/>
        <v>596.25</v>
      </c>
      <c r="BN139" s="110">
        <f t="shared" si="380"/>
        <v>596.25</v>
      </c>
      <c r="BO139" s="195">
        <f t="shared" si="380"/>
        <v>596.25</v>
      </c>
      <c r="BP139" s="110">
        <f t="shared" si="380"/>
        <v>596.25</v>
      </c>
      <c r="BQ139" s="110">
        <f t="shared" si="380"/>
        <v>596.25</v>
      </c>
      <c r="BR139" s="110">
        <f t="shared" si="380"/>
        <v>596.25</v>
      </c>
      <c r="BS139" s="110">
        <f t="shared" si="380"/>
        <v>596.25</v>
      </c>
      <c r="BT139" s="110">
        <f t="shared" si="380"/>
        <v>596.25</v>
      </c>
      <c r="BU139" s="110">
        <f t="shared" si="380"/>
        <v>596.25</v>
      </c>
      <c r="BV139" s="110">
        <f t="shared" si="380"/>
        <v>596.25</v>
      </c>
      <c r="BW139" s="110">
        <f t="shared" si="380"/>
        <v>596.25</v>
      </c>
      <c r="BX139" s="110">
        <f t="shared" si="380"/>
        <v>596.25</v>
      </c>
      <c r="BY139" s="110">
        <f t="shared" si="380"/>
        <v>596.25</v>
      </c>
      <c r="BZ139" s="110">
        <f t="shared" si="380"/>
        <v>596.25</v>
      </c>
      <c r="CA139" s="195">
        <f t="shared" si="380"/>
        <v>596.25</v>
      </c>
      <c r="CB139" s="110">
        <f t="shared" ref="CB139:CY139" si="381">CA139</f>
        <v>596.25</v>
      </c>
      <c r="CC139" s="110">
        <f t="shared" si="381"/>
        <v>596.25</v>
      </c>
      <c r="CD139" s="110">
        <f t="shared" si="381"/>
        <v>596.25</v>
      </c>
      <c r="CE139" s="110">
        <f t="shared" si="381"/>
        <v>596.25</v>
      </c>
      <c r="CF139" s="110">
        <f t="shared" si="381"/>
        <v>596.25</v>
      </c>
      <c r="CG139" s="110">
        <f t="shared" si="381"/>
        <v>596.25</v>
      </c>
      <c r="CH139" s="110">
        <f t="shared" si="381"/>
        <v>596.25</v>
      </c>
      <c r="CI139" s="110">
        <f t="shared" si="381"/>
        <v>596.25</v>
      </c>
      <c r="CJ139" s="110">
        <f t="shared" si="381"/>
        <v>596.25</v>
      </c>
      <c r="CK139" s="110">
        <f t="shared" si="381"/>
        <v>596.25</v>
      </c>
      <c r="CL139" s="110">
        <f t="shared" si="381"/>
        <v>596.25</v>
      </c>
      <c r="CM139" s="195">
        <f t="shared" si="381"/>
        <v>596.25</v>
      </c>
      <c r="CN139" s="110">
        <f t="shared" si="381"/>
        <v>596.25</v>
      </c>
      <c r="CO139" s="110">
        <f t="shared" si="381"/>
        <v>596.25</v>
      </c>
      <c r="CP139" s="110">
        <f t="shared" si="381"/>
        <v>596.25</v>
      </c>
      <c r="CQ139" s="110">
        <f t="shared" si="381"/>
        <v>596.25</v>
      </c>
      <c r="CR139" s="110">
        <f t="shared" si="381"/>
        <v>596.25</v>
      </c>
      <c r="CS139" s="110">
        <f t="shared" si="381"/>
        <v>596.25</v>
      </c>
      <c r="CT139" s="110">
        <f t="shared" si="381"/>
        <v>596.25</v>
      </c>
      <c r="CU139" s="110">
        <f t="shared" si="381"/>
        <v>596.25</v>
      </c>
      <c r="CV139" s="110">
        <f t="shared" si="381"/>
        <v>596.25</v>
      </c>
      <c r="CW139" s="110">
        <f t="shared" si="381"/>
        <v>596.25</v>
      </c>
      <c r="CX139" s="110">
        <f t="shared" si="381"/>
        <v>596.25</v>
      </c>
      <c r="CY139" s="195">
        <f t="shared" si="381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464">
        <f>Z140</f>
        <v>2062.52</v>
      </c>
      <c r="AB140" s="110">
        <f t="shared" ref="AB140" si="382">AA140</f>
        <v>2062.52</v>
      </c>
      <c r="AC140" s="110">
        <f t="shared" ref="AC140" si="383">AB140</f>
        <v>2062.52</v>
      </c>
      <c r="AD140" s="110">
        <f t="shared" ref="AD140" si="384">AC140</f>
        <v>2062.52</v>
      </c>
      <c r="AE140" s="195">
        <f t="shared" ref="AE140" si="385">AD140</f>
        <v>2062.52</v>
      </c>
      <c r="AF140" s="110">
        <f t="shared" ref="AF140" si="386">AE140</f>
        <v>2062.52</v>
      </c>
      <c r="AG140" s="110">
        <f t="shared" ref="AG140" si="387">AF140</f>
        <v>2062.52</v>
      </c>
      <c r="AH140" s="110">
        <f t="shared" ref="AH140" si="388">AG140</f>
        <v>2062.52</v>
      </c>
      <c r="AI140" s="110">
        <f t="shared" ref="AI140" si="389">AH140</f>
        <v>2062.52</v>
      </c>
      <c r="AJ140" s="110">
        <f t="shared" ref="AJ140" si="390">AI140</f>
        <v>2062.52</v>
      </c>
      <c r="AK140" s="110">
        <f t="shared" ref="AK140" si="391">AJ140</f>
        <v>2062.52</v>
      </c>
      <c r="AL140" s="110">
        <f t="shared" ref="AL140" si="392">AK140</f>
        <v>2062.52</v>
      </c>
      <c r="AM140" s="110">
        <f t="shared" ref="AM140" si="393">AL140</f>
        <v>2062.52</v>
      </c>
      <c r="AN140" s="110">
        <f t="shared" ref="AN140" si="394">AM140</f>
        <v>2062.52</v>
      </c>
      <c r="AO140" s="110">
        <f t="shared" ref="AO140" si="395">AN140</f>
        <v>2062.52</v>
      </c>
      <c r="AP140" s="110">
        <f t="shared" ref="AP140" si="396">AO140</f>
        <v>2062.52</v>
      </c>
      <c r="AQ140" s="195">
        <f t="shared" ref="AQ140" si="397">AP140</f>
        <v>2062.52</v>
      </c>
      <c r="AR140" s="110">
        <f t="shared" ref="AR140" si="398">AQ140</f>
        <v>2062.52</v>
      </c>
      <c r="AS140" s="110">
        <f t="shared" ref="AS140" si="399">AR140</f>
        <v>2062.52</v>
      </c>
      <c r="AT140" s="110">
        <f t="shared" ref="AT140" si="400">AS140</f>
        <v>2062.52</v>
      </c>
      <c r="AU140" s="110">
        <f t="shared" ref="AU140" si="401">AT140</f>
        <v>2062.52</v>
      </c>
      <c r="AV140" s="110">
        <f t="shared" ref="AV140" si="402">AU140</f>
        <v>2062.52</v>
      </c>
      <c r="AW140" s="110">
        <f t="shared" ref="AW140" si="403">AV140</f>
        <v>2062.52</v>
      </c>
      <c r="AX140" s="110">
        <f t="shared" ref="AX140" si="404">AW140</f>
        <v>2062.52</v>
      </c>
      <c r="AY140" s="110">
        <f t="shared" ref="AY140" si="405">AX140</f>
        <v>2062.52</v>
      </c>
      <c r="AZ140" s="110">
        <f t="shared" ref="AZ140" si="406">AY140</f>
        <v>2062.52</v>
      </c>
      <c r="BA140" s="110">
        <f t="shared" ref="BA140" si="407">AZ140</f>
        <v>2062.52</v>
      </c>
      <c r="BB140" s="110">
        <f t="shared" ref="BB140" si="408">BA140</f>
        <v>2062.52</v>
      </c>
      <c r="BC140" s="195">
        <f t="shared" ref="BC140" si="409">BB140</f>
        <v>2062.52</v>
      </c>
      <c r="BD140" s="110">
        <f t="shared" ref="BD140" si="410">BC140</f>
        <v>2062.52</v>
      </c>
      <c r="BE140" s="110">
        <f t="shared" ref="BE140" si="411">BD140</f>
        <v>2062.52</v>
      </c>
      <c r="BF140" s="110">
        <f t="shared" ref="BF140" si="412">BE140</f>
        <v>2062.52</v>
      </c>
      <c r="BG140" s="110">
        <f t="shared" ref="BG140" si="413">BF140</f>
        <v>2062.52</v>
      </c>
      <c r="BH140" s="110">
        <f t="shared" ref="BH140" si="414">BG140</f>
        <v>2062.52</v>
      </c>
      <c r="BI140" s="110">
        <f t="shared" ref="BI140" si="415">BH140</f>
        <v>2062.52</v>
      </c>
      <c r="BJ140" s="110">
        <f t="shared" ref="BJ140" si="416">BI140</f>
        <v>2062.52</v>
      </c>
      <c r="BK140" s="110">
        <f t="shared" ref="BK140" si="417">BJ140</f>
        <v>2062.52</v>
      </c>
      <c r="BL140" s="110">
        <f t="shared" ref="BL140" si="418">BK140</f>
        <v>2062.52</v>
      </c>
      <c r="BM140" s="110">
        <f t="shared" ref="BM140" si="419">BL140</f>
        <v>2062.52</v>
      </c>
      <c r="BN140" s="110">
        <f t="shared" ref="BN140" si="420">BM140</f>
        <v>2062.52</v>
      </c>
      <c r="BO140" s="195">
        <f t="shared" ref="BO140" si="421">BN140</f>
        <v>2062.52</v>
      </c>
      <c r="BP140" s="110">
        <f t="shared" ref="BP140" si="422">BO140</f>
        <v>2062.52</v>
      </c>
      <c r="BQ140" s="110">
        <f t="shared" ref="BQ140" si="423">BP140</f>
        <v>2062.52</v>
      </c>
      <c r="BR140" s="110">
        <f t="shared" ref="BR140" si="424">BQ140</f>
        <v>2062.52</v>
      </c>
      <c r="BS140" s="110">
        <f t="shared" ref="BS140" si="425">BR140</f>
        <v>2062.52</v>
      </c>
      <c r="BT140" s="110">
        <f t="shared" ref="BT140" si="426">BS140</f>
        <v>2062.52</v>
      </c>
      <c r="BU140" s="110">
        <f t="shared" ref="BU140" si="427">BT140</f>
        <v>2062.52</v>
      </c>
      <c r="BV140" s="110">
        <f t="shared" ref="BV140" si="428">BU140</f>
        <v>2062.52</v>
      </c>
      <c r="BW140" s="110">
        <f t="shared" ref="BW140" si="429">BV140</f>
        <v>2062.52</v>
      </c>
      <c r="BX140" s="110">
        <f t="shared" ref="BX140" si="430">BW140</f>
        <v>2062.52</v>
      </c>
      <c r="BY140" s="110">
        <f t="shared" ref="BY140" si="431">BX140</f>
        <v>2062.52</v>
      </c>
      <c r="BZ140" s="110">
        <f t="shared" ref="BZ140" si="432">BY140</f>
        <v>2062.52</v>
      </c>
      <c r="CA140" s="195">
        <f t="shared" ref="CA140" si="433">BZ140</f>
        <v>2062.52</v>
      </c>
      <c r="CB140" s="110">
        <f t="shared" ref="CB140" si="434">CA140</f>
        <v>2062.52</v>
      </c>
      <c r="CC140" s="110">
        <f t="shared" ref="CC140" si="435">CB140</f>
        <v>2062.52</v>
      </c>
      <c r="CD140" s="110">
        <f t="shared" ref="CD140" si="436">CC140</f>
        <v>2062.52</v>
      </c>
      <c r="CE140" s="110">
        <f t="shared" ref="CE140" si="437">CD140</f>
        <v>2062.52</v>
      </c>
      <c r="CF140" s="110">
        <f t="shared" ref="CF140" si="438">CE140</f>
        <v>2062.52</v>
      </c>
      <c r="CG140" s="110">
        <f t="shared" ref="CG140" si="439">CF140</f>
        <v>2062.52</v>
      </c>
      <c r="CH140" s="110">
        <f t="shared" ref="CH140" si="440">CG140</f>
        <v>2062.52</v>
      </c>
      <c r="CI140" s="110">
        <f t="shared" ref="CI140" si="441">CH140</f>
        <v>2062.52</v>
      </c>
      <c r="CJ140" s="110">
        <f t="shared" ref="CJ140" si="442">CI140</f>
        <v>2062.52</v>
      </c>
      <c r="CK140" s="110">
        <f t="shared" ref="CK140" si="443">CJ140</f>
        <v>2062.52</v>
      </c>
      <c r="CL140" s="110">
        <f t="shared" ref="CL140" si="444">CK140</f>
        <v>2062.52</v>
      </c>
      <c r="CM140" s="195">
        <f t="shared" ref="CM140" si="445">CL140</f>
        <v>2062.52</v>
      </c>
      <c r="CN140" s="110">
        <f t="shared" ref="CN140" si="446">CM140</f>
        <v>2062.52</v>
      </c>
      <c r="CO140" s="110">
        <f t="shared" ref="CO140" si="447">CN140</f>
        <v>2062.52</v>
      </c>
      <c r="CP140" s="110">
        <f t="shared" ref="CP140" si="448">CO140</f>
        <v>2062.52</v>
      </c>
      <c r="CQ140" s="110">
        <f t="shared" ref="CQ140" si="449">CP140</f>
        <v>2062.52</v>
      </c>
      <c r="CR140" s="110">
        <f t="shared" ref="CR140" si="450">CQ140</f>
        <v>2062.52</v>
      </c>
      <c r="CS140" s="110">
        <f t="shared" ref="CS140" si="451">CR140</f>
        <v>2062.52</v>
      </c>
      <c r="CT140" s="110">
        <f t="shared" ref="CT140" si="452">CS140</f>
        <v>2062.52</v>
      </c>
      <c r="CU140" s="110">
        <f t="shared" ref="CU140" si="453">CT140</f>
        <v>2062.52</v>
      </c>
      <c r="CV140" s="110">
        <f t="shared" ref="CV140" si="454">CU140</f>
        <v>2062.52</v>
      </c>
      <c r="CW140" s="110">
        <f t="shared" ref="CW140" si="455">CV140</f>
        <v>2062.52</v>
      </c>
      <c r="CX140" s="110">
        <f t="shared" ref="CX140" si="456">CW140</f>
        <v>2062.52</v>
      </c>
      <c r="CY140" s="195">
        <f t="shared" ref="CY140" si="457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458">+SUM(N139:N140)</f>
        <v>0</v>
      </c>
      <c r="O141" s="47">
        <f t="shared" si="458"/>
        <v>0</v>
      </c>
      <c r="P141" s="47">
        <f t="shared" si="458"/>
        <v>0</v>
      </c>
      <c r="Q141" s="47">
        <f t="shared" si="458"/>
        <v>0</v>
      </c>
      <c r="R141" s="47">
        <f t="shared" si="458"/>
        <v>0</v>
      </c>
      <c r="S141" s="47">
        <f t="shared" si="458"/>
        <v>0</v>
      </c>
      <c r="T141" s="47">
        <f t="shared" si="458"/>
        <v>0</v>
      </c>
      <c r="U141" s="47">
        <f t="shared" si="458"/>
        <v>0</v>
      </c>
      <c r="V141" s="47">
        <f t="shared" si="458"/>
        <v>0</v>
      </c>
      <c r="W141" s="47">
        <f t="shared" si="458"/>
        <v>226.75</v>
      </c>
      <c r="X141" s="47">
        <f t="shared" si="458"/>
        <v>226.75</v>
      </c>
      <c r="Y141" s="47">
        <f t="shared" si="458"/>
        <v>687.15</v>
      </c>
      <c r="Z141" s="199">
        <f t="shared" si="458"/>
        <v>2658.77</v>
      </c>
      <c r="AA141" s="47">
        <f t="shared" si="458"/>
        <v>2658.77</v>
      </c>
      <c r="AB141" s="47">
        <f t="shared" si="458"/>
        <v>2658.77</v>
      </c>
      <c r="AC141" s="47">
        <f t="shared" si="458"/>
        <v>2658.77</v>
      </c>
      <c r="AD141" s="47">
        <f t="shared" si="458"/>
        <v>2658.77</v>
      </c>
      <c r="AE141" s="199">
        <f t="shared" si="458"/>
        <v>2658.77</v>
      </c>
      <c r="AF141" s="47">
        <f t="shared" si="458"/>
        <v>2658.77</v>
      </c>
      <c r="AG141" s="47">
        <f t="shared" si="458"/>
        <v>2658.77</v>
      </c>
      <c r="AH141" s="47">
        <f t="shared" si="458"/>
        <v>2658.77</v>
      </c>
      <c r="AI141" s="47">
        <f t="shared" si="458"/>
        <v>2658.77</v>
      </c>
      <c r="AJ141" s="47">
        <f t="shared" si="458"/>
        <v>2658.77</v>
      </c>
      <c r="AK141" s="47">
        <f t="shared" si="458"/>
        <v>2658.77</v>
      </c>
      <c r="AL141" s="47">
        <f t="shared" si="458"/>
        <v>2658.77</v>
      </c>
      <c r="AM141" s="47">
        <f t="shared" si="458"/>
        <v>2658.77</v>
      </c>
      <c r="AN141" s="47">
        <f t="shared" si="458"/>
        <v>2658.77</v>
      </c>
      <c r="AO141" s="47">
        <f t="shared" si="458"/>
        <v>2658.77</v>
      </c>
      <c r="AP141" s="47">
        <f t="shared" si="458"/>
        <v>2658.77</v>
      </c>
      <c r="AQ141" s="199">
        <f t="shared" si="458"/>
        <v>2658.77</v>
      </c>
      <c r="AR141" s="47">
        <f t="shared" si="458"/>
        <v>2658.77</v>
      </c>
      <c r="AS141" s="47">
        <f t="shared" si="458"/>
        <v>2658.77</v>
      </c>
      <c r="AT141" s="47">
        <f t="shared" ref="AT141:BY141" si="459">+SUM(AT139:AT140)</f>
        <v>2658.77</v>
      </c>
      <c r="AU141" s="47">
        <f t="shared" si="459"/>
        <v>2658.77</v>
      </c>
      <c r="AV141" s="47">
        <f t="shared" si="459"/>
        <v>2658.77</v>
      </c>
      <c r="AW141" s="47">
        <f t="shared" si="459"/>
        <v>2658.77</v>
      </c>
      <c r="AX141" s="47">
        <f t="shared" si="459"/>
        <v>2658.77</v>
      </c>
      <c r="AY141" s="47">
        <f t="shared" si="459"/>
        <v>2658.77</v>
      </c>
      <c r="AZ141" s="47">
        <f t="shared" si="459"/>
        <v>2658.77</v>
      </c>
      <c r="BA141" s="47">
        <f t="shared" si="459"/>
        <v>2658.77</v>
      </c>
      <c r="BB141" s="47">
        <f t="shared" si="459"/>
        <v>2658.77</v>
      </c>
      <c r="BC141" s="199">
        <f t="shared" si="459"/>
        <v>2658.77</v>
      </c>
      <c r="BD141" s="47">
        <f t="shared" si="459"/>
        <v>2658.77</v>
      </c>
      <c r="BE141" s="47">
        <f t="shared" si="459"/>
        <v>2658.77</v>
      </c>
      <c r="BF141" s="47">
        <f t="shared" si="459"/>
        <v>2658.77</v>
      </c>
      <c r="BG141" s="47">
        <f t="shared" si="459"/>
        <v>2658.77</v>
      </c>
      <c r="BH141" s="47">
        <f t="shared" si="459"/>
        <v>2658.77</v>
      </c>
      <c r="BI141" s="47">
        <f t="shared" si="459"/>
        <v>2658.77</v>
      </c>
      <c r="BJ141" s="47">
        <f t="shared" si="459"/>
        <v>2658.77</v>
      </c>
      <c r="BK141" s="47">
        <f t="shared" si="459"/>
        <v>2658.77</v>
      </c>
      <c r="BL141" s="47">
        <f t="shared" si="459"/>
        <v>2658.77</v>
      </c>
      <c r="BM141" s="47">
        <f t="shared" si="459"/>
        <v>2658.77</v>
      </c>
      <c r="BN141" s="47">
        <f t="shared" si="459"/>
        <v>2658.77</v>
      </c>
      <c r="BO141" s="199">
        <f t="shared" si="459"/>
        <v>2658.77</v>
      </c>
      <c r="BP141" s="47">
        <f t="shared" si="459"/>
        <v>2658.77</v>
      </c>
      <c r="BQ141" s="47">
        <f t="shared" si="459"/>
        <v>2658.77</v>
      </c>
      <c r="BR141" s="47">
        <f t="shared" si="459"/>
        <v>2658.77</v>
      </c>
      <c r="BS141" s="47">
        <f t="shared" si="459"/>
        <v>2658.77</v>
      </c>
      <c r="BT141" s="47">
        <f t="shared" si="459"/>
        <v>2658.77</v>
      </c>
      <c r="BU141" s="47">
        <f t="shared" si="459"/>
        <v>2658.77</v>
      </c>
      <c r="BV141" s="47">
        <f t="shared" si="459"/>
        <v>2658.77</v>
      </c>
      <c r="BW141" s="47">
        <f t="shared" si="459"/>
        <v>2658.77</v>
      </c>
      <c r="BX141" s="47">
        <f t="shared" si="459"/>
        <v>2658.77</v>
      </c>
      <c r="BY141" s="47">
        <f t="shared" si="459"/>
        <v>2658.77</v>
      </c>
      <c r="BZ141" s="47">
        <f t="shared" ref="BZ141:CY141" si="460">+SUM(BZ139:BZ140)</f>
        <v>2658.77</v>
      </c>
      <c r="CA141" s="199">
        <f t="shared" si="460"/>
        <v>2658.77</v>
      </c>
      <c r="CB141" s="47">
        <f t="shared" si="460"/>
        <v>2658.77</v>
      </c>
      <c r="CC141" s="47">
        <f t="shared" si="460"/>
        <v>2658.77</v>
      </c>
      <c r="CD141" s="47">
        <f t="shared" si="460"/>
        <v>2658.77</v>
      </c>
      <c r="CE141" s="47">
        <f t="shared" si="460"/>
        <v>2658.77</v>
      </c>
      <c r="CF141" s="47">
        <f t="shared" si="460"/>
        <v>2658.77</v>
      </c>
      <c r="CG141" s="47">
        <f t="shared" si="460"/>
        <v>2658.77</v>
      </c>
      <c r="CH141" s="47">
        <f t="shared" si="460"/>
        <v>2658.77</v>
      </c>
      <c r="CI141" s="47">
        <f t="shared" si="460"/>
        <v>2658.77</v>
      </c>
      <c r="CJ141" s="47">
        <f t="shared" si="460"/>
        <v>2658.77</v>
      </c>
      <c r="CK141" s="47">
        <f t="shared" si="460"/>
        <v>2658.77</v>
      </c>
      <c r="CL141" s="47">
        <f t="shared" si="460"/>
        <v>2658.77</v>
      </c>
      <c r="CM141" s="199">
        <f t="shared" si="460"/>
        <v>2658.77</v>
      </c>
      <c r="CN141" s="47">
        <f t="shared" si="460"/>
        <v>2658.77</v>
      </c>
      <c r="CO141" s="47">
        <f t="shared" si="460"/>
        <v>2658.77</v>
      </c>
      <c r="CP141" s="47">
        <f t="shared" si="460"/>
        <v>2658.77</v>
      </c>
      <c r="CQ141" s="47">
        <f t="shared" si="460"/>
        <v>2658.77</v>
      </c>
      <c r="CR141" s="47">
        <f t="shared" si="460"/>
        <v>2658.77</v>
      </c>
      <c r="CS141" s="47">
        <f t="shared" si="460"/>
        <v>2658.77</v>
      </c>
      <c r="CT141" s="47">
        <f t="shared" si="460"/>
        <v>2658.77</v>
      </c>
      <c r="CU141" s="47">
        <f t="shared" si="460"/>
        <v>2658.77</v>
      </c>
      <c r="CV141" s="47">
        <f t="shared" si="460"/>
        <v>2658.77</v>
      </c>
      <c r="CW141" s="47">
        <f t="shared" si="460"/>
        <v>2658.77</v>
      </c>
      <c r="CX141" s="47">
        <f t="shared" si="460"/>
        <v>2658.77</v>
      </c>
      <c r="CY141" s="199">
        <f t="shared" si="460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461">N136+N129+N141</f>
        <v>0</v>
      </c>
      <c r="O142" s="50">
        <f t="shared" si="461"/>
        <v>0</v>
      </c>
      <c r="P142" s="50">
        <f t="shared" si="461"/>
        <v>0</v>
      </c>
      <c r="Q142" s="50">
        <f t="shared" si="461"/>
        <v>0</v>
      </c>
      <c r="R142" s="50">
        <f t="shared" si="461"/>
        <v>0</v>
      </c>
      <c r="S142" s="50">
        <f t="shared" si="461"/>
        <v>0</v>
      </c>
      <c r="T142" s="50">
        <f t="shared" si="461"/>
        <v>0</v>
      </c>
      <c r="U142" s="50">
        <f t="shared" si="461"/>
        <v>0</v>
      </c>
      <c r="V142" s="50">
        <f t="shared" si="461"/>
        <v>5000</v>
      </c>
      <c r="W142" s="50">
        <f t="shared" si="461"/>
        <v>5101.75</v>
      </c>
      <c r="X142" s="50">
        <f t="shared" si="461"/>
        <v>5340.2</v>
      </c>
      <c r="Y142" s="50">
        <f t="shared" si="461"/>
        <v>7206.91</v>
      </c>
      <c r="Z142" s="197">
        <f t="shared" si="461"/>
        <v>10841.29</v>
      </c>
      <c r="AA142" s="50">
        <f t="shared" si="461"/>
        <v>12306.030638621018</v>
      </c>
      <c r="AB142" s="50">
        <f t="shared" si="461"/>
        <v>13549.474670916639</v>
      </c>
      <c r="AC142" s="50">
        <f t="shared" si="461"/>
        <v>15969.2450473108</v>
      </c>
      <c r="AD142" s="50">
        <f t="shared" si="461"/>
        <v>17996.906642338781</v>
      </c>
      <c r="AE142" s="197">
        <f t="shared" si="461"/>
        <v>19632.459456000583</v>
      </c>
      <c r="AF142" s="50">
        <f t="shared" si="461"/>
        <v>22614.465708619038</v>
      </c>
      <c r="AG142" s="50">
        <f t="shared" si="461"/>
        <v>24805.682585013197</v>
      </c>
      <c r="AH142" s="50">
        <f t="shared" si="461"/>
        <v>27781.117024139719</v>
      </c>
      <c r="AI142" s="50">
        <f t="shared" si="461"/>
        <v>29188.116337801519</v>
      </c>
      <c r="AJ142" s="50">
        <f t="shared" si="461"/>
        <v>31379.333214195682</v>
      </c>
      <c r="AK142" s="50">
        <f t="shared" si="461"/>
        <v>33570.550090589837</v>
      </c>
      <c r="AL142" s="50">
        <f t="shared" si="461"/>
        <v>37330.202092448722</v>
      </c>
      <c r="AM142" s="50">
        <f t="shared" si="461"/>
        <v>40697.745312941421</v>
      </c>
      <c r="AN142" s="50">
        <f t="shared" si="461"/>
        <v>46417.941221631198</v>
      </c>
      <c r="AO142" s="50">
        <f t="shared" si="461"/>
        <v>53314.463474419521</v>
      </c>
      <c r="AP142" s="50">
        <f t="shared" si="461"/>
        <v>61779.420852672563</v>
      </c>
      <c r="AQ142" s="197">
        <f t="shared" si="461"/>
        <v>67107.507979996168</v>
      </c>
      <c r="AR142" s="50">
        <f t="shared" si="461"/>
        <v>73756.507558974816</v>
      </c>
      <c r="AS142" s="50">
        <f t="shared" si="461"/>
        <v>80397.620961763139</v>
      </c>
      <c r="AT142" s="50">
        <f t="shared" ref="AT142:BY142" si="462">AT136+AT129+AT141</f>
        <v>88607.169490016197</v>
      </c>
      <c r="AU142" s="50">
        <f t="shared" si="462"/>
        <v>93679.847767339801</v>
      </c>
      <c r="AV142" s="50">
        <f t="shared" si="462"/>
        <v>100320.96117012811</v>
      </c>
      <c r="AW142" s="50">
        <f t="shared" si="462"/>
        <v>106962.07457291643</v>
      </c>
      <c r="AX142" s="50">
        <f t="shared" si="462"/>
        <v>115171.62310116949</v>
      </c>
      <c r="AY142" s="50">
        <f t="shared" si="462"/>
        <v>120244.3013784931</v>
      </c>
      <c r="AZ142" s="50">
        <f t="shared" si="462"/>
        <v>126885.4147812814</v>
      </c>
      <c r="BA142" s="50">
        <f t="shared" si="462"/>
        <v>133526.52818406973</v>
      </c>
      <c r="BB142" s="50">
        <f t="shared" si="462"/>
        <v>141736.07671232277</v>
      </c>
      <c r="BC142" s="197">
        <f t="shared" si="462"/>
        <v>146808.75498964638</v>
      </c>
      <c r="BD142" s="50">
        <f t="shared" si="462"/>
        <v>153173.58206886306</v>
      </c>
      <c r="BE142" s="50">
        <f t="shared" si="462"/>
        <v>159528.9457366514</v>
      </c>
      <c r="BF142" s="50">
        <f t="shared" si="462"/>
        <v>167452.74452990445</v>
      </c>
      <c r="BG142" s="50">
        <f t="shared" si="462"/>
        <v>172239.67307222803</v>
      </c>
      <c r="BH142" s="50">
        <f t="shared" si="462"/>
        <v>178595.03674001634</v>
      </c>
      <c r="BI142" s="50">
        <f t="shared" si="462"/>
        <v>184950.40040780467</v>
      </c>
      <c r="BJ142" s="50">
        <f t="shared" si="462"/>
        <v>193658.4167637901</v>
      </c>
      <c r="BK142" s="50">
        <f t="shared" si="462"/>
        <v>200405.8892129446</v>
      </c>
      <c r="BL142" s="50">
        <f t="shared" si="462"/>
        <v>210290.23191302852</v>
      </c>
      <c r="BM142" s="50">
        <f t="shared" si="462"/>
        <v>221350.90095721101</v>
      </c>
      <c r="BN142" s="50">
        <f t="shared" si="462"/>
        <v>234764.22268959059</v>
      </c>
      <c r="BO142" s="197">
        <f t="shared" si="462"/>
        <v>243472.23904557599</v>
      </c>
      <c r="BP142" s="50">
        <f t="shared" si="462"/>
        <v>254224.17947497251</v>
      </c>
      <c r="BQ142" s="50">
        <f t="shared" si="462"/>
        <v>264964.76381065504</v>
      </c>
      <c r="BR142" s="50">
        <f t="shared" si="462"/>
        <v>278058.00083453459</v>
      </c>
      <c r="BS142" s="50">
        <f t="shared" si="462"/>
        <v>286445.93248202</v>
      </c>
      <c r="BT142" s="50">
        <f t="shared" si="462"/>
        <v>297186.51681770245</v>
      </c>
      <c r="BU142" s="50">
        <f t="shared" si="462"/>
        <v>307927.10115338495</v>
      </c>
      <c r="BV142" s="50">
        <f t="shared" si="462"/>
        <v>321020.33817726449</v>
      </c>
      <c r="BW142" s="50">
        <f t="shared" si="462"/>
        <v>329408.26982474991</v>
      </c>
      <c r="BX142" s="50">
        <f t="shared" si="462"/>
        <v>340148.85416043235</v>
      </c>
      <c r="BY142" s="50">
        <f t="shared" si="462"/>
        <v>350889.43849611486</v>
      </c>
      <c r="BZ142" s="50">
        <f t="shared" ref="BZ142:CY142" si="463">BZ136+BZ129+BZ141</f>
        <v>363982.6755199944</v>
      </c>
      <c r="CA142" s="197">
        <f t="shared" si="463"/>
        <v>372370.60716747981</v>
      </c>
      <c r="CB142" s="50">
        <f t="shared" si="463"/>
        <v>382765.81363626913</v>
      </c>
      <c r="CC142" s="50">
        <f t="shared" si="463"/>
        <v>393147.3927926016</v>
      </c>
      <c r="CD142" s="50">
        <f t="shared" si="463"/>
        <v>405881.62463713117</v>
      </c>
      <c r="CE142" s="50">
        <f t="shared" si="463"/>
        <v>413910.55110526661</v>
      </c>
      <c r="CF142" s="50">
        <f t="shared" si="463"/>
        <v>424292.13026159909</v>
      </c>
      <c r="CG142" s="50">
        <f t="shared" si="463"/>
        <v>434673.70941793156</v>
      </c>
      <c r="CH142" s="50">
        <f t="shared" si="463"/>
        <v>448192.15882519347</v>
      </c>
      <c r="CI142" s="50">
        <f t="shared" si="463"/>
        <v>458181.6292001598</v>
      </c>
      <c r="CJ142" s="50">
        <f t="shared" si="463"/>
        <v>472092.18738878786</v>
      </c>
      <c r="CK142" s="50">
        <f t="shared" si="463"/>
        <v>487179.07192151446</v>
      </c>
      <c r="CL142" s="50">
        <f t="shared" si="463"/>
        <v>505402.82670517056</v>
      </c>
      <c r="CM142" s="197">
        <f t="shared" si="463"/>
        <v>517352.84098696773</v>
      </c>
      <c r="CN142" s="50">
        <f t="shared" si="463"/>
        <v>532052.87819735764</v>
      </c>
      <c r="CO142" s="50">
        <f t="shared" si="463"/>
        <v>546736.56263279926</v>
      </c>
      <c r="CP142" s="50">
        <f t="shared" si="463"/>
        <v>564557.11731917039</v>
      </c>
      <c r="CQ142" s="50">
        <f t="shared" si="463"/>
        <v>576103.93150368263</v>
      </c>
      <c r="CR142" s="50">
        <f t="shared" si="463"/>
        <v>590787.61593912425</v>
      </c>
      <c r="CS142" s="50">
        <f t="shared" si="463"/>
        <v>605471.30037456588</v>
      </c>
      <c r="CT142" s="50">
        <f t="shared" si="463"/>
        <v>623291.855060937</v>
      </c>
      <c r="CU142" s="50">
        <f t="shared" si="463"/>
        <v>634838.66924544924</v>
      </c>
      <c r="CV142" s="50">
        <f t="shared" si="463"/>
        <v>649522.35368089087</v>
      </c>
      <c r="CW142" s="50">
        <f t="shared" si="463"/>
        <v>664206.03811633249</v>
      </c>
      <c r="CX142" s="50">
        <f t="shared" si="463"/>
        <v>682026.59280270361</v>
      </c>
      <c r="CY142" s="197">
        <f t="shared" si="463"/>
        <v>693573.40698721586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50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50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50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464">
        <f>+Z146</f>
        <v>13495</v>
      </c>
      <c r="AB146" s="50">
        <f t="shared" ref="AB146:CM146" si="464">+AA146</f>
        <v>13495</v>
      </c>
      <c r="AC146" s="50">
        <f t="shared" si="464"/>
        <v>13495</v>
      </c>
      <c r="AD146" s="50">
        <f t="shared" si="464"/>
        <v>13495</v>
      </c>
      <c r="AE146" s="197">
        <f t="shared" si="464"/>
        <v>13495</v>
      </c>
      <c r="AF146" s="50">
        <f t="shared" si="464"/>
        <v>13495</v>
      </c>
      <c r="AG146" s="50">
        <f t="shared" si="464"/>
        <v>13495</v>
      </c>
      <c r="AH146" s="50">
        <f t="shared" si="464"/>
        <v>13495</v>
      </c>
      <c r="AI146" s="50">
        <f t="shared" si="464"/>
        <v>13495</v>
      </c>
      <c r="AJ146" s="50">
        <f t="shared" si="464"/>
        <v>13495</v>
      </c>
      <c r="AK146" s="50">
        <f t="shared" si="464"/>
        <v>13495</v>
      </c>
      <c r="AL146" s="50">
        <f t="shared" si="464"/>
        <v>13495</v>
      </c>
      <c r="AM146" s="50">
        <f t="shared" si="464"/>
        <v>13495</v>
      </c>
      <c r="AN146" s="50">
        <f t="shared" si="464"/>
        <v>13495</v>
      </c>
      <c r="AO146" s="50">
        <f t="shared" si="464"/>
        <v>13495</v>
      </c>
      <c r="AP146" s="50">
        <f t="shared" si="464"/>
        <v>13495</v>
      </c>
      <c r="AQ146" s="197">
        <f t="shared" si="464"/>
        <v>13495</v>
      </c>
      <c r="AR146" s="50">
        <f t="shared" si="464"/>
        <v>13495</v>
      </c>
      <c r="AS146" s="50">
        <f t="shared" si="464"/>
        <v>13495</v>
      </c>
      <c r="AT146" s="50">
        <f t="shared" si="464"/>
        <v>13495</v>
      </c>
      <c r="AU146" s="50">
        <f t="shared" si="464"/>
        <v>13495</v>
      </c>
      <c r="AV146" s="50">
        <f t="shared" si="464"/>
        <v>13495</v>
      </c>
      <c r="AW146" s="50">
        <f t="shared" si="464"/>
        <v>13495</v>
      </c>
      <c r="AX146" s="50">
        <f t="shared" si="464"/>
        <v>13495</v>
      </c>
      <c r="AY146" s="50">
        <f t="shared" si="464"/>
        <v>13495</v>
      </c>
      <c r="AZ146" s="50">
        <f t="shared" si="464"/>
        <v>13495</v>
      </c>
      <c r="BA146" s="50">
        <f t="shared" si="464"/>
        <v>13495</v>
      </c>
      <c r="BB146" s="50">
        <f t="shared" si="464"/>
        <v>13495</v>
      </c>
      <c r="BC146" s="197">
        <f t="shared" si="464"/>
        <v>13495</v>
      </c>
      <c r="BD146" s="50">
        <f t="shared" si="464"/>
        <v>13495</v>
      </c>
      <c r="BE146" s="50">
        <f t="shared" si="464"/>
        <v>13495</v>
      </c>
      <c r="BF146" s="50">
        <f t="shared" si="464"/>
        <v>13495</v>
      </c>
      <c r="BG146" s="50">
        <f t="shared" si="464"/>
        <v>13495</v>
      </c>
      <c r="BH146" s="50">
        <f t="shared" si="464"/>
        <v>13495</v>
      </c>
      <c r="BI146" s="50">
        <f t="shared" si="464"/>
        <v>13495</v>
      </c>
      <c r="BJ146" s="50">
        <f t="shared" si="464"/>
        <v>13495</v>
      </c>
      <c r="BK146" s="50">
        <f t="shared" si="464"/>
        <v>13495</v>
      </c>
      <c r="BL146" s="50">
        <f t="shared" si="464"/>
        <v>13495</v>
      </c>
      <c r="BM146" s="50">
        <f t="shared" si="464"/>
        <v>13495</v>
      </c>
      <c r="BN146" s="50">
        <f t="shared" si="464"/>
        <v>13495</v>
      </c>
      <c r="BO146" s="197">
        <f t="shared" si="464"/>
        <v>13495</v>
      </c>
      <c r="BP146" s="50">
        <f t="shared" si="464"/>
        <v>13495</v>
      </c>
      <c r="BQ146" s="50">
        <f t="shared" si="464"/>
        <v>13495</v>
      </c>
      <c r="BR146" s="50">
        <f t="shared" si="464"/>
        <v>13495</v>
      </c>
      <c r="BS146" s="50">
        <f t="shared" si="464"/>
        <v>13495</v>
      </c>
      <c r="BT146" s="50">
        <f t="shared" si="464"/>
        <v>13495</v>
      </c>
      <c r="BU146" s="50">
        <f t="shared" si="464"/>
        <v>13495</v>
      </c>
      <c r="BV146" s="50">
        <f t="shared" si="464"/>
        <v>13495</v>
      </c>
      <c r="BW146" s="50">
        <f t="shared" si="464"/>
        <v>13495</v>
      </c>
      <c r="BX146" s="50">
        <f t="shared" si="464"/>
        <v>13495</v>
      </c>
      <c r="BY146" s="50">
        <f t="shared" si="464"/>
        <v>13495</v>
      </c>
      <c r="BZ146" s="50">
        <f t="shared" si="464"/>
        <v>13495</v>
      </c>
      <c r="CA146" s="197">
        <f t="shared" si="464"/>
        <v>13495</v>
      </c>
      <c r="CB146" s="50">
        <f t="shared" si="464"/>
        <v>13495</v>
      </c>
      <c r="CC146" s="50">
        <f t="shared" si="464"/>
        <v>13495</v>
      </c>
      <c r="CD146" s="50">
        <f t="shared" si="464"/>
        <v>13495</v>
      </c>
      <c r="CE146" s="50">
        <f t="shared" si="464"/>
        <v>13495</v>
      </c>
      <c r="CF146" s="50">
        <f t="shared" si="464"/>
        <v>13495</v>
      </c>
      <c r="CG146" s="50">
        <f t="shared" si="464"/>
        <v>13495</v>
      </c>
      <c r="CH146" s="50">
        <f t="shared" si="464"/>
        <v>13495</v>
      </c>
      <c r="CI146" s="50">
        <f t="shared" si="464"/>
        <v>13495</v>
      </c>
      <c r="CJ146" s="50">
        <f t="shared" si="464"/>
        <v>13495</v>
      </c>
      <c r="CK146" s="50">
        <f t="shared" si="464"/>
        <v>13495</v>
      </c>
      <c r="CL146" s="50">
        <f t="shared" si="464"/>
        <v>13495</v>
      </c>
      <c r="CM146" s="197">
        <f t="shared" si="464"/>
        <v>13495</v>
      </c>
      <c r="CN146" s="50">
        <f t="shared" ref="CN146:CY146" si="465">+CM146</f>
        <v>13495</v>
      </c>
      <c r="CO146" s="50">
        <f t="shared" si="465"/>
        <v>13495</v>
      </c>
      <c r="CP146" s="50">
        <f t="shared" si="465"/>
        <v>13495</v>
      </c>
      <c r="CQ146" s="50">
        <f t="shared" si="465"/>
        <v>13495</v>
      </c>
      <c r="CR146" s="50">
        <f t="shared" si="465"/>
        <v>13495</v>
      </c>
      <c r="CS146" s="50">
        <f t="shared" si="465"/>
        <v>13495</v>
      </c>
      <c r="CT146" s="50">
        <f t="shared" si="465"/>
        <v>13495</v>
      </c>
      <c r="CU146" s="50">
        <f t="shared" si="465"/>
        <v>13495</v>
      </c>
      <c r="CV146" s="50">
        <f t="shared" si="465"/>
        <v>13495</v>
      </c>
      <c r="CW146" s="50">
        <f t="shared" si="465"/>
        <v>13495</v>
      </c>
      <c r="CX146" s="50">
        <f t="shared" si="465"/>
        <v>13495</v>
      </c>
      <c r="CY146" s="197">
        <f t="shared" si="465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466">SUM(T145:T146)</f>
        <v>0</v>
      </c>
      <c r="U147" s="47">
        <f t="shared" si="466"/>
        <v>0</v>
      </c>
      <c r="V147" s="47">
        <f t="shared" si="466"/>
        <v>0</v>
      </c>
      <c r="W147" s="47">
        <f t="shared" si="466"/>
        <v>0</v>
      </c>
      <c r="X147" s="47">
        <f t="shared" si="466"/>
        <v>0</v>
      </c>
      <c r="Y147" s="47">
        <f t="shared" si="466"/>
        <v>0</v>
      </c>
      <c r="Z147" s="199">
        <f>SUM(Z145:Z146)</f>
        <v>13495</v>
      </c>
      <c r="AA147" s="47">
        <f t="shared" ref="AA147:CL147" si="467">SUM(AA145:AA146)</f>
        <v>13495</v>
      </c>
      <c r="AB147" s="47">
        <f t="shared" si="467"/>
        <v>13495</v>
      </c>
      <c r="AC147" s="47">
        <f t="shared" si="467"/>
        <v>13495</v>
      </c>
      <c r="AD147" s="47">
        <f t="shared" si="467"/>
        <v>13495</v>
      </c>
      <c r="AE147" s="199">
        <f t="shared" si="467"/>
        <v>13495</v>
      </c>
      <c r="AF147" s="47">
        <f t="shared" si="467"/>
        <v>13495</v>
      </c>
      <c r="AG147" s="47">
        <f t="shared" si="467"/>
        <v>13495</v>
      </c>
      <c r="AH147" s="47">
        <f t="shared" si="467"/>
        <v>13495</v>
      </c>
      <c r="AI147" s="47">
        <f t="shared" si="467"/>
        <v>13495</v>
      </c>
      <c r="AJ147" s="47">
        <f t="shared" si="467"/>
        <v>13495</v>
      </c>
      <c r="AK147" s="47">
        <f t="shared" si="467"/>
        <v>13495</v>
      </c>
      <c r="AL147" s="47">
        <f t="shared" si="467"/>
        <v>13495</v>
      </c>
      <c r="AM147" s="47">
        <f t="shared" si="467"/>
        <v>13495</v>
      </c>
      <c r="AN147" s="47">
        <f t="shared" si="467"/>
        <v>13495</v>
      </c>
      <c r="AO147" s="47">
        <f t="shared" si="467"/>
        <v>13495</v>
      </c>
      <c r="AP147" s="47">
        <f t="shared" si="467"/>
        <v>13495</v>
      </c>
      <c r="AQ147" s="199">
        <f t="shared" si="467"/>
        <v>13495</v>
      </c>
      <c r="AR147" s="47">
        <f t="shared" si="467"/>
        <v>13495</v>
      </c>
      <c r="AS147" s="47">
        <f t="shared" si="467"/>
        <v>13495</v>
      </c>
      <c r="AT147" s="47">
        <f t="shared" si="467"/>
        <v>13495</v>
      </c>
      <c r="AU147" s="47">
        <f t="shared" si="467"/>
        <v>13495</v>
      </c>
      <c r="AV147" s="47">
        <f t="shared" si="467"/>
        <v>13495</v>
      </c>
      <c r="AW147" s="47">
        <f t="shared" si="467"/>
        <v>13495</v>
      </c>
      <c r="AX147" s="47">
        <f t="shared" si="467"/>
        <v>13495</v>
      </c>
      <c r="AY147" s="47">
        <f t="shared" si="467"/>
        <v>13495</v>
      </c>
      <c r="AZ147" s="47">
        <f t="shared" si="467"/>
        <v>13495</v>
      </c>
      <c r="BA147" s="47">
        <f t="shared" si="467"/>
        <v>13495</v>
      </c>
      <c r="BB147" s="47">
        <f t="shared" si="467"/>
        <v>13495</v>
      </c>
      <c r="BC147" s="199">
        <f t="shared" si="467"/>
        <v>13495</v>
      </c>
      <c r="BD147" s="47">
        <f t="shared" si="467"/>
        <v>13495</v>
      </c>
      <c r="BE147" s="47">
        <f t="shared" si="467"/>
        <v>13495</v>
      </c>
      <c r="BF147" s="47">
        <f t="shared" si="467"/>
        <v>13495</v>
      </c>
      <c r="BG147" s="47">
        <f t="shared" si="467"/>
        <v>13495</v>
      </c>
      <c r="BH147" s="47">
        <f t="shared" si="467"/>
        <v>13495</v>
      </c>
      <c r="BI147" s="47">
        <f t="shared" si="467"/>
        <v>13495</v>
      </c>
      <c r="BJ147" s="47">
        <f t="shared" si="467"/>
        <v>13495</v>
      </c>
      <c r="BK147" s="47">
        <f t="shared" si="467"/>
        <v>13495</v>
      </c>
      <c r="BL147" s="47">
        <f t="shared" si="467"/>
        <v>13495</v>
      </c>
      <c r="BM147" s="47">
        <f t="shared" si="467"/>
        <v>13495</v>
      </c>
      <c r="BN147" s="47">
        <f t="shared" si="467"/>
        <v>13495</v>
      </c>
      <c r="BO147" s="199">
        <f t="shared" si="467"/>
        <v>13495</v>
      </c>
      <c r="BP147" s="47">
        <f t="shared" si="467"/>
        <v>13495</v>
      </c>
      <c r="BQ147" s="47">
        <f t="shared" si="467"/>
        <v>13495</v>
      </c>
      <c r="BR147" s="47">
        <f t="shared" si="467"/>
        <v>13495</v>
      </c>
      <c r="BS147" s="47">
        <f t="shared" si="467"/>
        <v>13495</v>
      </c>
      <c r="BT147" s="47">
        <f t="shared" si="467"/>
        <v>13495</v>
      </c>
      <c r="BU147" s="47">
        <f t="shared" si="467"/>
        <v>13495</v>
      </c>
      <c r="BV147" s="47">
        <f t="shared" si="467"/>
        <v>13495</v>
      </c>
      <c r="BW147" s="47">
        <f t="shared" si="467"/>
        <v>13495</v>
      </c>
      <c r="BX147" s="47">
        <f t="shared" si="467"/>
        <v>13495</v>
      </c>
      <c r="BY147" s="47">
        <f t="shared" si="467"/>
        <v>13495</v>
      </c>
      <c r="BZ147" s="47">
        <f t="shared" si="467"/>
        <v>13495</v>
      </c>
      <c r="CA147" s="199">
        <f t="shared" si="467"/>
        <v>13495</v>
      </c>
      <c r="CB147" s="47">
        <f t="shared" si="467"/>
        <v>13495</v>
      </c>
      <c r="CC147" s="47">
        <f t="shared" si="467"/>
        <v>13495</v>
      </c>
      <c r="CD147" s="47">
        <f t="shared" si="467"/>
        <v>13495</v>
      </c>
      <c r="CE147" s="47">
        <f t="shared" si="467"/>
        <v>13495</v>
      </c>
      <c r="CF147" s="47">
        <f t="shared" si="467"/>
        <v>13495</v>
      </c>
      <c r="CG147" s="47">
        <f t="shared" si="467"/>
        <v>13495</v>
      </c>
      <c r="CH147" s="47">
        <f t="shared" si="467"/>
        <v>13495</v>
      </c>
      <c r="CI147" s="47">
        <f t="shared" si="467"/>
        <v>13495</v>
      </c>
      <c r="CJ147" s="47">
        <f t="shared" si="467"/>
        <v>13495</v>
      </c>
      <c r="CK147" s="47">
        <f t="shared" si="467"/>
        <v>13495</v>
      </c>
      <c r="CL147" s="47">
        <f t="shared" si="467"/>
        <v>13495</v>
      </c>
      <c r="CM147" s="199">
        <f t="shared" ref="CM147:CY147" si="468">SUM(CM145:CM146)</f>
        <v>13495</v>
      </c>
      <c r="CN147" s="47">
        <f t="shared" si="468"/>
        <v>13495</v>
      </c>
      <c r="CO147" s="47">
        <f t="shared" si="468"/>
        <v>13495</v>
      </c>
      <c r="CP147" s="47">
        <f t="shared" si="468"/>
        <v>13495</v>
      </c>
      <c r="CQ147" s="47">
        <f t="shared" si="468"/>
        <v>13495</v>
      </c>
      <c r="CR147" s="47">
        <f t="shared" si="468"/>
        <v>13495</v>
      </c>
      <c r="CS147" s="47">
        <f t="shared" si="468"/>
        <v>13495</v>
      </c>
      <c r="CT147" s="47">
        <f t="shared" si="468"/>
        <v>13495</v>
      </c>
      <c r="CU147" s="47">
        <f t="shared" si="468"/>
        <v>13495</v>
      </c>
      <c r="CV147" s="47">
        <f t="shared" si="468"/>
        <v>13495</v>
      </c>
      <c r="CW147" s="47">
        <f t="shared" si="468"/>
        <v>13495</v>
      </c>
      <c r="CX147" s="47">
        <f t="shared" si="468"/>
        <v>13495</v>
      </c>
      <c r="CY147" s="199">
        <f t="shared" si="468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469">N142</f>
        <v>0</v>
      </c>
      <c r="O148" s="48">
        <f t="shared" si="469"/>
        <v>0</v>
      </c>
      <c r="P148" s="48">
        <f t="shared" ref="P148:Q148" si="470">P142</f>
        <v>0</v>
      </c>
      <c r="Q148" s="48">
        <f t="shared" si="470"/>
        <v>0</v>
      </c>
      <c r="R148" s="48">
        <f t="shared" ref="R148" si="471">R142</f>
        <v>0</v>
      </c>
      <c r="S148" s="48">
        <f t="shared" ref="S148:T148" si="472">S142</f>
        <v>0</v>
      </c>
      <c r="T148" s="48">
        <f t="shared" si="472"/>
        <v>0</v>
      </c>
      <c r="U148" s="48">
        <f t="shared" ref="U148:V148" si="473">U142</f>
        <v>0</v>
      </c>
      <c r="V148" s="48">
        <f t="shared" si="473"/>
        <v>5000</v>
      </c>
      <c r="W148" s="48">
        <f t="shared" ref="W148:X148" si="474">W142</f>
        <v>5101.75</v>
      </c>
      <c r="X148" s="48">
        <f t="shared" si="474"/>
        <v>5340.2</v>
      </c>
      <c r="Y148" s="48">
        <f t="shared" ref="Y148" si="475">Y142</f>
        <v>7206.91</v>
      </c>
      <c r="Z148" s="196">
        <f>Z142+Z147</f>
        <v>24336.29</v>
      </c>
      <c r="AA148" s="48">
        <f t="shared" ref="AA148:CL148" si="476">AA142+AA147</f>
        <v>25801.030638621018</v>
      </c>
      <c r="AB148" s="48">
        <f t="shared" si="476"/>
        <v>27044.474670916639</v>
      </c>
      <c r="AC148" s="48">
        <f t="shared" si="476"/>
        <v>29464.2450473108</v>
      </c>
      <c r="AD148" s="48">
        <f t="shared" si="476"/>
        <v>31491.906642338781</v>
      </c>
      <c r="AE148" s="196">
        <f t="shared" si="476"/>
        <v>33127.459456000579</v>
      </c>
      <c r="AF148" s="48">
        <f t="shared" si="476"/>
        <v>36109.465708619042</v>
      </c>
      <c r="AG148" s="48">
        <f t="shared" si="476"/>
        <v>38300.682585013201</v>
      </c>
      <c r="AH148" s="48">
        <f t="shared" si="476"/>
        <v>41276.117024139719</v>
      </c>
      <c r="AI148" s="48">
        <f t="shared" si="476"/>
        <v>42683.116337801519</v>
      </c>
      <c r="AJ148" s="48">
        <f t="shared" si="476"/>
        <v>44874.333214195678</v>
      </c>
      <c r="AK148" s="48">
        <f t="shared" si="476"/>
        <v>47065.550090589837</v>
      </c>
      <c r="AL148" s="48">
        <f t="shared" si="476"/>
        <v>50825.202092448722</v>
      </c>
      <c r="AM148" s="48">
        <f t="shared" si="476"/>
        <v>54192.745312941421</v>
      </c>
      <c r="AN148" s="48">
        <f t="shared" si="476"/>
        <v>59912.941221631198</v>
      </c>
      <c r="AO148" s="48">
        <f t="shared" si="476"/>
        <v>66809.463474419521</v>
      </c>
      <c r="AP148" s="48">
        <f t="shared" si="476"/>
        <v>75274.420852672571</v>
      </c>
      <c r="AQ148" s="196">
        <f t="shared" si="476"/>
        <v>80602.507979996168</v>
      </c>
      <c r="AR148" s="48">
        <f t="shared" si="476"/>
        <v>87251.507558974816</v>
      </c>
      <c r="AS148" s="48">
        <f t="shared" si="476"/>
        <v>93892.620961763139</v>
      </c>
      <c r="AT148" s="48">
        <f t="shared" si="476"/>
        <v>102102.1694900162</v>
      </c>
      <c r="AU148" s="48">
        <f t="shared" si="476"/>
        <v>107174.8477673398</v>
      </c>
      <c r="AV148" s="48">
        <f t="shared" si="476"/>
        <v>113815.96117012811</v>
      </c>
      <c r="AW148" s="48">
        <f t="shared" si="476"/>
        <v>120457.07457291643</v>
      </c>
      <c r="AX148" s="48">
        <f t="shared" si="476"/>
        <v>128666.62310116949</v>
      </c>
      <c r="AY148" s="48">
        <f t="shared" si="476"/>
        <v>133739.30137849308</v>
      </c>
      <c r="AZ148" s="48">
        <f t="shared" si="476"/>
        <v>140380.4147812814</v>
      </c>
      <c r="BA148" s="48">
        <f t="shared" si="476"/>
        <v>147021.52818406973</v>
      </c>
      <c r="BB148" s="48">
        <f t="shared" si="476"/>
        <v>155231.07671232277</v>
      </c>
      <c r="BC148" s="196">
        <f t="shared" si="476"/>
        <v>160303.75498964638</v>
      </c>
      <c r="BD148" s="48">
        <f t="shared" si="476"/>
        <v>166668.58206886306</v>
      </c>
      <c r="BE148" s="48">
        <f t="shared" si="476"/>
        <v>173023.9457366514</v>
      </c>
      <c r="BF148" s="48">
        <f t="shared" si="476"/>
        <v>180947.74452990445</v>
      </c>
      <c r="BG148" s="48">
        <f t="shared" si="476"/>
        <v>185734.67307222803</v>
      </c>
      <c r="BH148" s="48">
        <f t="shared" si="476"/>
        <v>192090.03674001634</v>
      </c>
      <c r="BI148" s="48">
        <f t="shared" si="476"/>
        <v>198445.40040780467</v>
      </c>
      <c r="BJ148" s="48">
        <f t="shared" si="476"/>
        <v>207153.4167637901</v>
      </c>
      <c r="BK148" s="48">
        <f t="shared" si="476"/>
        <v>213900.8892129446</v>
      </c>
      <c r="BL148" s="48">
        <f t="shared" si="476"/>
        <v>223785.23191302852</v>
      </c>
      <c r="BM148" s="48">
        <f t="shared" si="476"/>
        <v>234845.90095721101</v>
      </c>
      <c r="BN148" s="48">
        <f t="shared" si="476"/>
        <v>248259.22268959059</v>
      </c>
      <c r="BO148" s="196">
        <f t="shared" si="476"/>
        <v>256967.23904557599</v>
      </c>
      <c r="BP148" s="48">
        <f t="shared" si="476"/>
        <v>267719.17947497254</v>
      </c>
      <c r="BQ148" s="48">
        <f t="shared" si="476"/>
        <v>278459.76381065504</v>
      </c>
      <c r="BR148" s="48">
        <f t="shared" si="476"/>
        <v>291553.00083453459</v>
      </c>
      <c r="BS148" s="48">
        <f t="shared" si="476"/>
        <v>299940.93248202</v>
      </c>
      <c r="BT148" s="48">
        <f t="shared" si="476"/>
        <v>310681.51681770245</v>
      </c>
      <c r="BU148" s="48">
        <f t="shared" si="476"/>
        <v>321422.10115338495</v>
      </c>
      <c r="BV148" s="48">
        <f t="shared" si="476"/>
        <v>334515.33817726449</v>
      </c>
      <c r="BW148" s="48">
        <f t="shared" si="476"/>
        <v>342903.26982474991</v>
      </c>
      <c r="BX148" s="48">
        <f t="shared" si="476"/>
        <v>353643.85416043235</v>
      </c>
      <c r="BY148" s="48">
        <f t="shared" si="476"/>
        <v>364384.43849611486</v>
      </c>
      <c r="BZ148" s="48">
        <f t="shared" si="476"/>
        <v>377477.6755199944</v>
      </c>
      <c r="CA148" s="196">
        <f t="shared" si="476"/>
        <v>385865.60716747981</v>
      </c>
      <c r="CB148" s="48">
        <f t="shared" si="476"/>
        <v>396260.81363626913</v>
      </c>
      <c r="CC148" s="48">
        <f t="shared" si="476"/>
        <v>406642.3927926016</v>
      </c>
      <c r="CD148" s="48">
        <f t="shared" si="476"/>
        <v>419376.62463713117</v>
      </c>
      <c r="CE148" s="48">
        <f t="shared" si="476"/>
        <v>427405.55110526661</v>
      </c>
      <c r="CF148" s="48">
        <f t="shared" si="476"/>
        <v>437787.13026159909</v>
      </c>
      <c r="CG148" s="48">
        <f t="shared" si="476"/>
        <v>448168.70941793156</v>
      </c>
      <c r="CH148" s="48">
        <f t="shared" si="476"/>
        <v>461687.15882519347</v>
      </c>
      <c r="CI148" s="48">
        <f t="shared" si="476"/>
        <v>471676.6292001598</v>
      </c>
      <c r="CJ148" s="48">
        <f t="shared" si="476"/>
        <v>485587.18738878786</v>
      </c>
      <c r="CK148" s="48">
        <f t="shared" si="476"/>
        <v>500674.07192151446</v>
      </c>
      <c r="CL148" s="48">
        <f t="shared" si="476"/>
        <v>518897.82670517056</v>
      </c>
      <c r="CM148" s="196">
        <f t="shared" ref="CM148:CY148" si="477">CM142+CM147</f>
        <v>530847.84098696779</v>
      </c>
      <c r="CN148" s="48">
        <f t="shared" si="477"/>
        <v>545547.87819735764</v>
      </c>
      <c r="CO148" s="48">
        <f t="shared" si="477"/>
        <v>560231.56263279926</v>
      </c>
      <c r="CP148" s="48">
        <f t="shared" si="477"/>
        <v>578052.11731917039</v>
      </c>
      <c r="CQ148" s="48">
        <f t="shared" si="477"/>
        <v>589598.93150368263</v>
      </c>
      <c r="CR148" s="48">
        <f t="shared" si="477"/>
        <v>604282.61593912425</v>
      </c>
      <c r="CS148" s="48">
        <f t="shared" si="477"/>
        <v>618966.30037456588</v>
      </c>
      <c r="CT148" s="48">
        <f t="shared" si="477"/>
        <v>636786.855060937</v>
      </c>
      <c r="CU148" s="48">
        <f t="shared" si="477"/>
        <v>648333.66924544924</v>
      </c>
      <c r="CV148" s="48">
        <f t="shared" si="477"/>
        <v>663017.35368089087</v>
      </c>
      <c r="CW148" s="48">
        <f t="shared" si="477"/>
        <v>677701.03811633249</v>
      </c>
      <c r="CX148" s="48">
        <f t="shared" si="477"/>
        <v>695521.59280270361</v>
      </c>
      <c r="CY148" s="196">
        <f t="shared" si="477"/>
        <v>707068.40698721586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478">+SUM(N141, N136, N122:N123)</f>
        <v>0</v>
      </c>
      <c r="O149" s="569">
        <f t="shared" si="478"/>
        <v>0</v>
      </c>
      <c r="P149" s="569">
        <f t="shared" si="478"/>
        <v>0</v>
      </c>
      <c r="Q149" s="569">
        <f t="shared" si="478"/>
        <v>0</v>
      </c>
      <c r="R149" s="569">
        <f t="shared" si="478"/>
        <v>0</v>
      </c>
      <c r="S149" s="569">
        <f t="shared" si="478"/>
        <v>0</v>
      </c>
      <c r="T149" s="569">
        <f t="shared" si="478"/>
        <v>0</v>
      </c>
      <c r="U149" s="569">
        <f t="shared" si="478"/>
        <v>0</v>
      </c>
      <c r="V149" s="569">
        <f t="shared" si="478"/>
        <v>5000</v>
      </c>
      <c r="W149" s="569">
        <f t="shared" si="478"/>
        <v>5101.75</v>
      </c>
      <c r="X149" s="569">
        <f t="shared" si="478"/>
        <v>5340.2</v>
      </c>
      <c r="Y149" s="569">
        <f t="shared" si="478"/>
        <v>7206.91</v>
      </c>
      <c r="Z149" s="570">
        <f t="shared" si="478"/>
        <v>10841.29</v>
      </c>
      <c r="AA149" s="600">
        <f t="shared" si="478"/>
        <v>12306.030638621018</v>
      </c>
      <c r="AB149" s="569">
        <f t="shared" si="478"/>
        <v>13549.474670916639</v>
      </c>
      <c r="AC149" s="569">
        <f t="shared" si="478"/>
        <v>15969.2450473108</v>
      </c>
      <c r="AD149" s="569">
        <f t="shared" si="478"/>
        <v>17996.906642338781</v>
      </c>
      <c r="AE149" s="570">
        <f t="shared" si="478"/>
        <v>19632.459456000583</v>
      </c>
      <c r="AF149" s="569">
        <f t="shared" si="478"/>
        <v>22614.465708619038</v>
      </c>
      <c r="AG149" s="569">
        <f t="shared" si="478"/>
        <v>24805.682585013201</v>
      </c>
      <c r="AH149" s="569">
        <f t="shared" si="478"/>
        <v>27781.117024139719</v>
      </c>
      <c r="AI149" s="569">
        <f t="shared" si="478"/>
        <v>29188.116337801519</v>
      </c>
      <c r="AJ149" s="569">
        <f t="shared" si="478"/>
        <v>31379.333214195682</v>
      </c>
      <c r="AK149" s="569">
        <f t="shared" si="478"/>
        <v>33570.550090589837</v>
      </c>
      <c r="AL149" s="569">
        <f t="shared" si="478"/>
        <v>37330.202092448722</v>
      </c>
      <c r="AM149" s="569">
        <f t="shared" si="478"/>
        <v>40697.745312941421</v>
      </c>
      <c r="AN149" s="569">
        <f t="shared" si="478"/>
        <v>46417.941221631205</v>
      </c>
      <c r="AO149" s="569">
        <f t="shared" si="478"/>
        <v>53314.463474419521</v>
      </c>
      <c r="AP149" s="569">
        <f t="shared" si="478"/>
        <v>61779.420852672571</v>
      </c>
      <c r="AQ149" s="570">
        <f t="shared" si="478"/>
        <v>67107.507979996168</v>
      </c>
      <c r="AR149" s="569">
        <f t="shared" si="478"/>
        <v>73756.507558974816</v>
      </c>
      <c r="AS149" s="569">
        <f t="shared" si="478"/>
        <v>80397.620961763139</v>
      </c>
      <c r="AT149" s="569">
        <f t="shared" ref="AT149:BY149" si="479">+SUM(AT141, AT136, AT122:AT123)</f>
        <v>88607.169490016182</v>
      </c>
      <c r="AU149" s="569">
        <f t="shared" si="479"/>
        <v>93679.847767339787</v>
      </c>
      <c r="AV149" s="569">
        <f t="shared" si="479"/>
        <v>100320.96117012811</v>
      </c>
      <c r="AW149" s="569">
        <f t="shared" si="479"/>
        <v>106962.07457291643</v>
      </c>
      <c r="AX149" s="569">
        <f t="shared" si="479"/>
        <v>115171.62310116948</v>
      </c>
      <c r="AY149" s="569">
        <f t="shared" si="479"/>
        <v>120244.30137849308</v>
      </c>
      <c r="AZ149" s="569">
        <f t="shared" si="479"/>
        <v>126885.4147812814</v>
      </c>
      <c r="BA149" s="569">
        <f t="shared" si="479"/>
        <v>133526.52818406973</v>
      </c>
      <c r="BB149" s="569">
        <f t="shared" si="479"/>
        <v>141736.07671232277</v>
      </c>
      <c r="BC149" s="570">
        <f t="shared" si="479"/>
        <v>146808.75498964638</v>
      </c>
      <c r="BD149" s="569">
        <f t="shared" si="479"/>
        <v>153173.58206886309</v>
      </c>
      <c r="BE149" s="569">
        <f t="shared" si="479"/>
        <v>159528.94573665143</v>
      </c>
      <c r="BF149" s="569">
        <f t="shared" si="479"/>
        <v>167452.74452990445</v>
      </c>
      <c r="BG149" s="569">
        <f t="shared" si="479"/>
        <v>172239.67307222806</v>
      </c>
      <c r="BH149" s="569">
        <f t="shared" si="479"/>
        <v>178595.03674001637</v>
      </c>
      <c r="BI149" s="569">
        <f t="shared" si="479"/>
        <v>184950.4004078047</v>
      </c>
      <c r="BJ149" s="569">
        <f t="shared" si="479"/>
        <v>193658.4167637901</v>
      </c>
      <c r="BK149" s="569">
        <f t="shared" si="479"/>
        <v>200405.8892129446</v>
      </c>
      <c r="BL149" s="569">
        <f t="shared" si="479"/>
        <v>210290.23191302852</v>
      </c>
      <c r="BM149" s="569">
        <f t="shared" si="479"/>
        <v>221350.90095721104</v>
      </c>
      <c r="BN149" s="569">
        <f t="shared" si="479"/>
        <v>234764.22268959059</v>
      </c>
      <c r="BO149" s="570">
        <f t="shared" si="479"/>
        <v>243472.23904557599</v>
      </c>
      <c r="BP149" s="569">
        <f t="shared" si="479"/>
        <v>254224.17947497254</v>
      </c>
      <c r="BQ149" s="569">
        <f t="shared" si="479"/>
        <v>264964.76381065499</v>
      </c>
      <c r="BR149" s="569">
        <f t="shared" si="479"/>
        <v>278058.00083453453</v>
      </c>
      <c r="BS149" s="569">
        <f t="shared" si="479"/>
        <v>286445.93248202</v>
      </c>
      <c r="BT149" s="569">
        <f t="shared" si="479"/>
        <v>297186.51681770245</v>
      </c>
      <c r="BU149" s="569">
        <f t="shared" si="479"/>
        <v>307927.10115338495</v>
      </c>
      <c r="BV149" s="569">
        <f t="shared" si="479"/>
        <v>321020.33817726449</v>
      </c>
      <c r="BW149" s="569">
        <f t="shared" si="479"/>
        <v>329408.26982474991</v>
      </c>
      <c r="BX149" s="569">
        <f t="shared" si="479"/>
        <v>340148.85416043235</v>
      </c>
      <c r="BY149" s="569">
        <f t="shared" si="479"/>
        <v>350889.43849611486</v>
      </c>
      <c r="BZ149" s="569">
        <f t="shared" ref="BZ149:CY149" si="480">+SUM(BZ141, BZ136, BZ122:BZ123)</f>
        <v>363982.6755199944</v>
      </c>
      <c r="CA149" s="570">
        <f t="shared" si="480"/>
        <v>372370.60716747981</v>
      </c>
      <c r="CB149" s="569">
        <f t="shared" si="480"/>
        <v>382765.81363626913</v>
      </c>
      <c r="CC149" s="569">
        <f t="shared" si="480"/>
        <v>393147.3927926016</v>
      </c>
      <c r="CD149" s="569">
        <f t="shared" si="480"/>
        <v>405881.62463713117</v>
      </c>
      <c r="CE149" s="569">
        <f t="shared" si="480"/>
        <v>413910.55110526661</v>
      </c>
      <c r="CF149" s="569">
        <f t="shared" si="480"/>
        <v>424292.13026159909</v>
      </c>
      <c r="CG149" s="569">
        <f t="shared" si="480"/>
        <v>434673.70941793156</v>
      </c>
      <c r="CH149" s="569">
        <f t="shared" si="480"/>
        <v>448192.15882519347</v>
      </c>
      <c r="CI149" s="569">
        <f t="shared" si="480"/>
        <v>458181.62920015975</v>
      </c>
      <c r="CJ149" s="569">
        <f t="shared" si="480"/>
        <v>472092.18738878786</v>
      </c>
      <c r="CK149" s="569">
        <f t="shared" si="480"/>
        <v>487179.07192151446</v>
      </c>
      <c r="CL149" s="569">
        <f t="shared" si="480"/>
        <v>505402.8267051705</v>
      </c>
      <c r="CM149" s="570">
        <f t="shared" si="480"/>
        <v>517352.84098696773</v>
      </c>
      <c r="CN149" s="569">
        <f t="shared" si="480"/>
        <v>532052.87819735764</v>
      </c>
      <c r="CO149" s="569">
        <f t="shared" si="480"/>
        <v>546736.56263279926</v>
      </c>
      <c r="CP149" s="569">
        <f t="shared" si="480"/>
        <v>564557.11731917039</v>
      </c>
      <c r="CQ149" s="569">
        <f t="shared" si="480"/>
        <v>576103.93150368251</v>
      </c>
      <c r="CR149" s="569">
        <f t="shared" si="480"/>
        <v>590787.61593912425</v>
      </c>
      <c r="CS149" s="569">
        <f t="shared" si="480"/>
        <v>605471.30037456588</v>
      </c>
      <c r="CT149" s="569">
        <f t="shared" si="480"/>
        <v>623291.855060937</v>
      </c>
      <c r="CU149" s="569">
        <f t="shared" si="480"/>
        <v>634838.66924544913</v>
      </c>
      <c r="CV149" s="569">
        <f t="shared" si="480"/>
        <v>649522.35368089087</v>
      </c>
      <c r="CW149" s="569">
        <f t="shared" si="480"/>
        <v>664206.03811633249</v>
      </c>
      <c r="CX149" s="569">
        <f t="shared" si="480"/>
        <v>682026.59280270361</v>
      </c>
      <c r="CY149" s="570">
        <f t="shared" si="480"/>
        <v>693573.40698721574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50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464">
        <f>+Z153</f>
        <v>1602.67</v>
      </c>
      <c r="AB153" s="9">
        <f t="shared" ref="AB153:CI153" si="481">+AA153</f>
        <v>1602.67</v>
      </c>
      <c r="AC153" s="9">
        <f t="shared" si="481"/>
        <v>1602.67</v>
      </c>
      <c r="AD153" s="9">
        <f t="shared" si="481"/>
        <v>1602.67</v>
      </c>
      <c r="AE153" s="204">
        <f t="shared" si="481"/>
        <v>1602.67</v>
      </c>
      <c r="AF153" s="9">
        <f t="shared" si="481"/>
        <v>1602.67</v>
      </c>
      <c r="AG153" s="9">
        <f t="shared" si="481"/>
        <v>1602.67</v>
      </c>
      <c r="AH153" s="9">
        <f t="shared" si="481"/>
        <v>1602.67</v>
      </c>
      <c r="AI153" s="9">
        <f t="shared" si="481"/>
        <v>1602.67</v>
      </c>
      <c r="AJ153" s="9">
        <f t="shared" si="481"/>
        <v>1602.67</v>
      </c>
      <c r="AK153" s="9">
        <f t="shared" si="481"/>
        <v>1602.67</v>
      </c>
      <c r="AL153" s="9">
        <f t="shared" si="481"/>
        <v>1602.67</v>
      </c>
      <c r="AM153" s="9">
        <f t="shared" si="481"/>
        <v>1602.67</v>
      </c>
      <c r="AN153" s="9">
        <f t="shared" si="481"/>
        <v>1602.67</v>
      </c>
      <c r="AO153" s="9">
        <f t="shared" si="481"/>
        <v>1602.67</v>
      </c>
      <c r="AP153" s="9">
        <f t="shared" si="481"/>
        <v>1602.67</v>
      </c>
      <c r="AQ153" s="204">
        <f t="shared" si="481"/>
        <v>1602.67</v>
      </c>
      <c r="AR153" s="9">
        <f t="shared" si="481"/>
        <v>1602.67</v>
      </c>
      <c r="AS153" s="9">
        <f t="shared" si="481"/>
        <v>1602.67</v>
      </c>
      <c r="AT153" s="9">
        <f t="shared" si="481"/>
        <v>1602.67</v>
      </c>
      <c r="AU153" s="9">
        <f t="shared" si="481"/>
        <v>1602.67</v>
      </c>
      <c r="AV153" s="9">
        <f t="shared" si="481"/>
        <v>1602.67</v>
      </c>
      <c r="AW153" s="9">
        <f t="shared" si="481"/>
        <v>1602.67</v>
      </c>
      <c r="AX153" s="9">
        <f t="shared" si="481"/>
        <v>1602.67</v>
      </c>
      <c r="AY153" s="9">
        <f t="shared" si="481"/>
        <v>1602.67</v>
      </c>
      <c r="AZ153" s="9">
        <f t="shared" si="481"/>
        <v>1602.67</v>
      </c>
      <c r="BA153" s="9">
        <f t="shared" si="481"/>
        <v>1602.67</v>
      </c>
      <c r="BB153" s="9">
        <f t="shared" si="481"/>
        <v>1602.67</v>
      </c>
      <c r="BC153" s="204">
        <f t="shared" si="481"/>
        <v>1602.67</v>
      </c>
      <c r="BD153" s="9">
        <f t="shared" si="481"/>
        <v>1602.67</v>
      </c>
      <c r="BE153" s="9">
        <f t="shared" si="481"/>
        <v>1602.67</v>
      </c>
      <c r="BF153" s="9">
        <f t="shared" si="481"/>
        <v>1602.67</v>
      </c>
      <c r="BG153" s="9">
        <f t="shared" si="481"/>
        <v>1602.67</v>
      </c>
      <c r="BH153" s="9">
        <f t="shared" si="481"/>
        <v>1602.67</v>
      </c>
      <c r="BI153" s="9">
        <f t="shared" si="481"/>
        <v>1602.67</v>
      </c>
      <c r="BJ153" s="9">
        <f t="shared" si="481"/>
        <v>1602.67</v>
      </c>
      <c r="BK153" s="9">
        <f t="shared" si="481"/>
        <v>1602.67</v>
      </c>
      <c r="BL153" s="9">
        <f t="shared" si="481"/>
        <v>1602.67</v>
      </c>
      <c r="BM153" s="9">
        <f t="shared" si="481"/>
        <v>1602.67</v>
      </c>
      <c r="BN153" s="9">
        <f t="shared" si="481"/>
        <v>1602.67</v>
      </c>
      <c r="BO153" s="204">
        <f t="shared" si="481"/>
        <v>1602.67</v>
      </c>
      <c r="BP153" s="9">
        <f t="shared" si="481"/>
        <v>1602.67</v>
      </c>
      <c r="BQ153" s="9">
        <f t="shared" si="481"/>
        <v>1602.67</v>
      </c>
      <c r="BR153" s="9">
        <f t="shared" si="481"/>
        <v>1602.67</v>
      </c>
      <c r="BS153" s="9">
        <f t="shared" si="481"/>
        <v>1602.67</v>
      </c>
      <c r="BT153" s="9">
        <f t="shared" si="481"/>
        <v>1602.67</v>
      </c>
      <c r="BU153" s="9">
        <f t="shared" si="481"/>
        <v>1602.67</v>
      </c>
      <c r="BV153" s="9">
        <f t="shared" si="481"/>
        <v>1602.67</v>
      </c>
      <c r="BW153" s="9">
        <f t="shared" si="481"/>
        <v>1602.67</v>
      </c>
      <c r="BX153" s="9">
        <f t="shared" si="481"/>
        <v>1602.67</v>
      </c>
      <c r="BY153" s="9">
        <f t="shared" si="481"/>
        <v>1602.67</v>
      </c>
      <c r="BZ153" s="9">
        <f t="shared" si="481"/>
        <v>1602.67</v>
      </c>
      <c r="CA153" s="204">
        <f t="shared" si="481"/>
        <v>1602.67</v>
      </c>
      <c r="CB153" s="9">
        <f t="shared" si="481"/>
        <v>1602.67</v>
      </c>
      <c r="CC153" s="9">
        <f t="shared" si="481"/>
        <v>1602.67</v>
      </c>
      <c r="CD153" s="9">
        <f t="shared" si="481"/>
        <v>1602.67</v>
      </c>
      <c r="CE153" s="9">
        <f t="shared" si="481"/>
        <v>1602.67</v>
      </c>
      <c r="CF153" s="9">
        <f t="shared" si="481"/>
        <v>1602.67</v>
      </c>
      <c r="CG153" s="9">
        <f t="shared" si="481"/>
        <v>1602.67</v>
      </c>
      <c r="CH153" s="9">
        <f t="shared" si="481"/>
        <v>1602.67</v>
      </c>
      <c r="CI153" s="9">
        <f t="shared" si="481"/>
        <v>1602.67</v>
      </c>
      <c r="CJ153" s="9">
        <f t="shared" ref="CJ153:CY153" si="482">+CI153</f>
        <v>1602.67</v>
      </c>
      <c r="CK153" s="9">
        <f t="shared" si="482"/>
        <v>1602.67</v>
      </c>
      <c r="CL153" s="9">
        <f t="shared" si="482"/>
        <v>1602.67</v>
      </c>
      <c r="CM153" s="204">
        <f t="shared" si="482"/>
        <v>1602.67</v>
      </c>
      <c r="CN153" s="9">
        <f t="shared" si="482"/>
        <v>1602.67</v>
      </c>
      <c r="CO153" s="9">
        <f t="shared" si="482"/>
        <v>1602.67</v>
      </c>
      <c r="CP153" s="9">
        <f t="shared" si="482"/>
        <v>1602.67</v>
      </c>
      <c r="CQ153" s="9">
        <f t="shared" si="482"/>
        <v>1602.67</v>
      </c>
      <c r="CR153" s="9">
        <f t="shared" si="482"/>
        <v>1602.67</v>
      </c>
      <c r="CS153" s="9">
        <f t="shared" si="482"/>
        <v>1602.67</v>
      </c>
      <c r="CT153" s="9">
        <f t="shared" si="482"/>
        <v>1602.67</v>
      </c>
      <c r="CU153" s="9">
        <f t="shared" si="482"/>
        <v>1602.67</v>
      </c>
      <c r="CV153" s="9">
        <f t="shared" si="482"/>
        <v>1602.67</v>
      </c>
      <c r="CW153" s="9">
        <f t="shared" si="482"/>
        <v>1602.67</v>
      </c>
      <c r="CX153" s="9">
        <f t="shared" si="482"/>
        <v>1602.67</v>
      </c>
      <c r="CY153" s="204">
        <f t="shared" si="482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483">SUM(U153)</f>
        <v>0</v>
      </c>
      <c r="V154" s="48">
        <f t="shared" si="483"/>
        <v>300</v>
      </c>
      <c r="W154" s="48">
        <f t="shared" si="483"/>
        <v>0</v>
      </c>
      <c r="X154" s="48">
        <f t="shared" si="483"/>
        <v>0</v>
      </c>
      <c r="Y154" s="48">
        <f t="shared" si="483"/>
        <v>142.94</v>
      </c>
      <c r="Z154" s="196">
        <f t="shared" ref="Z154:AA154" si="484">SUM(Z153)</f>
        <v>1602.67</v>
      </c>
      <c r="AA154" s="48">
        <f t="shared" si="484"/>
        <v>1602.67</v>
      </c>
      <c r="AB154" s="48">
        <f t="shared" ref="AB154" si="485">SUM(AB153)</f>
        <v>1602.67</v>
      </c>
      <c r="AC154" s="48">
        <f t="shared" ref="AC154:CG154" si="486">SUM(AC153)</f>
        <v>1602.67</v>
      </c>
      <c r="AD154" s="48">
        <f t="shared" si="486"/>
        <v>1602.67</v>
      </c>
      <c r="AE154" s="196">
        <f t="shared" si="486"/>
        <v>1602.67</v>
      </c>
      <c r="AF154" s="48">
        <f t="shared" si="486"/>
        <v>1602.67</v>
      </c>
      <c r="AG154" s="48">
        <f t="shared" si="486"/>
        <v>1602.67</v>
      </c>
      <c r="AH154" s="48">
        <f t="shared" si="486"/>
        <v>1602.67</v>
      </c>
      <c r="AI154" s="48">
        <f t="shared" si="486"/>
        <v>1602.67</v>
      </c>
      <c r="AJ154" s="48">
        <f t="shared" si="486"/>
        <v>1602.67</v>
      </c>
      <c r="AK154" s="48">
        <f t="shared" si="486"/>
        <v>1602.67</v>
      </c>
      <c r="AL154" s="48">
        <f t="shared" si="486"/>
        <v>1602.67</v>
      </c>
      <c r="AM154" s="48">
        <f t="shared" si="486"/>
        <v>1602.67</v>
      </c>
      <c r="AN154" s="48">
        <f t="shared" si="486"/>
        <v>1602.67</v>
      </c>
      <c r="AO154" s="48">
        <f t="shared" si="486"/>
        <v>1602.67</v>
      </c>
      <c r="AP154" s="48">
        <f t="shared" si="486"/>
        <v>1602.67</v>
      </c>
      <c r="AQ154" s="196">
        <f t="shared" si="486"/>
        <v>1602.67</v>
      </c>
      <c r="AR154" s="48">
        <f t="shared" si="486"/>
        <v>1602.67</v>
      </c>
      <c r="AS154" s="48">
        <f t="shared" si="486"/>
        <v>1602.67</v>
      </c>
      <c r="AT154" s="48">
        <f t="shared" si="486"/>
        <v>1602.67</v>
      </c>
      <c r="AU154" s="48">
        <f t="shared" si="486"/>
        <v>1602.67</v>
      </c>
      <c r="AV154" s="48">
        <f t="shared" si="486"/>
        <v>1602.67</v>
      </c>
      <c r="AW154" s="48">
        <f t="shared" si="486"/>
        <v>1602.67</v>
      </c>
      <c r="AX154" s="48">
        <f t="shared" si="486"/>
        <v>1602.67</v>
      </c>
      <c r="AY154" s="48">
        <f t="shared" si="486"/>
        <v>1602.67</v>
      </c>
      <c r="AZ154" s="48">
        <f t="shared" si="486"/>
        <v>1602.67</v>
      </c>
      <c r="BA154" s="48">
        <f t="shared" si="486"/>
        <v>1602.67</v>
      </c>
      <c r="BB154" s="48">
        <f t="shared" si="486"/>
        <v>1602.67</v>
      </c>
      <c r="BC154" s="196">
        <f t="shared" si="486"/>
        <v>1602.67</v>
      </c>
      <c r="BD154" s="48">
        <f t="shared" si="486"/>
        <v>1602.67</v>
      </c>
      <c r="BE154" s="48">
        <f t="shared" si="486"/>
        <v>1602.67</v>
      </c>
      <c r="BF154" s="48">
        <f t="shared" si="486"/>
        <v>1602.67</v>
      </c>
      <c r="BG154" s="48">
        <f t="shared" si="486"/>
        <v>1602.67</v>
      </c>
      <c r="BH154" s="48">
        <f t="shared" si="486"/>
        <v>1602.67</v>
      </c>
      <c r="BI154" s="48">
        <f t="shared" si="486"/>
        <v>1602.67</v>
      </c>
      <c r="BJ154" s="48">
        <f t="shared" si="486"/>
        <v>1602.67</v>
      </c>
      <c r="BK154" s="48">
        <f t="shared" si="486"/>
        <v>1602.67</v>
      </c>
      <c r="BL154" s="48">
        <f t="shared" si="486"/>
        <v>1602.67</v>
      </c>
      <c r="BM154" s="48">
        <f t="shared" si="486"/>
        <v>1602.67</v>
      </c>
      <c r="BN154" s="48">
        <f t="shared" si="486"/>
        <v>1602.67</v>
      </c>
      <c r="BO154" s="196">
        <f t="shared" si="486"/>
        <v>1602.67</v>
      </c>
      <c r="BP154" s="48">
        <f t="shared" si="486"/>
        <v>1602.67</v>
      </c>
      <c r="BQ154" s="48">
        <f t="shared" si="486"/>
        <v>1602.67</v>
      </c>
      <c r="BR154" s="48">
        <f t="shared" si="486"/>
        <v>1602.67</v>
      </c>
      <c r="BS154" s="48">
        <f t="shared" si="486"/>
        <v>1602.67</v>
      </c>
      <c r="BT154" s="48">
        <f t="shared" si="486"/>
        <v>1602.67</v>
      </c>
      <c r="BU154" s="48">
        <f t="shared" si="486"/>
        <v>1602.67</v>
      </c>
      <c r="BV154" s="48">
        <f t="shared" si="486"/>
        <v>1602.67</v>
      </c>
      <c r="BW154" s="48">
        <f t="shared" si="486"/>
        <v>1602.67</v>
      </c>
      <c r="BX154" s="48">
        <f t="shared" si="486"/>
        <v>1602.67</v>
      </c>
      <c r="BY154" s="48">
        <f t="shared" si="486"/>
        <v>1602.67</v>
      </c>
      <c r="BZ154" s="48">
        <f t="shared" si="486"/>
        <v>1602.67</v>
      </c>
      <c r="CA154" s="196">
        <f t="shared" si="486"/>
        <v>1602.67</v>
      </c>
      <c r="CB154" s="48">
        <f t="shared" si="486"/>
        <v>1602.67</v>
      </c>
      <c r="CC154" s="48">
        <f t="shared" si="486"/>
        <v>1602.67</v>
      </c>
      <c r="CD154" s="48">
        <f t="shared" si="486"/>
        <v>1602.67</v>
      </c>
      <c r="CE154" s="48">
        <f t="shared" si="486"/>
        <v>1602.67</v>
      </c>
      <c r="CF154" s="48">
        <f t="shared" si="486"/>
        <v>1602.67</v>
      </c>
      <c r="CG154" s="48">
        <f t="shared" si="486"/>
        <v>1602.67</v>
      </c>
      <c r="CH154" s="48">
        <f t="shared" ref="CH154:CY154" si="487">SUM(CH153)</f>
        <v>1602.67</v>
      </c>
      <c r="CI154" s="48">
        <f t="shared" si="487"/>
        <v>1602.67</v>
      </c>
      <c r="CJ154" s="48">
        <f t="shared" si="487"/>
        <v>1602.67</v>
      </c>
      <c r="CK154" s="48">
        <f t="shared" si="487"/>
        <v>1602.67</v>
      </c>
      <c r="CL154" s="48">
        <f t="shared" si="487"/>
        <v>1602.67</v>
      </c>
      <c r="CM154" s="196">
        <f t="shared" si="487"/>
        <v>1602.67</v>
      </c>
      <c r="CN154" s="48">
        <f t="shared" si="487"/>
        <v>1602.67</v>
      </c>
      <c r="CO154" s="48">
        <f t="shared" si="487"/>
        <v>1602.67</v>
      </c>
      <c r="CP154" s="48">
        <f t="shared" si="487"/>
        <v>1602.67</v>
      </c>
      <c r="CQ154" s="48">
        <f t="shared" si="487"/>
        <v>1602.67</v>
      </c>
      <c r="CR154" s="48">
        <f t="shared" si="487"/>
        <v>1602.67</v>
      </c>
      <c r="CS154" s="48">
        <f t="shared" si="487"/>
        <v>1602.67</v>
      </c>
      <c r="CT154" s="48">
        <f t="shared" si="487"/>
        <v>1602.67</v>
      </c>
      <c r="CU154" s="48">
        <f t="shared" si="487"/>
        <v>1602.67</v>
      </c>
      <c r="CV154" s="48">
        <f t="shared" si="487"/>
        <v>1602.67</v>
      </c>
      <c r="CW154" s="48">
        <f t="shared" si="487"/>
        <v>1602.67</v>
      </c>
      <c r="CX154" s="48">
        <f t="shared" si="487"/>
        <v>1602.67</v>
      </c>
      <c r="CY154" s="196">
        <f t="shared" si="487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601"/>
      <c r="AB156" s="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601"/>
      <c r="AB157" s="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488">SUM(N156:N157)</f>
        <v>0</v>
      </c>
      <c r="O158" s="48">
        <f t="shared" si="488"/>
        <v>0</v>
      </c>
      <c r="P158" s="48">
        <f t="shared" si="488"/>
        <v>0</v>
      </c>
      <c r="Q158" s="48">
        <f t="shared" si="488"/>
        <v>0</v>
      </c>
      <c r="R158" s="48">
        <f t="shared" si="488"/>
        <v>0</v>
      </c>
      <c r="S158" s="48">
        <f t="shared" si="488"/>
        <v>0</v>
      </c>
      <c r="T158" s="48">
        <f t="shared" si="488"/>
        <v>0</v>
      </c>
      <c r="U158" s="48">
        <f t="shared" si="488"/>
        <v>0</v>
      </c>
      <c r="V158" s="48">
        <f t="shared" si="488"/>
        <v>0</v>
      </c>
      <c r="W158" s="48">
        <f t="shared" si="488"/>
        <v>0</v>
      </c>
      <c r="X158" s="48">
        <f t="shared" ref="X158:Y158" si="489">SUM(X156:X157)</f>
        <v>158.08000000000001</v>
      </c>
      <c r="Y158" s="48">
        <f t="shared" si="489"/>
        <v>158.08000000000001</v>
      </c>
      <c r="Z158" s="196">
        <f t="shared" ref="Z158" si="490">SUM(Z156:Z157)</f>
        <v>1003.73</v>
      </c>
      <c r="AA158" s="602">
        <f t="shared" ref="AA158:BF158" si="491">+(-AA180/30.433)*AA159</f>
        <v>32.859067459665496</v>
      </c>
      <c r="AB158" s="48">
        <f t="shared" si="491"/>
        <v>32.859067459665496</v>
      </c>
      <c r="AC158" s="48">
        <f t="shared" si="491"/>
        <v>32.859067459665496</v>
      </c>
      <c r="AD158" s="48">
        <f t="shared" si="491"/>
        <v>32.859067459665496</v>
      </c>
      <c r="AE158" s="196">
        <f t="shared" si="491"/>
        <v>32.859067459665496</v>
      </c>
      <c r="AF158" s="48">
        <f t="shared" si="491"/>
        <v>39.430880951598596</v>
      </c>
      <c r="AG158" s="48">
        <f t="shared" si="491"/>
        <v>39.430880951598596</v>
      </c>
      <c r="AH158" s="48">
        <f t="shared" si="491"/>
        <v>39.430880951598596</v>
      </c>
      <c r="AI158" s="48">
        <f t="shared" si="491"/>
        <v>39.430880951598596</v>
      </c>
      <c r="AJ158" s="48">
        <f t="shared" si="491"/>
        <v>39.430880951598596</v>
      </c>
      <c r="AK158" s="48">
        <f t="shared" si="491"/>
        <v>39.430880951598596</v>
      </c>
      <c r="AL158" s="48">
        <f t="shared" si="491"/>
        <v>39.430880951598596</v>
      </c>
      <c r="AM158" s="48">
        <f t="shared" si="491"/>
        <v>39.430880951598596</v>
      </c>
      <c r="AN158" s="48">
        <f t="shared" si="491"/>
        <v>39.430880951598596</v>
      </c>
      <c r="AO158" s="48">
        <f t="shared" si="491"/>
        <v>39.430880951598596</v>
      </c>
      <c r="AP158" s="48">
        <f t="shared" si="491"/>
        <v>39.430880951598596</v>
      </c>
      <c r="AQ158" s="196">
        <f t="shared" si="491"/>
        <v>39.430880951598596</v>
      </c>
      <c r="AR158" s="48">
        <f t="shared" si="491"/>
        <v>47.317057141918312</v>
      </c>
      <c r="AS158" s="48">
        <f t="shared" si="491"/>
        <v>47.317057141918312</v>
      </c>
      <c r="AT158" s="48">
        <f t="shared" si="491"/>
        <v>47.317057141918312</v>
      </c>
      <c r="AU158" s="48">
        <f t="shared" si="491"/>
        <v>47.317057141918312</v>
      </c>
      <c r="AV158" s="48">
        <f t="shared" si="491"/>
        <v>47.317057141918312</v>
      </c>
      <c r="AW158" s="48">
        <f t="shared" si="491"/>
        <v>47.317057141918312</v>
      </c>
      <c r="AX158" s="48">
        <f t="shared" si="491"/>
        <v>47.317057141918312</v>
      </c>
      <c r="AY158" s="48">
        <f t="shared" si="491"/>
        <v>47.317057141918312</v>
      </c>
      <c r="AZ158" s="48">
        <f t="shared" si="491"/>
        <v>47.317057141918312</v>
      </c>
      <c r="BA158" s="48">
        <f t="shared" si="491"/>
        <v>47.317057141918312</v>
      </c>
      <c r="BB158" s="48">
        <f t="shared" si="491"/>
        <v>47.317057141918312</v>
      </c>
      <c r="BC158" s="196">
        <f t="shared" si="491"/>
        <v>47.317057141918312</v>
      </c>
      <c r="BD158" s="48">
        <f t="shared" si="491"/>
        <v>56.78046857030197</v>
      </c>
      <c r="BE158" s="48">
        <f t="shared" si="491"/>
        <v>56.78046857030197</v>
      </c>
      <c r="BF158" s="48">
        <f t="shared" si="491"/>
        <v>56.78046857030197</v>
      </c>
      <c r="BG158" s="48">
        <f t="shared" ref="BG158:CL158" si="492">+(-BG180/30.433)*BG159</f>
        <v>56.78046857030197</v>
      </c>
      <c r="BH158" s="48">
        <f t="shared" si="492"/>
        <v>56.78046857030197</v>
      </c>
      <c r="BI158" s="48">
        <f t="shared" si="492"/>
        <v>56.78046857030197</v>
      </c>
      <c r="BJ158" s="48">
        <f t="shared" si="492"/>
        <v>56.78046857030197</v>
      </c>
      <c r="BK158" s="48">
        <f t="shared" si="492"/>
        <v>56.78046857030197</v>
      </c>
      <c r="BL158" s="48">
        <f t="shared" si="492"/>
        <v>56.78046857030197</v>
      </c>
      <c r="BM158" s="48">
        <f t="shared" si="492"/>
        <v>56.78046857030197</v>
      </c>
      <c r="BN158" s="48">
        <f t="shared" si="492"/>
        <v>56.78046857030197</v>
      </c>
      <c r="BO158" s="196">
        <f t="shared" si="492"/>
        <v>56.78046857030197</v>
      </c>
      <c r="BP158" s="48">
        <f t="shared" si="492"/>
        <v>68.13656228436237</v>
      </c>
      <c r="BQ158" s="48">
        <f t="shared" si="492"/>
        <v>68.13656228436237</v>
      </c>
      <c r="BR158" s="48">
        <f t="shared" si="492"/>
        <v>68.13656228436237</v>
      </c>
      <c r="BS158" s="48">
        <f t="shared" si="492"/>
        <v>68.13656228436237</v>
      </c>
      <c r="BT158" s="48">
        <f t="shared" si="492"/>
        <v>68.13656228436237</v>
      </c>
      <c r="BU158" s="48">
        <f t="shared" si="492"/>
        <v>68.13656228436237</v>
      </c>
      <c r="BV158" s="48">
        <f t="shared" si="492"/>
        <v>68.13656228436237</v>
      </c>
      <c r="BW158" s="48">
        <f t="shared" si="492"/>
        <v>68.13656228436237</v>
      </c>
      <c r="BX158" s="48">
        <f t="shared" si="492"/>
        <v>68.13656228436237</v>
      </c>
      <c r="BY158" s="48">
        <f t="shared" si="492"/>
        <v>68.13656228436237</v>
      </c>
      <c r="BZ158" s="48">
        <f t="shared" si="492"/>
        <v>68.13656228436237</v>
      </c>
      <c r="CA158" s="196">
        <f t="shared" si="492"/>
        <v>68.13656228436237</v>
      </c>
      <c r="CB158" s="48">
        <f t="shared" si="492"/>
        <v>81.763874741234844</v>
      </c>
      <c r="CC158" s="48">
        <f t="shared" si="492"/>
        <v>81.763874741234844</v>
      </c>
      <c r="CD158" s="48">
        <f t="shared" si="492"/>
        <v>81.763874741234844</v>
      </c>
      <c r="CE158" s="48">
        <f t="shared" si="492"/>
        <v>81.763874741234844</v>
      </c>
      <c r="CF158" s="48">
        <f t="shared" si="492"/>
        <v>81.763874741234844</v>
      </c>
      <c r="CG158" s="48">
        <f t="shared" si="492"/>
        <v>81.763874741234844</v>
      </c>
      <c r="CH158" s="48">
        <f t="shared" si="492"/>
        <v>81.763874741234844</v>
      </c>
      <c r="CI158" s="48">
        <f t="shared" si="492"/>
        <v>81.763874741234844</v>
      </c>
      <c r="CJ158" s="48">
        <f t="shared" si="492"/>
        <v>81.763874741234844</v>
      </c>
      <c r="CK158" s="48">
        <f t="shared" si="492"/>
        <v>81.763874741234844</v>
      </c>
      <c r="CL158" s="48">
        <f t="shared" si="492"/>
        <v>81.763874741234844</v>
      </c>
      <c r="CM158" s="196">
        <f t="shared" ref="CM158:CY158" si="493">+(-CM180/30.433)*CM159</f>
        <v>81.763874741234844</v>
      </c>
      <c r="CN158" s="48">
        <f t="shared" si="493"/>
        <v>98.116649689481804</v>
      </c>
      <c r="CO158" s="48">
        <f t="shared" si="493"/>
        <v>98.116649689481804</v>
      </c>
      <c r="CP158" s="48">
        <f t="shared" si="493"/>
        <v>98.116649689481804</v>
      </c>
      <c r="CQ158" s="48">
        <f t="shared" si="493"/>
        <v>98.116649689481804</v>
      </c>
      <c r="CR158" s="48">
        <f t="shared" si="493"/>
        <v>98.116649689481804</v>
      </c>
      <c r="CS158" s="48">
        <f t="shared" si="493"/>
        <v>98.116649689481804</v>
      </c>
      <c r="CT158" s="48">
        <f t="shared" si="493"/>
        <v>98.116649689481804</v>
      </c>
      <c r="CU158" s="48">
        <f t="shared" si="493"/>
        <v>98.116649689481804</v>
      </c>
      <c r="CV158" s="48">
        <f t="shared" si="493"/>
        <v>98.116649689481804</v>
      </c>
      <c r="CW158" s="48">
        <f t="shared" si="493"/>
        <v>98.116649689481804</v>
      </c>
      <c r="CX158" s="48">
        <f t="shared" si="493"/>
        <v>98.116649689481804</v>
      </c>
      <c r="CY158" s="196">
        <f t="shared" si="493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Z159" si="494">IFERROR((AVERAGE(K158:P158)/-AVERAGE(K180:P180))*30.433, 0)</f>
        <v>0</v>
      </c>
      <c r="Q159" s="576">
        <f t="shared" si="494"/>
        <v>0</v>
      </c>
      <c r="R159" s="576">
        <f t="shared" si="494"/>
        <v>0</v>
      </c>
      <c r="S159" s="576">
        <f t="shared" si="494"/>
        <v>0</v>
      </c>
      <c r="T159" s="576">
        <f t="shared" si="494"/>
        <v>0</v>
      </c>
      <c r="U159" s="576">
        <f t="shared" si="494"/>
        <v>0</v>
      </c>
      <c r="V159" s="576">
        <f t="shared" si="494"/>
        <v>0</v>
      </c>
      <c r="W159" s="576">
        <f t="shared" si="494"/>
        <v>0</v>
      </c>
      <c r="X159" s="576">
        <f t="shared" si="494"/>
        <v>-0.80180810666666669</v>
      </c>
      <c r="Y159" s="576">
        <f t="shared" si="494"/>
        <v>-1.9243394559999998</v>
      </c>
      <c r="Z159" s="577">
        <f t="shared" si="494"/>
        <v>4.301816585809906</v>
      </c>
      <c r="AA159" s="603">
        <v>5</v>
      </c>
      <c r="AB159" s="576">
        <f t="shared" ref="AB159:CM159" si="495">+AA159</f>
        <v>5</v>
      </c>
      <c r="AC159" s="576">
        <f t="shared" si="495"/>
        <v>5</v>
      </c>
      <c r="AD159" s="576">
        <f t="shared" si="495"/>
        <v>5</v>
      </c>
      <c r="AE159" s="577">
        <f t="shared" si="495"/>
        <v>5</v>
      </c>
      <c r="AF159" s="576">
        <f t="shared" si="495"/>
        <v>5</v>
      </c>
      <c r="AG159" s="576">
        <f t="shared" si="495"/>
        <v>5</v>
      </c>
      <c r="AH159" s="576">
        <f t="shared" si="495"/>
        <v>5</v>
      </c>
      <c r="AI159" s="576">
        <f t="shared" si="495"/>
        <v>5</v>
      </c>
      <c r="AJ159" s="576">
        <f t="shared" si="495"/>
        <v>5</v>
      </c>
      <c r="AK159" s="576">
        <f t="shared" si="495"/>
        <v>5</v>
      </c>
      <c r="AL159" s="576">
        <f t="shared" si="495"/>
        <v>5</v>
      </c>
      <c r="AM159" s="576">
        <f t="shared" si="495"/>
        <v>5</v>
      </c>
      <c r="AN159" s="576">
        <f t="shared" si="495"/>
        <v>5</v>
      </c>
      <c r="AO159" s="576">
        <f t="shared" si="495"/>
        <v>5</v>
      </c>
      <c r="AP159" s="576">
        <f t="shared" si="495"/>
        <v>5</v>
      </c>
      <c r="AQ159" s="577">
        <f t="shared" si="495"/>
        <v>5</v>
      </c>
      <c r="AR159" s="576">
        <f t="shared" si="495"/>
        <v>5</v>
      </c>
      <c r="AS159" s="576">
        <f t="shared" si="495"/>
        <v>5</v>
      </c>
      <c r="AT159" s="576">
        <f t="shared" si="495"/>
        <v>5</v>
      </c>
      <c r="AU159" s="576">
        <f t="shared" si="495"/>
        <v>5</v>
      </c>
      <c r="AV159" s="576">
        <f t="shared" si="495"/>
        <v>5</v>
      </c>
      <c r="AW159" s="576">
        <f t="shared" si="495"/>
        <v>5</v>
      </c>
      <c r="AX159" s="576">
        <f t="shared" si="495"/>
        <v>5</v>
      </c>
      <c r="AY159" s="576">
        <f t="shared" si="495"/>
        <v>5</v>
      </c>
      <c r="AZ159" s="576">
        <f t="shared" si="495"/>
        <v>5</v>
      </c>
      <c r="BA159" s="576">
        <f t="shared" si="495"/>
        <v>5</v>
      </c>
      <c r="BB159" s="576">
        <f t="shared" si="495"/>
        <v>5</v>
      </c>
      <c r="BC159" s="577">
        <f t="shared" si="495"/>
        <v>5</v>
      </c>
      <c r="BD159" s="576">
        <f t="shared" si="495"/>
        <v>5</v>
      </c>
      <c r="BE159" s="576">
        <f t="shared" si="495"/>
        <v>5</v>
      </c>
      <c r="BF159" s="576">
        <f t="shared" si="495"/>
        <v>5</v>
      </c>
      <c r="BG159" s="576">
        <f t="shared" si="495"/>
        <v>5</v>
      </c>
      <c r="BH159" s="576">
        <f t="shared" si="495"/>
        <v>5</v>
      </c>
      <c r="BI159" s="576">
        <f t="shared" si="495"/>
        <v>5</v>
      </c>
      <c r="BJ159" s="576">
        <f t="shared" si="495"/>
        <v>5</v>
      </c>
      <c r="BK159" s="576">
        <f t="shared" si="495"/>
        <v>5</v>
      </c>
      <c r="BL159" s="576">
        <f t="shared" si="495"/>
        <v>5</v>
      </c>
      <c r="BM159" s="576">
        <f t="shared" si="495"/>
        <v>5</v>
      </c>
      <c r="BN159" s="576">
        <f t="shared" si="495"/>
        <v>5</v>
      </c>
      <c r="BO159" s="577">
        <f t="shared" si="495"/>
        <v>5</v>
      </c>
      <c r="BP159" s="576">
        <f t="shared" si="495"/>
        <v>5</v>
      </c>
      <c r="BQ159" s="576">
        <f t="shared" si="495"/>
        <v>5</v>
      </c>
      <c r="BR159" s="576">
        <f t="shared" si="495"/>
        <v>5</v>
      </c>
      <c r="BS159" s="576">
        <f t="shared" si="495"/>
        <v>5</v>
      </c>
      <c r="BT159" s="576">
        <f t="shared" si="495"/>
        <v>5</v>
      </c>
      <c r="BU159" s="576">
        <f t="shared" si="495"/>
        <v>5</v>
      </c>
      <c r="BV159" s="576">
        <f t="shared" si="495"/>
        <v>5</v>
      </c>
      <c r="BW159" s="576">
        <f t="shared" si="495"/>
        <v>5</v>
      </c>
      <c r="BX159" s="576">
        <f t="shared" si="495"/>
        <v>5</v>
      </c>
      <c r="BY159" s="576">
        <f t="shared" si="495"/>
        <v>5</v>
      </c>
      <c r="BZ159" s="576">
        <f t="shared" si="495"/>
        <v>5</v>
      </c>
      <c r="CA159" s="577">
        <f t="shared" si="495"/>
        <v>5</v>
      </c>
      <c r="CB159" s="576">
        <f t="shared" si="495"/>
        <v>5</v>
      </c>
      <c r="CC159" s="576">
        <f t="shared" si="495"/>
        <v>5</v>
      </c>
      <c r="CD159" s="576">
        <f t="shared" si="495"/>
        <v>5</v>
      </c>
      <c r="CE159" s="576">
        <f t="shared" si="495"/>
        <v>5</v>
      </c>
      <c r="CF159" s="576">
        <f t="shared" si="495"/>
        <v>5</v>
      </c>
      <c r="CG159" s="576">
        <f t="shared" si="495"/>
        <v>5</v>
      </c>
      <c r="CH159" s="576">
        <f t="shared" si="495"/>
        <v>5</v>
      </c>
      <c r="CI159" s="576">
        <f t="shared" si="495"/>
        <v>5</v>
      </c>
      <c r="CJ159" s="576">
        <f t="shared" si="495"/>
        <v>5</v>
      </c>
      <c r="CK159" s="576">
        <f t="shared" si="495"/>
        <v>5</v>
      </c>
      <c r="CL159" s="576">
        <f t="shared" si="495"/>
        <v>5</v>
      </c>
      <c r="CM159" s="577">
        <f t="shared" si="495"/>
        <v>5</v>
      </c>
      <c r="CN159" s="576">
        <f t="shared" ref="CN159:CY159" si="496">+CM159</f>
        <v>5</v>
      </c>
      <c r="CO159" s="576">
        <f t="shared" si="496"/>
        <v>5</v>
      </c>
      <c r="CP159" s="576">
        <f t="shared" si="496"/>
        <v>5</v>
      </c>
      <c r="CQ159" s="576">
        <f t="shared" si="496"/>
        <v>5</v>
      </c>
      <c r="CR159" s="576">
        <f t="shared" si="496"/>
        <v>5</v>
      </c>
      <c r="CS159" s="576">
        <f t="shared" si="496"/>
        <v>5</v>
      </c>
      <c r="CT159" s="576">
        <f t="shared" si="496"/>
        <v>5</v>
      </c>
      <c r="CU159" s="576">
        <f t="shared" si="496"/>
        <v>5</v>
      </c>
      <c r="CV159" s="576">
        <f t="shared" si="496"/>
        <v>5</v>
      </c>
      <c r="CW159" s="576">
        <f t="shared" si="496"/>
        <v>5</v>
      </c>
      <c r="CX159" s="576">
        <f t="shared" si="496"/>
        <v>5</v>
      </c>
      <c r="CY159" s="577">
        <f t="shared" si="496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50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431">
        <v>0</v>
      </c>
      <c r="AB161" s="431">
        <f>+AA161-SUM('Revenue Build'!N134:N136)+('Monthly Detail'!AB28*'Revenue Build'!$A$4)+('Monthly Detail'!AB29*'Revenue Build'!$A$5)+('Monthly Detail'!AB30*'Revenue Build'!$A$6)</f>
        <v>1249.9999999999995</v>
      </c>
      <c r="AC161" s="431">
        <f>+AB161-SUM('Revenue Build'!O134:O136)+('Monthly Detail'!AC28*'Revenue Build'!$A$4)+('Monthly Detail'!AC29*'Revenue Build'!$A$5)+('Monthly Detail'!AC30*'Revenue Build'!$A$6)</f>
        <v>1249.9999999999995</v>
      </c>
      <c r="AD161" s="431">
        <f>+AC161-SUM('Revenue Build'!P134:P136)+('Monthly Detail'!AD28*'Revenue Build'!$A$4)+('Monthly Detail'!AD29*'Revenue Build'!$A$5)+('Monthly Detail'!AD30*'Revenue Build'!$A$6)</f>
        <v>1666.6666666666656</v>
      </c>
      <c r="AE161" s="432">
        <f>+AD161-SUM('Revenue Build'!Q134:Q136)+('Monthly Detail'!AE28*'Revenue Build'!$A$4)+('Monthly Detail'!AE29*'Revenue Build'!$A$5)+('Monthly Detail'!AE30*'Revenue Build'!$A$6)</f>
        <v>2499.9999999999986</v>
      </c>
      <c r="AF161" s="431">
        <f>+AE161-SUM('Revenue Build'!R134:R136)+('Monthly Detail'!AF28*'Revenue Build'!$A$4)+('Monthly Detail'!AF29*'Revenue Build'!$A$5)+('Monthly Detail'!AF30*'Revenue Build'!$A$6)</f>
        <v>1666.6666666666647</v>
      </c>
      <c r="AG161" s="431">
        <f>+AF161-SUM('Revenue Build'!S134:S136)+('Monthly Detail'!AG28*'Revenue Build'!$A$4)+('Monthly Detail'!AG29*'Revenue Build'!$A$5)+('Monthly Detail'!AG30*'Revenue Build'!$A$6)</f>
        <v>1666.6666666666647</v>
      </c>
      <c r="AH161" s="431">
        <f>+AG161-SUM('Revenue Build'!T134:T136)+('Monthly Detail'!AH28*'Revenue Build'!$A$4)+('Monthly Detail'!AH29*'Revenue Build'!$A$5)+('Monthly Detail'!AH30*'Revenue Build'!$A$6)</f>
        <v>833.3333333333303</v>
      </c>
      <c r="AI161" s="431">
        <f>+AH161-SUM('Revenue Build'!U134:U136)+('Monthly Detail'!AI28*'Revenue Build'!$A$4)+('Monthly Detail'!AI29*'Revenue Build'!$A$5)+('Monthly Detail'!AI30*'Revenue Build'!$A$6)</f>
        <v>1666.6666666666633</v>
      </c>
      <c r="AJ161" s="431">
        <f>+AI161-SUM('Revenue Build'!V134:V136)+('Monthly Detail'!AJ28*'Revenue Build'!$A$4)+('Monthly Detail'!AJ29*'Revenue Build'!$A$5)+('Monthly Detail'!AJ30*'Revenue Build'!$A$6)</f>
        <v>1666.6666666666633</v>
      </c>
      <c r="AK161" s="431">
        <f>+AJ161-SUM('Revenue Build'!W134:W136)+('Monthly Detail'!AK28*'Revenue Build'!$A$4)+('Monthly Detail'!AK29*'Revenue Build'!$A$5)+('Monthly Detail'!AK30*'Revenue Build'!$A$6)</f>
        <v>1666.6666666666633</v>
      </c>
      <c r="AL161" s="431">
        <f>+AK161-SUM('Revenue Build'!X134:X136)+('Monthly Detail'!AL28*'Revenue Build'!$A$4)+('Monthly Detail'!AL29*'Revenue Build'!$A$5)+('Monthly Detail'!AL30*'Revenue Build'!$A$6)</f>
        <v>4999.9999999999964</v>
      </c>
      <c r="AM161" s="431">
        <f>+AL161-SUM('Revenue Build'!Y134:Y136)+('Monthly Detail'!AM28*'Revenue Build'!$A$4)+('Monthly Detail'!AM29*'Revenue Build'!$A$5)+('Monthly Detail'!AM30*'Revenue Build'!$A$6)</f>
        <v>8749.9999999999964</v>
      </c>
      <c r="AN161" s="431">
        <f>+AM161-SUM('Revenue Build'!Z134:Z136)+('Monthly Detail'!AN28*'Revenue Build'!$A$4)+('Monthly Detail'!AN29*'Revenue Build'!$A$5)+('Monthly Detail'!AN30*'Revenue Build'!$A$6)</f>
        <v>9999.9999999999964</v>
      </c>
      <c r="AO161" s="431">
        <f>+AN161-SUM('Revenue Build'!AA134:AA136)+('Monthly Detail'!AO28*'Revenue Build'!$A$4)+('Monthly Detail'!AO29*'Revenue Build'!$A$5)+('Monthly Detail'!AO30*'Revenue Build'!$A$6)</f>
        <v>9999.9999999999964</v>
      </c>
      <c r="AP161" s="431">
        <f>+AO161-SUM('Revenue Build'!AB134:AB136)+('Monthly Detail'!AP28*'Revenue Build'!$A$4)+('Monthly Detail'!AP29*'Revenue Build'!$A$5)+('Monthly Detail'!AP30*'Revenue Build'!$A$6)</f>
        <v>8333.3333333333285</v>
      </c>
      <c r="AQ161" s="432">
        <f>+AP161-SUM('Revenue Build'!AC134:AC136)+('Monthly Detail'!AQ28*'Revenue Build'!$A$4)+('Monthly Detail'!AQ29*'Revenue Build'!$A$5)+('Monthly Detail'!AQ30*'Revenue Build'!$A$6)</f>
        <v>9999.9999999999945</v>
      </c>
      <c r="AR161" s="431">
        <f>+AQ161-SUM('Revenue Build'!AD134:AD136)+('Monthly Detail'!AR28*'Revenue Build'!$A$4)+('Monthly Detail'!AR29*'Revenue Build'!$A$5)+('Monthly Detail'!AR30*'Revenue Build'!$A$6)</f>
        <v>9999.9999999999945</v>
      </c>
      <c r="AS161" s="431">
        <f>+AR161-SUM('Revenue Build'!AE134:AE136)+('Monthly Detail'!AS28*'Revenue Build'!$A$4)+('Monthly Detail'!AS29*'Revenue Build'!$A$5)+('Monthly Detail'!AS30*'Revenue Build'!$A$6)</f>
        <v>9999.9999999999945</v>
      </c>
      <c r="AT161" s="431">
        <f>+AS161-SUM('Revenue Build'!AF134:AF136)+('Monthly Detail'!AT28*'Revenue Build'!$A$4)+('Monthly Detail'!AT29*'Revenue Build'!$A$5)+('Monthly Detail'!AT30*'Revenue Build'!$A$6)</f>
        <v>8333.3333333333267</v>
      </c>
      <c r="AU161" s="431">
        <f>+AT161-SUM('Revenue Build'!AG134:AG136)+('Monthly Detail'!AU28*'Revenue Build'!$A$4)+('Monthly Detail'!AU29*'Revenue Build'!$A$5)+('Monthly Detail'!AU30*'Revenue Build'!$A$6)</f>
        <v>9999.9999999999927</v>
      </c>
      <c r="AV161" s="431">
        <f>+AU161-SUM('Revenue Build'!AH134:AH136)+('Monthly Detail'!AV28*'Revenue Build'!$A$4)+('Monthly Detail'!AV29*'Revenue Build'!$A$5)+('Monthly Detail'!AV30*'Revenue Build'!$A$6)</f>
        <v>9999.9999999999927</v>
      </c>
      <c r="AW161" s="431">
        <f>+AV161-SUM('Revenue Build'!AI134:AI136)+('Monthly Detail'!AW28*'Revenue Build'!$A$4)+('Monthly Detail'!AW29*'Revenue Build'!$A$5)+('Monthly Detail'!AW30*'Revenue Build'!$A$6)</f>
        <v>9999.9999999999927</v>
      </c>
      <c r="AX161" s="431">
        <f>+AW161-SUM('Revenue Build'!AJ134:AJ136)+('Monthly Detail'!AX28*'Revenue Build'!$A$4)+('Monthly Detail'!AX29*'Revenue Build'!$A$5)+('Monthly Detail'!AX30*'Revenue Build'!$A$6)</f>
        <v>8333.3333333333248</v>
      </c>
      <c r="AY161" s="431">
        <f>+AX161-SUM('Revenue Build'!AK134:AK136)+('Monthly Detail'!AY28*'Revenue Build'!$A$4)+('Monthly Detail'!AY29*'Revenue Build'!$A$5)+('Monthly Detail'!AY30*'Revenue Build'!$A$6)</f>
        <v>9999.9999999999909</v>
      </c>
      <c r="AZ161" s="431">
        <f>+AY161-SUM('Revenue Build'!AL134:AL136)+('Monthly Detail'!AZ28*'Revenue Build'!$A$4)+('Monthly Detail'!AZ29*'Revenue Build'!$A$5)+('Monthly Detail'!AZ30*'Revenue Build'!$A$6)</f>
        <v>9999.9999999999909</v>
      </c>
      <c r="BA161" s="431">
        <f>+AZ161-SUM('Revenue Build'!AM134:AM136)+('Monthly Detail'!BA28*'Revenue Build'!$A$4)+('Monthly Detail'!BA29*'Revenue Build'!$A$5)+('Monthly Detail'!BA30*'Revenue Build'!$A$6)</f>
        <v>9999.9999999999909</v>
      </c>
      <c r="BB161" s="431">
        <f>+BA161-SUM('Revenue Build'!AN134:AN136)+('Monthly Detail'!BB28*'Revenue Build'!$A$4)+('Monthly Detail'!BB29*'Revenue Build'!$A$5)+('Monthly Detail'!BB30*'Revenue Build'!$A$6)</f>
        <v>8333.333333333323</v>
      </c>
      <c r="BC161" s="432">
        <f>+BB161-SUM('Revenue Build'!AO134:AO136)+('Monthly Detail'!BC28*'Revenue Build'!$A$4)+('Monthly Detail'!BC29*'Revenue Build'!$A$5)+('Monthly Detail'!BC30*'Revenue Build'!$A$6)</f>
        <v>9999.9999999999891</v>
      </c>
      <c r="BD161" s="431">
        <f>+BC161-SUM('Revenue Build'!AP134:AP136)+('Monthly Detail'!BD28*'Revenue Build'!$A$4)+('Monthly Detail'!BD29*'Revenue Build'!$A$5)+('Monthly Detail'!BD30*'Revenue Build'!$A$6)</f>
        <v>9999.9999999999891</v>
      </c>
      <c r="BE161" s="431">
        <f>+BD161-SUM('Revenue Build'!AQ134:AQ136)+('Monthly Detail'!BE28*'Revenue Build'!$A$4)+('Monthly Detail'!BE29*'Revenue Build'!$A$5)+('Monthly Detail'!BE30*'Revenue Build'!$A$6)</f>
        <v>9999.9999999999891</v>
      </c>
      <c r="BF161" s="431">
        <f>+BE161-SUM('Revenue Build'!AR134:AR136)+('Monthly Detail'!BF28*'Revenue Build'!$A$4)+('Monthly Detail'!BF29*'Revenue Build'!$A$5)+('Monthly Detail'!BF30*'Revenue Build'!$A$6)</f>
        <v>8333.3333333333212</v>
      </c>
      <c r="BG161" s="431">
        <f>+BF161-SUM('Revenue Build'!AS134:AS136)+('Monthly Detail'!BG28*'Revenue Build'!$A$4)+('Monthly Detail'!BG29*'Revenue Build'!$A$5)+('Monthly Detail'!BG30*'Revenue Build'!$A$6)</f>
        <v>9999.9999999999873</v>
      </c>
      <c r="BH161" s="431">
        <f>+BG161-SUM('Revenue Build'!AT134:AT136)+('Monthly Detail'!BH28*'Revenue Build'!$A$4)+('Monthly Detail'!BH29*'Revenue Build'!$A$5)+('Monthly Detail'!BH30*'Revenue Build'!$A$6)</f>
        <v>9999.9999999999873</v>
      </c>
      <c r="BI161" s="431">
        <f>+BH161-SUM('Revenue Build'!AU134:AU136)+('Monthly Detail'!BI28*'Revenue Build'!$A$4)+('Monthly Detail'!BI29*'Revenue Build'!$A$5)+('Monthly Detail'!BI30*'Revenue Build'!$A$6)</f>
        <v>9999.9999999999873</v>
      </c>
      <c r="BJ161" s="431">
        <f>+BI161-SUM('Revenue Build'!AV134:AV136)+('Monthly Detail'!BJ28*'Revenue Build'!$A$4)+('Monthly Detail'!BJ29*'Revenue Build'!$A$5)+('Monthly Detail'!BJ30*'Revenue Build'!$A$6)</f>
        <v>12499.999999999987</v>
      </c>
      <c r="BK161" s="431">
        <f>+BJ161-SUM('Revenue Build'!AW134:AW136)+('Monthly Detail'!BK28*'Revenue Build'!$A$4)+('Monthly Detail'!BK29*'Revenue Build'!$A$5)+('Monthly Detail'!BK30*'Revenue Build'!$A$6)</f>
        <v>17083.333333333321</v>
      </c>
      <c r="BL161" s="431">
        <f>+BK161-SUM('Revenue Build'!AX134:AX136)+('Monthly Detail'!BL28*'Revenue Build'!$A$4)+('Monthly Detail'!BL29*'Revenue Build'!$A$5)+('Monthly Detail'!BL30*'Revenue Build'!$A$6)</f>
        <v>18333.333333333321</v>
      </c>
      <c r="BM161" s="431">
        <f>+BL161-SUM('Revenue Build'!AY134:AY136)+('Monthly Detail'!BM28*'Revenue Build'!$A$4)+('Monthly Detail'!BM29*'Revenue Build'!$A$5)+('Monthly Detail'!BM30*'Revenue Build'!$A$6)</f>
        <v>18333.333333333321</v>
      </c>
      <c r="BN161" s="431">
        <f>+BM161-SUM('Revenue Build'!AZ134:AZ136)+('Monthly Detail'!BN28*'Revenue Build'!$A$4)+('Monthly Detail'!BN29*'Revenue Build'!$A$5)+('Monthly Detail'!BN30*'Revenue Build'!$A$6)</f>
        <v>15833.333333333321</v>
      </c>
      <c r="BO161" s="432">
        <f>+BN161-SUM('Revenue Build'!BA134:BA136)+('Monthly Detail'!BO28*'Revenue Build'!$A$4)+('Monthly Detail'!BO29*'Revenue Build'!$A$5)+('Monthly Detail'!BO30*'Revenue Build'!$A$6)</f>
        <v>18333.333333333321</v>
      </c>
      <c r="BP161" s="431">
        <f>+BO161-SUM('Revenue Build'!BB134:BB136)+('Monthly Detail'!BP28*'Revenue Build'!$A$4)+('Monthly Detail'!BP29*'Revenue Build'!$A$5)+('Monthly Detail'!BP30*'Revenue Build'!$A$6)</f>
        <v>18333.333333333321</v>
      </c>
      <c r="BQ161" s="431">
        <f>+BP161-SUM('Revenue Build'!BC134:BC136)+('Monthly Detail'!BQ28*'Revenue Build'!$A$4)+('Monthly Detail'!BQ29*'Revenue Build'!$A$5)+('Monthly Detail'!BQ30*'Revenue Build'!$A$6)</f>
        <v>18333.333333333321</v>
      </c>
      <c r="BR161" s="431">
        <f>+BQ161-SUM('Revenue Build'!BD134:BD136)+('Monthly Detail'!BR28*'Revenue Build'!$A$4)+('Monthly Detail'!BR29*'Revenue Build'!$A$5)+('Monthly Detail'!BR30*'Revenue Build'!$A$6)</f>
        <v>15833.333333333321</v>
      </c>
      <c r="BS161" s="431">
        <f>+BR161-SUM('Revenue Build'!BE134:BE136)+('Monthly Detail'!BS28*'Revenue Build'!$A$4)+('Monthly Detail'!BS29*'Revenue Build'!$A$5)+('Monthly Detail'!BS30*'Revenue Build'!$A$6)</f>
        <v>18333.333333333321</v>
      </c>
      <c r="BT161" s="431">
        <f>+BS161-SUM('Revenue Build'!BF134:BF136)+('Monthly Detail'!BT28*'Revenue Build'!$A$4)+('Monthly Detail'!BT29*'Revenue Build'!$A$5)+('Monthly Detail'!BT30*'Revenue Build'!$A$6)</f>
        <v>18333.333333333321</v>
      </c>
      <c r="BU161" s="431">
        <f>+BT161-SUM('Revenue Build'!BG134:BG136)+('Monthly Detail'!BU28*'Revenue Build'!$A$4)+('Monthly Detail'!BU29*'Revenue Build'!$A$5)+('Monthly Detail'!BU30*'Revenue Build'!$A$6)</f>
        <v>18333.333333333321</v>
      </c>
      <c r="BV161" s="431">
        <f>+BU161-SUM('Revenue Build'!BH134:BH136)+('Monthly Detail'!BV28*'Revenue Build'!$A$4)+('Monthly Detail'!BV29*'Revenue Build'!$A$5)+('Monthly Detail'!BV30*'Revenue Build'!$A$6)</f>
        <v>15833.333333333321</v>
      </c>
      <c r="BW161" s="431">
        <f>+BV161-SUM('Revenue Build'!BI134:BI136)+('Monthly Detail'!BW28*'Revenue Build'!$A$4)+('Monthly Detail'!BW29*'Revenue Build'!$A$5)+('Monthly Detail'!BW30*'Revenue Build'!$A$6)</f>
        <v>18333.333333333321</v>
      </c>
      <c r="BX161" s="431">
        <f>+BW161-SUM('Revenue Build'!BJ134:BJ136)+('Monthly Detail'!BX28*'Revenue Build'!$A$4)+('Monthly Detail'!BX29*'Revenue Build'!$A$5)+('Monthly Detail'!BX30*'Revenue Build'!$A$6)</f>
        <v>18333.333333333321</v>
      </c>
      <c r="BY161" s="431">
        <f>+BX161-SUM('Revenue Build'!BK134:BK136)+('Monthly Detail'!BY28*'Revenue Build'!$A$4)+('Monthly Detail'!BY29*'Revenue Build'!$A$5)+('Monthly Detail'!BY30*'Revenue Build'!$A$6)</f>
        <v>18333.333333333321</v>
      </c>
      <c r="BZ161" s="431">
        <f>+BY161-SUM('Revenue Build'!BL134:BL136)+('Monthly Detail'!BZ28*'Revenue Build'!$A$4)+('Monthly Detail'!BZ29*'Revenue Build'!$A$5)+('Monthly Detail'!BZ30*'Revenue Build'!$A$6)</f>
        <v>15833.333333333321</v>
      </c>
      <c r="CA161" s="432">
        <f>+BZ161-SUM('Revenue Build'!BM134:BM136)+('Monthly Detail'!CA28*'Revenue Build'!$A$4)+('Monthly Detail'!CA29*'Revenue Build'!$A$5)+('Monthly Detail'!CA30*'Revenue Build'!$A$6)</f>
        <v>18333.333333333321</v>
      </c>
      <c r="CB161" s="431">
        <f>+CA161-SUM('Revenue Build'!BN134:BN136)+('Monthly Detail'!CB28*'Revenue Build'!$A$4)+('Monthly Detail'!CB29*'Revenue Build'!$A$5)+('Monthly Detail'!CB30*'Revenue Build'!$A$6)</f>
        <v>18333.333333333321</v>
      </c>
      <c r="CC161" s="431">
        <f>+CB161-SUM('Revenue Build'!BO134:BO136)+('Monthly Detail'!CC28*'Revenue Build'!$A$4)+('Monthly Detail'!CC29*'Revenue Build'!$A$5)+('Monthly Detail'!CC30*'Revenue Build'!$A$6)</f>
        <v>18333.333333333321</v>
      </c>
      <c r="CD161" s="431">
        <f>+CC161-SUM('Revenue Build'!BP134:BP136)+('Monthly Detail'!CD28*'Revenue Build'!$A$4)+('Monthly Detail'!CD29*'Revenue Build'!$A$5)+('Monthly Detail'!CD30*'Revenue Build'!$A$6)</f>
        <v>15833.333333333321</v>
      </c>
      <c r="CE161" s="431">
        <f>+CD161-SUM('Revenue Build'!BQ134:BQ136)+('Monthly Detail'!CE28*'Revenue Build'!$A$4)+('Monthly Detail'!CE29*'Revenue Build'!$A$5)+('Monthly Detail'!CE30*'Revenue Build'!$A$6)</f>
        <v>18333.333333333321</v>
      </c>
      <c r="CF161" s="431">
        <f>+CE161-SUM('Revenue Build'!BR134:BR136)+('Monthly Detail'!CF28*'Revenue Build'!$A$4)+('Monthly Detail'!CF29*'Revenue Build'!$A$5)+('Monthly Detail'!CF30*'Revenue Build'!$A$6)</f>
        <v>18333.333333333321</v>
      </c>
      <c r="CG161" s="431">
        <f>+CF161-SUM('Revenue Build'!BS134:BS136)+('Monthly Detail'!CG28*'Revenue Build'!$A$4)+('Monthly Detail'!CG29*'Revenue Build'!$A$5)+('Monthly Detail'!CG30*'Revenue Build'!$A$6)</f>
        <v>18333.333333333321</v>
      </c>
      <c r="CH161" s="431">
        <f>+CG161-SUM('Revenue Build'!BT134:BT136)+('Monthly Detail'!CH28*'Revenue Build'!$A$4)+('Monthly Detail'!CH29*'Revenue Build'!$A$5)+('Monthly Detail'!CH30*'Revenue Build'!$A$6)</f>
        <v>19999.999999999989</v>
      </c>
      <c r="CI161" s="431">
        <f>+CH161-SUM('Revenue Build'!BU134:BU136)+('Monthly Detail'!CI28*'Revenue Build'!$A$4)+('Monthly Detail'!CI29*'Revenue Build'!$A$5)+('Monthly Detail'!CI30*'Revenue Build'!$A$6)</f>
        <v>25416.666666666657</v>
      </c>
      <c r="CJ161" s="431">
        <f>+CI161-SUM('Revenue Build'!BV134:BV136)+('Monthly Detail'!CJ28*'Revenue Build'!$A$4)+('Monthly Detail'!CJ29*'Revenue Build'!$A$5)+('Monthly Detail'!CJ30*'Revenue Build'!$A$6)</f>
        <v>26666.666666666657</v>
      </c>
      <c r="CK161" s="431">
        <f>+CJ161-SUM('Revenue Build'!BW134:BW136)+('Monthly Detail'!CK28*'Revenue Build'!$A$4)+('Monthly Detail'!CK29*'Revenue Build'!$A$5)+('Monthly Detail'!CK30*'Revenue Build'!$A$6)</f>
        <v>26666.666666666657</v>
      </c>
      <c r="CL161" s="431">
        <f>+CK161-SUM('Revenue Build'!BX134:BX136)+('Monthly Detail'!CL28*'Revenue Build'!$A$4)+('Monthly Detail'!CL29*'Revenue Build'!$A$5)+('Monthly Detail'!CL30*'Revenue Build'!$A$6)</f>
        <v>23333.333333333321</v>
      </c>
      <c r="CM161" s="432">
        <f>+CL161-SUM('Revenue Build'!BY134:BY136)+('Monthly Detail'!CM28*'Revenue Build'!$A$4)+('Monthly Detail'!CM29*'Revenue Build'!$A$5)+('Monthly Detail'!CM30*'Revenue Build'!$A$6)</f>
        <v>26666.666666666653</v>
      </c>
      <c r="CN161" s="431">
        <f>+CM161-SUM('Revenue Build'!BZ134:BZ136)+('Monthly Detail'!CN28*'Revenue Build'!$A$4)+('Monthly Detail'!CN29*'Revenue Build'!$A$5)+('Monthly Detail'!CN30*'Revenue Build'!$A$6)</f>
        <v>26666.666666666653</v>
      </c>
      <c r="CO161" s="431">
        <f>+CN161-SUM('Revenue Build'!CA134:CA136)+('Monthly Detail'!CO28*'Revenue Build'!$A$4)+('Monthly Detail'!CO29*'Revenue Build'!$A$5)+('Monthly Detail'!CO30*'Revenue Build'!$A$6)</f>
        <v>26666.666666666653</v>
      </c>
      <c r="CP161" s="431">
        <f>+CO161-SUM('Revenue Build'!CB134:CB136)+('Monthly Detail'!CP28*'Revenue Build'!$A$4)+('Monthly Detail'!CP29*'Revenue Build'!$A$5)+('Monthly Detail'!CP30*'Revenue Build'!$A$6)</f>
        <v>23333.333333333318</v>
      </c>
      <c r="CQ161" s="431">
        <f>+CP161-SUM('Revenue Build'!CC134:CC136)+('Monthly Detail'!CQ28*'Revenue Build'!$A$4)+('Monthly Detail'!CQ29*'Revenue Build'!$A$5)+('Monthly Detail'!CQ30*'Revenue Build'!$A$6)</f>
        <v>26666.66666666665</v>
      </c>
      <c r="CR161" s="431">
        <f>+CQ161-SUM('Revenue Build'!CD134:CD136)+('Monthly Detail'!CR28*'Revenue Build'!$A$4)+('Monthly Detail'!CR29*'Revenue Build'!$A$5)+('Monthly Detail'!CR30*'Revenue Build'!$A$6)</f>
        <v>26666.66666666665</v>
      </c>
      <c r="CS161" s="431">
        <f>+CR161-SUM('Revenue Build'!CE134:CE136)+('Monthly Detail'!CS28*'Revenue Build'!$A$4)+('Monthly Detail'!CS29*'Revenue Build'!$A$5)+('Monthly Detail'!CS30*'Revenue Build'!$A$6)</f>
        <v>26666.66666666665</v>
      </c>
      <c r="CT161" s="431">
        <f>+CS161-SUM('Revenue Build'!CF134:CF136)+('Monthly Detail'!CT28*'Revenue Build'!$A$4)+('Monthly Detail'!CT29*'Revenue Build'!$A$5)+('Monthly Detail'!CT30*'Revenue Build'!$A$6)</f>
        <v>23333.333333333314</v>
      </c>
      <c r="CU161" s="431">
        <f>+CT161-SUM('Revenue Build'!CG134:CG136)+('Monthly Detail'!CU28*'Revenue Build'!$A$4)+('Monthly Detail'!CU29*'Revenue Build'!$A$5)+('Monthly Detail'!CU30*'Revenue Build'!$A$6)</f>
        <v>26666.666666666646</v>
      </c>
      <c r="CV161" s="431">
        <f>+CU161-SUM('Revenue Build'!CH134:CH136)+('Monthly Detail'!CV28*'Revenue Build'!$A$4)+('Monthly Detail'!CV29*'Revenue Build'!$A$5)+('Monthly Detail'!CV30*'Revenue Build'!$A$6)</f>
        <v>26666.666666666646</v>
      </c>
      <c r="CW161" s="431">
        <f>+CV161-SUM('Revenue Build'!CI134:CI136)+('Monthly Detail'!CW28*'Revenue Build'!$A$4)+('Monthly Detail'!CW29*'Revenue Build'!$A$5)+('Monthly Detail'!CW30*'Revenue Build'!$A$6)</f>
        <v>26666.666666666646</v>
      </c>
      <c r="CX161" s="431">
        <f>+CW161-SUM('Revenue Build'!CJ134:CJ136)+('Monthly Detail'!CX28*'Revenue Build'!$A$4)+('Monthly Detail'!CX29*'Revenue Build'!$A$5)+('Monthly Detail'!CX30*'Revenue Build'!$A$6)</f>
        <v>23333.33333333331</v>
      </c>
      <c r="CY161" s="432">
        <f>+CX161-SUM('Revenue Build'!CK134:CK136)+('Monthly Detail'!CY28*'Revenue Build'!$A$4)+('Monthly Detail'!CY29*'Revenue Build'!$A$5)+('Monthly Detail'!CY30*'Revenue Build'!$A$6)</f>
        <v>26666.666666666642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431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431">
        <f>+Z163</f>
        <v>0</v>
      </c>
      <c r="AB163" s="431">
        <f t="shared" ref="AB163:CM163" si="497">+AA163</f>
        <v>0</v>
      </c>
      <c r="AC163" s="431">
        <f t="shared" si="497"/>
        <v>0</v>
      </c>
      <c r="AD163" s="431">
        <f t="shared" si="497"/>
        <v>0</v>
      </c>
      <c r="AE163" s="432">
        <f t="shared" si="497"/>
        <v>0</v>
      </c>
      <c r="AF163" s="431">
        <f t="shared" si="497"/>
        <v>0</v>
      </c>
      <c r="AG163" s="431">
        <f t="shared" si="497"/>
        <v>0</v>
      </c>
      <c r="AH163" s="431">
        <f t="shared" si="497"/>
        <v>0</v>
      </c>
      <c r="AI163" s="431">
        <f t="shared" si="497"/>
        <v>0</v>
      </c>
      <c r="AJ163" s="431">
        <f t="shared" si="497"/>
        <v>0</v>
      </c>
      <c r="AK163" s="431">
        <f t="shared" si="497"/>
        <v>0</v>
      </c>
      <c r="AL163" s="431">
        <f t="shared" si="497"/>
        <v>0</v>
      </c>
      <c r="AM163" s="431">
        <f t="shared" si="497"/>
        <v>0</v>
      </c>
      <c r="AN163" s="431">
        <f t="shared" si="497"/>
        <v>0</v>
      </c>
      <c r="AO163" s="431">
        <f t="shared" si="497"/>
        <v>0</v>
      </c>
      <c r="AP163" s="431">
        <f t="shared" si="497"/>
        <v>0</v>
      </c>
      <c r="AQ163" s="432">
        <f t="shared" si="497"/>
        <v>0</v>
      </c>
      <c r="AR163" s="431">
        <f t="shared" si="497"/>
        <v>0</v>
      </c>
      <c r="AS163" s="431">
        <f t="shared" si="497"/>
        <v>0</v>
      </c>
      <c r="AT163" s="431">
        <f t="shared" si="497"/>
        <v>0</v>
      </c>
      <c r="AU163" s="431">
        <f t="shared" si="497"/>
        <v>0</v>
      </c>
      <c r="AV163" s="431">
        <f t="shared" si="497"/>
        <v>0</v>
      </c>
      <c r="AW163" s="431">
        <f t="shared" si="497"/>
        <v>0</v>
      </c>
      <c r="AX163" s="431">
        <f t="shared" si="497"/>
        <v>0</v>
      </c>
      <c r="AY163" s="431">
        <f t="shared" si="497"/>
        <v>0</v>
      </c>
      <c r="AZ163" s="431">
        <f t="shared" si="497"/>
        <v>0</v>
      </c>
      <c r="BA163" s="431">
        <f t="shared" si="497"/>
        <v>0</v>
      </c>
      <c r="BB163" s="431">
        <f t="shared" si="497"/>
        <v>0</v>
      </c>
      <c r="BC163" s="432">
        <f t="shared" si="497"/>
        <v>0</v>
      </c>
      <c r="BD163" s="431">
        <f t="shared" si="497"/>
        <v>0</v>
      </c>
      <c r="BE163" s="431">
        <f t="shared" si="497"/>
        <v>0</v>
      </c>
      <c r="BF163" s="431">
        <f t="shared" si="497"/>
        <v>0</v>
      </c>
      <c r="BG163" s="431">
        <f t="shared" si="497"/>
        <v>0</v>
      </c>
      <c r="BH163" s="431">
        <f t="shared" si="497"/>
        <v>0</v>
      </c>
      <c r="BI163" s="431">
        <f t="shared" si="497"/>
        <v>0</v>
      </c>
      <c r="BJ163" s="431">
        <f t="shared" si="497"/>
        <v>0</v>
      </c>
      <c r="BK163" s="431">
        <f t="shared" si="497"/>
        <v>0</v>
      </c>
      <c r="BL163" s="431">
        <f t="shared" si="497"/>
        <v>0</v>
      </c>
      <c r="BM163" s="431">
        <f t="shared" si="497"/>
        <v>0</v>
      </c>
      <c r="BN163" s="431">
        <f t="shared" si="497"/>
        <v>0</v>
      </c>
      <c r="BO163" s="432">
        <f t="shared" si="497"/>
        <v>0</v>
      </c>
      <c r="BP163" s="431">
        <f t="shared" si="497"/>
        <v>0</v>
      </c>
      <c r="BQ163" s="431">
        <f t="shared" si="497"/>
        <v>0</v>
      </c>
      <c r="BR163" s="431">
        <f t="shared" si="497"/>
        <v>0</v>
      </c>
      <c r="BS163" s="431">
        <f t="shared" si="497"/>
        <v>0</v>
      </c>
      <c r="BT163" s="431">
        <f t="shared" si="497"/>
        <v>0</v>
      </c>
      <c r="BU163" s="431">
        <f t="shared" si="497"/>
        <v>0</v>
      </c>
      <c r="BV163" s="431">
        <f t="shared" si="497"/>
        <v>0</v>
      </c>
      <c r="BW163" s="431">
        <f t="shared" si="497"/>
        <v>0</v>
      </c>
      <c r="BX163" s="431">
        <f t="shared" si="497"/>
        <v>0</v>
      </c>
      <c r="BY163" s="431">
        <f t="shared" si="497"/>
        <v>0</v>
      </c>
      <c r="BZ163" s="431">
        <f t="shared" si="497"/>
        <v>0</v>
      </c>
      <c r="CA163" s="432">
        <f t="shared" si="497"/>
        <v>0</v>
      </c>
      <c r="CB163" s="431">
        <f t="shared" si="497"/>
        <v>0</v>
      </c>
      <c r="CC163" s="431">
        <f t="shared" si="497"/>
        <v>0</v>
      </c>
      <c r="CD163" s="431">
        <f t="shared" si="497"/>
        <v>0</v>
      </c>
      <c r="CE163" s="431">
        <f t="shared" si="497"/>
        <v>0</v>
      </c>
      <c r="CF163" s="431">
        <f t="shared" si="497"/>
        <v>0</v>
      </c>
      <c r="CG163" s="431">
        <f t="shared" si="497"/>
        <v>0</v>
      </c>
      <c r="CH163" s="431">
        <f t="shared" si="497"/>
        <v>0</v>
      </c>
      <c r="CI163" s="431">
        <f t="shared" si="497"/>
        <v>0</v>
      </c>
      <c r="CJ163" s="431">
        <f t="shared" si="497"/>
        <v>0</v>
      </c>
      <c r="CK163" s="431">
        <f t="shared" si="497"/>
        <v>0</v>
      </c>
      <c r="CL163" s="431">
        <f t="shared" si="497"/>
        <v>0</v>
      </c>
      <c r="CM163" s="432">
        <f t="shared" si="497"/>
        <v>0</v>
      </c>
      <c r="CN163" s="431">
        <f t="shared" ref="CN163:CY163" si="498">+CM163</f>
        <v>0</v>
      </c>
      <c r="CO163" s="431">
        <f t="shared" si="498"/>
        <v>0</v>
      </c>
      <c r="CP163" s="431">
        <f t="shared" si="498"/>
        <v>0</v>
      </c>
      <c r="CQ163" s="431">
        <f t="shared" si="498"/>
        <v>0</v>
      </c>
      <c r="CR163" s="431">
        <f t="shared" si="498"/>
        <v>0</v>
      </c>
      <c r="CS163" s="431">
        <f t="shared" si="498"/>
        <v>0</v>
      </c>
      <c r="CT163" s="431">
        <f t="shared" si="498"/>
        <v>0</v>
      </c>
      <c r="CU163" s="431">
        <f t="shared" si="498"/>
        <v>0</v>
      </c>
      <c r="CV163" s="431">
        <f t="shared" si="498"/>
        <v>0</v>
      </c>
      <c r="CW163" s="431">
        <f t="shared" si="498"/>
        <v>0</v>
      </c>
      <c r="CX163" s="431">
        <f t="shared" si="498"/>
        <v>0</v>
      </c>
      <c r="CY163" s="432">
        <f t="shared" si="498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431">
        <f>+Z164</f>
        <v>370.94</v>
      </c>
      <c r="AB164" s="431">
        <f t="shared" ref="AB164:CM164" si="499">+AA164</f>
        <v>370.94</v>
      </c>
      <c r="AC164" s="431">
        <f t="shared" si="499"/>
        <v>370.94</v>
      </c>
      <c r="AD164" s="431">
        <f t="shared" si="499"/>
        <v>370.94</v>
      </c>
      <c r="AE164" s="432">
        <f t="shared" si="499"/>
        <v>370.94</v>
      </c>
      <c r="AF164" s="431">
        <f t="shared" si="499"/>
        <v>370.94</v>
      </c>
      <c r="AG164" s="431">
        <f t="shared" si="499"/>
        <v>370.94</v>
      </c>
      <c r="AH164" s="431">
        <f t="shared" si="499"/>
        <v>370.94</v>
      </c>
      <c r="AI164" s="431">
        <f t="shared" si="499"/>
        <v>370.94</v>
      </c>
      <c r="AJ164" s="431">
        <f t="shared" si="499"/>
        <v>370.94</v>
      </c>
      <c r="AK164" s="431">
        <f t="shared" si="499"/>
        <v>370.94</v>
      </c>
      <c r="AL164" s="431">
        <f t="shared" si="499"/>
        <v>370.94</v>
      </c>
      <c r="AM164" s="431">
        <f t="shared" si="499"/>
        <v>370.94</v>
      </c>
      <c r="AN164" s="431">
        <f t="shared" si="499"/>
        <v>370.94</v>
      </c>
      <c r="AO164" s="431">
        <f t="shared" si="499"/>
        <v>370.94</v>
      </c>
      <c r="AP164" s="431">
        <f t="shared" si="499"/>
        <v>370.94</v>
      </c>
      <c r="AQ164" s="432">
        <f t="shared" si="499"/>
        <v>370.94</v>
      </c>
      <c r="AR164" s="431">
        <f t="shared" si="499"/>
        <v>370.94</v>
      </c>
      <c r="AS164" s="431">
        <f t="shared" si="499"/>
        <v>370.94</v>
      </c>
      <c r="AT164" s="431">
        <f t="shared" si="499"/>
        <v>370.94</v>
      </c>
      <c r="AU164" s="431">
        <f t="shared" si="499"/>
        <v>370.94</v>
      </c>
      <c r="AV164" s="431">
        <f t="shared" si="499"/>
        <v>370.94</v>
      </c>
      <c r="AW164" s="431">
        <f t="shared" si="499"/>
        <v>370.94</v>
      </c>
      <c r="AX164" s="431">
        <f t="shared" si="499"/>
        <v>370.94</v>
      </c>
      <c r="AY164" s="431">
        <f t="shared" si="499"/>
        <v>370.94</v>
      </c>
      <c r="AZ164" s="431">
        <f t="shared" si="499"/>
        <v>370.94</v>
      </c>
      <c r="BA164" s="431">
        <f t="shared" si="499"/>
        <v>370.94</v>
      </c>
      <c r="BB164" s="431">
        <f t="shared" si="499"/>
        <v>370.94</v>
      </c>
      <c r="BC164" s="432">
        <f t="shared" si="499"/>
        <v>370.94</v>
      </c>
      <c r="BD164" s="431">
        <f t="shared" si="499"/>
        <v>370.94</v>
      </c>
      <c r="BE164" s="431">
        <f t="shared" si="499"/>
        <v>370.94</v>
      </c>
      <c r="BF164" s="431">
        <f t="shared" si="499"/>
        <v>370.94</v>
      </c>
      <c r="BG164" s="431">
        <f t="shared" si="499"/>
        <v>370.94</v>
      </c>
      <c r="BH164" s="431">
        <f t="shared" si="499"/>
        <v>370.94</v>
      </c>
      <c r="BI164" s="431">
        <f t="shared" si="499"/>
        <v>370.94</v>
      </c>
      <c r="BJ164" s="431">
        <f t="shared" si="499"/>
        <v>370.94</v>
      </c>
      <c r="BK164" s="431">
        <f t="shared" si="499"/>
        <v>370.94</v>
      </c>
      <c r="BL164" s="431">
        <f t="shared" si="499"/>
        <v>370.94</v>
      </c>
      <c r="BM164" s="431">
        <f t="shared" si="499"/>
        <v>370.94</v>
      </c>
      <c r="BN164" s="431">
        <f t="shared" si="499"/>
        <v>370.94</v>
      </c>
      <c r="BO164" s="432">
        <f t="shared" si="499"/>
        <v>370.94</v>
      </c>
      <c r="BP164" s="431">
        <f t="shared" si="499"/>
        <v>370.94</v>
      </c>
      <c r="BQ164" s="431">
        <f t="shared" si="499"/>
        <v>370.94</v>
      </c>
      <c r="BR164" s="431">
        <f t="shared" si="499"/>
        <v>370.94</v>
      </c>
      <c r="BS164" s="431">
        <f t="shared" si="499"/>
        <v>370.94</v>
      </c>
      <c r="BT164" s="431">
        <f t="shared" si="499"/>
        <v>370.94</v>
      </c>
      <c r="BU164" s="431">
        <f t="shared" si="499"/>
        <v>370.94</v>
      </c>
      <c r="BV164" s="431">
        <f t="shared" si="499"/>
        <v>370.94</v>
      </c>
      <c r="BW164" s="431">
        <f t="shared" si="499"/>
        <v>370.94</v>
      </c>
      <c r="BX164" s="431">
        <f t="shared" si="499"/>
        <v>370.94</v>
      </c>
      <c r="BY164" s="431">
        <f t="shared" si="499"/>
        <v>370.94</v>
      </c>
      <c r="BZ164" s="431">
        <f t="shared" si="499"/>
        <v>370.94</v>
      </c>
      <c r="CA164" s="432">
        <f t="shared" si="499"/>
        <v>370.94</v>
      </c>
      <c r="CB164" s="431">
        <f t="shared" si="499"/>
        <v>370.94</v>
      </c>
      <c r="CC164" s="431">
        <f t="shared" si="499"/>
        <v>370.94</v>
      </c>
      <c r="CD164" s="431">
        <f t="shared" si="499"/>
        <v>370.94</v>
      </c>
      <c r="CE164" s="431">
        <f t="shared" si="499"/>
        <v>370.94</v>
      </c>
      <c r="CF164" s="431">
        <f t="shared" si="499"/>
        <v>370.94</v>
      </c>
      <c r="CG164" s="431">
        <f t="shared" si="499"/>
        <v>370.94</v>
      </c>
      <c r="CH164" s="431">
        <f t="shared" si="499"/>
        <v>370.94</v>
      </c>
      <c r="CI164" s="431">
        <f t="shared" si="499"/>
        <v>370.94</v>
      </c>
      <c r="CJ164" s="431">
        <f t="shared" si="499"/>
        <v>370.94</v>
      </c>
      <c r="CK164" s="431">
        <f t="shared" si="499"/>
        <v>370.94</v>
      </c>
      <c r="CL164" s="431">
        <f t="shared" si="499"/>
        <v>370.94</v>
      </c>
      <c r="CM164" s="432">
        <f t="shared" si="499"/>
        <v>370.94</v>
      </c>
      <c r="CN164" s="431">
        <f t="shared" ref="CN164:CY164" si="500">+CM164</f>
        <v>370.94</v>
      </c>
      <c r="CO164" s="431">
        <f t="shared" si="500"/>
        <v>370.94</v>
      </c>
      <c r="CP164" s="431">
        <f t="shared" si="500"/>
        <v>370.94</v>
      </c>
      <c r="CQ164" s="431">
        <f t="shared" si="500"/>
        <v>370.94</v>
      </c>
      <c r="CR164" s="431">
        <f t="shared" si="500"/>
        <v>370.94</v>
      </c>
      <c r="CS164" s="431">
        <f t="shared" si="500"/>
        <v>370.94</v>
      </c>
      <c r="CT164" s="431">
        <f t="shared" si="500"/>
        <v>370.94</v>
      </c>
      <c r="CU164" s="431">
        <f t="shared" si="500"/>
        <v>370.94</v>
      </c>
      <c r="CV164" s="431">
        <f t="shared" si="500"/>
        <v>370.94</v>
      </c>
      <c r="CW164" s="431">
        <f t="shared" si="500"/>
        <v>370.94</v>
      </c>
      <c r="CX164" s="431">
        <f t="shared" si="500"/>
        <v>370.94</v>
      </c>
      <c r="CY164" s="432">
        <f t="shared" si="500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431">
        <f>+Z165</f>
        <v>4000</v>
      </c>
      <c r="AB165" s="431">
        <f t="shared" ref="AB165:CM165" si="501">+AA165</f>
        <v>4000</v>
      </c>
      <c r="AC165" s="431">
        <f t="shared" si="501"/>
        <v>4000</v>
      </c>
      <c r="AD165" s="431">
        <f t="shared" si="501"/>
        <v>4000</v>
      </c>
      <c r="AE165" s="432">
        <f t="shared" si="501"/>
        <v>4000</v>
      </c>
      <c r="AF165" s="431">
        <f t="shared" si="501"/>
        <v>4000</v>
      </c>
      <c r="AG165" s="431">
        <f t="shared" si="501"/>
        <v>4000</v>
      </c>
      <c r="AH165" s="431">
        <f t="shared" si="501"/>
        <v>4000</v>
      </c>
      <c r="AI165" s="431">
        <f t="shared" si="501"/>
        <v>4000</v>
      </c>
      <c r="AJ165" s="431">
        <f t="shared" si="501"/>
        <v>4000</v>
      </c>
      <c r="AK165" s="431">
        <f t="shared" si="501"/>
        <v>4000</v>
      </c>
      <c r="AL165" s="431">
        <f t="shared" si="501"/>
        <v>4000</v>
      </c>
      <c r="AM165" s="431">
        <f t="shared" si="501"/>
        <v>4000</v>
      </c>
      <c r="AN165" s="431">
        <f t="shared" si="501"/>
        <v>4000</v>
      </c>
      <c r="AO165" s="431">
        <f t="shared" si="501"/>
        <v>4000</v>
      </c>
      <c r="AP165" s="431">
        <f t="shared" si="501"/>
        <v>4000</v>
      </c>
      <c r="AQ165" s="432">
        <f t="shared" si="501"/>
        <v>4000</v>
      </c>
      <c r="AR165" s="431">
        <f t="shared" si="501"/>
        <v>4000</v>
      </c>
      <c r="AS165" s="431">
        <f t="shared" si="501"/>
        <v>4000</v>
      </c>
      <c r="AT165" s="431">
        <f t="shared" si="501"/>
        <v>4000</v>
      </c>
      <c r="AU165" s="431">
        <f t="shared" si="501"/>
        <v>4000</v>
      </c>
      <c r="AV165" s="431">
        <f t="shared" si="501"/>
        <v>4000</v>
      </c>
      <c r="AW165" s="431">
        <f t="shared" si="501"/>
        <v>4000</v>
      </c>
      <c r="AX165" s="431">
        <f t="shared" si="501"/>
        <v>4000</v>
      </c>
      <c r="AY165" s="431">
        <f t="shared" si="501"/>
        <v>4000</v>
      </c>
      <c r="AZ165" s="431">
        <f t="shared" si="501"/>
        <v>4000</v>
      </c>
      <c r="BA165" s="431">
        <f t="shared" si="501"/>
        <v>4000</v>
      </c>
      <c r="BB165" s="431">
        <f t="shared" si="501"/>
        <v>4000</v>
      </c>
      <c r="BC165" s="432">
        <f t="shared" si="501"/>
        <v>4000</v>
      </c>
      <c r="BD165" s="431">
        <f t="shared" si="501"/>
        <v>4000</v>
      </c>
      <c r="BE165" s="431">
        <f t="shared" si="501"/>
        <v>4000</v>
      </c>
      <c r="BF165" s="431">
        <f t="shared" si="501"/>
        <v>4000</v>
      </c>
      <c r="BG165" s="431">
        <f t="shared" si="501"/>
        <v>4000</v>
      </c>
      <c r="BH165" s="431">
        <f t="shared" si="501"/>
        <v>4000</v>
      </c>
      <c r="BI165" s="431">
        <f t="shared" si="501"/>
        <v>4000</v>
      </c>
      <c r="BJ165" s="431">
        <f t="shared" si="501"/>
        <v>4000</v>
      </c>
      <c r="BK165" s="431">
        <f t="shared" si="501"/>
        <v>4000</v>
      </c>
      <c r="BL165" s="431">
        <f t="shared" si="501"/>
        <v>4000</v>
      </c>
      <c r="BM165" s="431">
        <f t="shared" si="501"/>
        <v>4000</v>
      </c>
      <c r="BN165" s="431">
        <f t="shared" si="501"/>
        <v>4000</v>
      </c>
      <c r="BO165" s="432">
        <f t="shared" si="501"/>
        <v>4000</v>
      </c>
      <c r="BP165" s="431">
        <f t="shared" si="501"/>
        <v>4000</v>
      </c>
      <c r="BQ165" s="431">
        <f t="shared" si="501"/>
        <v>4000</v>
      </c>
      <c r="BR165" s="431">
        <f t="shared" si="501"/>
        <v>4000</v>
      </c>
      <c r="BS165" s="431">
        <f t="shared" si="501"/>
        <v>4000</v>
      </c>
      <c r="BT165" s="431">
        <f t="shared" si="501"/>
        <v>4000</v>
      </c>
      <c r="BU165" s="431">
        <f t="shared" si="501"/>
        <v>4000</v>
      </c>
      <c r="BV165" s="431">
        <f t="shared" si="501"/>
        <v>4000</v>
      </c>
      <c r="BW165" s="431">
        <f t="shared" si="501"/>
        <v>4000</v>
      </c>
      <c r="BX165" s="431">
        <f t="shared" si="501"/>
        <v>4000</v>
      </c>
      <c r="BY165" s="431">
        <f t="shared" si="501"/>
        <v>4000</v>
      </c>
      <c r="BZ165" s="431">
        <f t="shared" si="501"/>
        <v>4000</v>
      </c>
      <c r="CA165" s="432">
        <f t="shared" si="501"/>
        <v>4000</v>
      </c>
      <c r="CB165" s="431">
        <f t="shared" si="501"/>
        <v>4000</v>
      </c>
      <c r="CC165" s="431">
        <f t="shared" si="501"/>
        <v>4000</v>
      </c>
      <c r="CD165" s="431">
        <f t="shared" si="501"/>
        <v>4000</v>
      </c>
      <c r="CE165" s="431">
        <f t="shared" si="501"/>
        <v>4000</v>
      </c>
      <c r="CF165" s="431">
        <f t="shared" si="501"/>
        <v>4000</v>
      </c>
      <c r="CG165" s="431">
        <f t="shared" si="501"/>
        <v>4000</v>
      </c>
      <c r="CH165" s="431">
        <f t="shared" si="501"/>
        <v>4000</v>
      </c>
      <c r="CI165" s="431">
        <f t="shared" si="501"/>
        <v>4000</v>
      </c>
      <c r="CJ165" s="431">
        <f t="shared" si="501"/>
        <v>4000</v>
      </c>
      <c r="CK165" s="431">
        <f t="shared" si="501"/>
        <v>4000</v>
      </c>
      <c r="CL165" s="431">
        <f t="shared" si="501"/>
        <v>4000</v>
      </c>
      <c r="CM165" s="432">
        <f t="shared" si="501"/>
        <v>4000</v>
      </c>
      <c r="CN165" s="431">
        <f t="shared" ref="CN165:CY165" si="502">+CM165</f>
        <v>4000</v>
      </c>
      <c r="CO165" s="431">
        <f t="shared" si="502"/>
        <v>4000</v>
      </c>
      <c r="CP165" s="431">
        <f t="shared" si="502"/>
        <v>4000</v>
      </c>
      <c r="CQ165" s="431">
        <f t="shared" si="502"/>
        <v>4000</v>
      </c>
      <c r="CR165" s="431">
        <f t="shared" si="502"/>
        <v>4000</v>
      </c>
      <c r="CS165" s="431">
        <f t="shared" si="502"/>
        <v>4000</v>
      </c>
      <c r="CT165" s="431">
        <f t="shared" si="502"/>
        <v>4000</v>
      </c>
      <c r="CU165" s="431">
        <f t="shared" si="502"/>
        <v>4000</v>
      </c>
      <c r="CV165" s="431">
        <f t="shared" si="502"/>
        <v>4000</v>
      </c>
      <c r="CW165" s="431">
        <f t="shared" si="502"/>
        <v>4000</v>
      </c>
      <c r="CX165" s="431">
        <f t="shared" si="502"/>
        <v>4000</v>
      </c>
      <c r="CY165" s="432">
        <f t="shared" si="502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03">SUM(V163:V165)</f>
        <v>0</v>
      </c>
      <c r="W166" s="48">
        <f t="shared" si="503"/>
        <v>10.5</v>
      </c>
      <c r="X166" s="48">
        <f t="shared" si="503"/>
        <v>32.5</v>
      </c>
      <c r="Y166" s="48">
        <f t="shared" si="503"/>
        <v>46.4</v>
      </c>
      <c r="Z166" s="196">
        <f t="shared" si="503"/>
        <v>4370.9399999999996</v>
      </c>
      <c r="AA166" s="47">
        <f t="shared" si="503"/>
        <v>4370.9399999999996</v>
      </c>
      <c r="AB166" s="48">
        <f t="shared" si="503"/>
        <v>4370.9399999999996</v>
      </c>
      <c r="AC166" s="48">
        <f t="shared" si="503"/>
        <v>4370.9399999999996</v>
      </c>
      <c r="AD166" s="48">
        <f t="shared" si="503"/>
        <v>4370.9399999999996</v>
      </c>
      <c r="AE166" s="196">
        <f t="shared" si="503"/>
        <v>4370.9399999999996</v>
      </c>
      <c r="AF166" s="48">
        <f t="shared" si="503"/>
        <v>4370.9399999999996</v>
      </c>
      <c r="AG166" s="48">
        <f t="shared" si="503"/>
        <v>4370.9399999999996</v>
      </c>
      <c r="AH166" s="48">
        <f t="shared" si="503"/>
        <v>4370.9399999999996</v>
      </c>
      <c r="AI166" s="48">
        <f t="shared" si="503"/>
        <v>4370.9399999999996</v>
      </c>
      <c r="AJ166" s="48">
        <f t="shared" si="503"/>
        <v>4370.9399999999996</v>
      </c>
      <c r="AK166" s="48">
        <f t="shared" si="503"/>
        <v>4370.9399999999996</v>
      </c>
      <c r="AL166" s="48">
        <f t="shared" si="503"/>
        <v>4370.9399999999996</v>
      </c>
      <c r="AM166" s="48">
        <f t="shared" si="503"/>
        <v>4370.9399999999996</v>
      </c>
      <c r="AN166" s="48">
        <f t="shared" si="503"/>
        <v>4370.9399999999996</v>
      </c>
      <c r="AO166" s="48">
        <f t="shared" si="503"/>
        <v>4370.9399999999996</v>
      </c>
      <c r="AP166" s="48">
        <f t="shared" si="503"/>
        <v>4370.9399999999996</v>
      </c>
      <c r="AQ166" s="196">
        <f t="shared" si="503"/>
        <v>4370.9399999999996</v>
      </c>
      <c r="AR166" s="48">
        <f t="shared" si="503"/>
        <v>4370.9399999999996</v>
      </c>
      <c r="AS166" s="48">
        <f t="shared" si="503"/>
        <v>4370.9399999999996</v>
      </c>
      <c r="AT166" s="48">
        <f t="shared" si="503"/>
        <v>4370.9399999999996</v>
      </c>
      <c r="AU166" s="48">
        <f t="shared" si="503"/>
        <v>4370.9399999999996</v>
      </c>
      <c r="AV166" s="48">
        <f t="shared" si="503"/>
        <v>4370.9399999999996</v>
      </c>
      <c r="AW166" s="48">
        <f t="shared" si="503"/>
        <v>4370.9399999999996</v>
      </c>
      <c r="AX166" s="48">
        <f t="shared" si="503"/>
        <v>4370.9399999999996</v>
      </c>
      <c r="AY166" s="48">
        <f t="shared" si="503"/>
        <v>4370.9399999999996</v>
      </c>
      <c r="AZ166" s="48">
        <f t="shared" si="503"/>
        <v>4370.9399999999996</v>
      </c>
      <c r="BA166" s="48">
        <f t="shared" si="503"/>
        <v>4370.9399999999996</v>
      </c>
      <c r="BB166" s="48">
        <f t="shared" si="503"/>
        <v>4370.9399999999996</v>
      </c>
      <c r="BC166" s="196">
        <f t="shared" si="503"/>
        <v>4370.9399999999996</v>
      </c>
      <c r="BD166" s="48">
        <f t="shared" si="503"/>
        <v>4370.9399999999996</v>
      </c>
      <c r="BE166" s="48">
        <f t="shared" si="503"/>
        <v>4370.9399999999996</v>
      </c>
      <c r="BF166" s="48">
        <f t="shared" si="503"/>
        <v>4370.9399999999996</v>
      </c>
      <c r="BG166" s="48">
        <f t="shared" si="503"/>
        <v>4370.9399999999996</v>
      </c>
      <c r="BH166" s="48">
        <f t="shared" si="503"/>
        <v>4370.9399999999996</v>
      </c>
      <c r="BI166" s="48">
        <f t="shared" si="503"/>
        <v>4370.9399999999996</v>
      </c>
      <c r="BJ166" s="48">
        <f t="shared" si="503"/>
        <v>4370.9399999999996</v>
      </c>
      <c r="BK166" s="48">
        <f t="shared" si="503"/>
        <v>4370.9399999999996</v>
      </c>
      <c r="BL166" s="48">
        <f t="shared" si="503"/>
        <v>4370.9399999999996</v>
      </c>
      <c r="BM166" s="48">
        <f t="shared" si="503"/>
        <v>4370.9399999999996</v>
      </c>
      <c r="BN166" s="48">
        <f t="shared" si="503"/>
        <v>4370.9399999999996</v>
      </c>
      <c r="BO166" s="196">
        <f t="shared" si="503"/>
        <v>4370.9399999999996</v>
      </c>
      <c r="BP166" s="48">
        <f t="shared" si="503"/>
        <v>4370.9399999999996</v>
      </c>
      <c r="BQ166" s="48">
        <f t="shared" si="503"/>
        <v>4370.9399999999996</v>
      </c>
      <c r="BR166" s="48">
        <f t="shared" si="503"/>
        <v>4370.9399999999996</v>
      </c>
      <c r="BS166" s="48">
        <f t="shared" si="503"/>
        <v>4370.9399999999996</v>
      </c>
      <c r="BT166" s="48">
        <f t="shared" si="503"/>
        <v>4370.9399999999996</v>
      </c>
      <c r="BU166" s="48">
        <f t="shared" si="503"/>
        <v>4370.9399999999996</v>
      </c>
      <c r="BV166" s="48">
        <f t="shared" si="503"/>
        <v>4370.9399999999996</v>
      </c>
      <c r="BW166" s="48">
        <f t="shared" si="503"/>
        <v>4370.9399999999996</v>
      </c>
      <c r="BX166" s="48">
        <f t="shared" si="503"/>
        <v>4370.9399999999996</v>
      </c>
      <c r="BY166" s="48">
        <f t="shared" si="503"/>
        <v>4370.9399999999996</v>
      </c>
      <c r="BZ166" s="48">
        <f t="shared" si="503"/>
        <v>4370.9399999999996</v>
      </c>
      <c r="CA166" s="196">
        <f t="shared" si="503"/>
        <v>4370.9399999999996</v>
      </c>
      <c r="CB166" s="48">
        <f t="shared" si="503"/>
        <v>4370.9399999999996</v>
      </c>
      <c r="CC166" s="48">
        <f t="shared" si="503"/>
        <v>4370.9399999999996</v>
      </c>
      <c r="CD166" s="48">
        <f t="shared" si="503"/>
        <v>4370.9399999999996</v>
      </c>
      <c r="CE166" s="48">
        <f t="shared" si="503"/>
        <v>4370.9399999999996</v>
      </c>
      <c r="CF166" s="48">
        <f t="shared" si="503"/>
        <v>4370.9399999999996</v>
      </c>
      <c r="CG166" s="48">
        <f t="shared" si="503"/>
        <v>4370.9399999999996</v>
      </c>
      <c r="CH166" s="48">
        <f t="shared" ref="CH166:CY166" si="504">SUM(CH163:CH165)</f>
        <v>4370.9399999999996</v>
      </c>
      <c r="CI166" s="48">
        <f t="shared" si="504"/>
        <v>4370.9399999999996</v>
      </c>
      <c r="CJ166" s="48">
        <f t="shared" si="504"/>
        <v>4370.9399999999996</v>
      </c>
      <c r="CK166" s="48">
        <f t="shared" si="504"/>
        <v>4370.9399999999996</v>
      </c>
      <c r="CL166" s="48">
        <f t="shared" si="504"/>
        <v>4370.9399999999996</v>
      </c>
      <c r="CM166" s="196">
        <f t="shared" si="504"/>
        <v>4370.9399999999996</v>
      </c>
      <c r="CN166" s="48">
        <f t="shared" si="504"/>
        <v>4370.9399999999996</v>
      </c>
      <c r="CO166" s="48">
        <f t="shared" si="504"/>
        <v>4370.9399999999996</v>
      </c>
      <c r="CP166" s="48">
        <f t="shared" si="504"/>
        <v>4370.9399999999996</v>
      </c>
      <c r="CQ166" s="48">
        <f t="shared" si="504"/>
        <v>4370.9399999999996</v>
      </c>
      <c r="CR166" s="48">
        <f t="shared" si="504"/>
        <v>4370.9399999999996</v>
      </c>
      <c r="CS166" s="48">
        <f t="shared" si="504"/>
        <v>4370.9399999999996</v>
      </c>
      <c r="CT166" s="48">
        <f t="shared" si="504"/>
        <v>4370.9399999999996</v>
      </c>
      <c r="CU166" s="48">
        <f t="shared" si="504"/>
        <v>4370.9399999999996</v>
      </c>
      <c r="CV166" s="48">
        <f t="shared" si="504"/>
        <v>4370.9399999999996</v>
      </c>
      <c r="CW166" s="48">
        <f t="shared" si="504"/>
        <v>4370.9399999999996</v>
      </c>
      <c r="CX166" s="48">
        <f t="shared" si="504"/>
        <v>4370.9399999999996</v>
      </c>
      <c r="CY166" s="196">
        <f t="shared" si="504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48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431">
        <f t="shared" ref="AA168:CL168" si="505">+Z168</f>
        <v>0</v>
      </c>
      <c r="AB168" s="431">
        <f t="shared" si="505"/>
        <v>0</v>
      </c>
      <c r="AC168" s="431">
        <f t="shared" si="505"/>
        <v>0</v>
      </c>
      <c r="AD168" s="431">
        <f t="shared" si="505"/>
        <v>0</v>
      </c>
      <c r="AE168" s="432">
        <f t="shared" si="505"/>
        <v>0</v>
      </c>
      <c r="AF168" s="431">
        <f t="shared" si="505"/>
        <v>0</v>
      </c>
      <c r="AG168" s="431">
        <f t="shared" si="505"/>
        <v>0</v>
      </c>
      <c r="AH168" s="431">
        <f t="shared" si="505"/>
        <v>0</v>
      </c>
      <c r="AI168" s="431">
        <f t="shared" si="505"/>
        <v>0</v>
      </c>
      <c r="AJ168" s="431">
        <f t="shared" si="505"/>
        <v>0</v>
      </c>
      <c r="AK168" s="431">
        <f t="shared" si="505"/>
        <v>0</v>
      </c>
      <c r="AL168" s="431">
        <f t="shared" si="505"/>
        <v>0</v>
      </c>
      <c r="AM168" s="431">
        <f t="shared" si="505"/>
        <v>0</v>
      </c>
      <c r="AN168" s="431">
        <f t="shared" si="505"/>
        <v>0</v>
      </c>
      <c r="AO168" s="431">
        <f t="shared" si="505"/>
        <v>0</v>
      </c>
      <c r="AP168" s="431">
        <f t="shared" si="505"/>
        <v>0</v>
      </c>
      <c r="AQ168" s="432">
        <f t="shared" si="505"/>
        <v>0</v>
      </c>
      <c r="AR168" s="431">
        <f t="shared" si="505"/>
        <v>0</v>
      </c>
      <c r="AS168" s="431">
        <f t="shared" si="505"/>
        <v>0</v>
      </c>
      <c r="AT168" s="431">
        <f t="shared" si="505"/>
        <v>0</v>
      </c>
      <c r="AU168" s="431">
        <f t="shared" si="505"/>
        <v>0</v>
      </c>
      <c r="AV168" s="431">
        <f t="shared" si="505"/>
        <v>0</v>
      </c>
      <c r="AW168" s="431">
        <f t="shared" si="505"/>
        <v>0</v>
      </c>
      <c r="AX168" s="431">
        <f t="shared" si="505"/>
        <v>0</v>
      </c>
      <c r="AY168" s="431">
        <f t="shared" si="505"/>
        <v>0</v>
      </c>
      <c r="AZ168" s="431">
        <f t="shared" si="505"/>
        <v>0</v>
      </c>
      <c r="BA168" s="431">
        <f t="shared" si="505"/>
        <v>0</v>
      </c>
      <c r="BB168" s="431">
        <f t="shared" si="505"/>
        <v>0</v>
      </c>
      <c r="BC168" s="432">
        <f t="shared" si="505"/>
        <v>0</v>
      </c>
      <c r="BD168" s="431">
        <f t="shared" si="505"/>
        <v>0</v>
      </c>
      <c r="BE168" s="431">
        <f t="shared" si="505"/>
        <v>0</v>
      </c>
      <c r="BF168" s="431">
        <f t="shared" si="505"/>
        <v>0</v>
      </c>
      <c r="BG168" s="431">
        <f t="shared" si="505"/>
        <v>0</v>
      </c>
      <c r="BH168" s="431">
        <f t="shared" si="505"/>
        <v>0</v>
      </c>
      <c r="BI168" s="431">
        <f t="shared" si="505"/>
        <v>0</v>
      </c>
      <c r="BJ168" s="431">
        <f t="shared" si="505"/>
        <v>0</v>
      </c>
      <c r="BK168" s="431">
        <f t="shared" si="505"/>
        <v>0</v>
      </c>
      <c r="BL168" s="431">
        <f t="shared" si="505"/>
        <v>0</v>
      </c>
      <c r="BM168" s="431">
        <f t="shared" si="505"/>
        <v>0</v>
      </c>
      <c r="BN168" s="431">
        <f t="shared" si="505"/>
        <v>0</v>
      </c>
      <c r="BO168" s="432">
        <f t="shared" si="505"/>
        <v>0</v>
      </c>
      <c r="BP168" s="431">
        <f t="shared" si="505"/>
        <v>0</v>
      </c>
      <c r="BQ168" s="431">
        <f t="shared" si="505"/>
        <v>0</v>
      </c>
      <c r="BR168" s="431">
        <f t="shared" si="505"/>
        <v>0</v>
      </c>
      <c r="BS168" s="431">
        <f t="shared" si="505"/>
        <v>0</v>
      </c>
      <c r="BT168" s="431">
        <f t="shared" si="505"/>
        <v>0</v>
      </c>
      <c r="BU168" s="431">
        <f t="shared" si="505"/>
        <v>0</v>
      </c>
      <c r="BV168" s="431">
        <f t="shared" si="505"/>
        <v>0</v>
      </c>
      <c r="BW168" s="431">
        <f t="shared" si="505"/>
        <v>0</v>
      </c>
      <c r="BX168" s="431">
        <f t="shared" si="505"/>
        <v>0</v>
      </c>
      <c r="BY168" s="431">
        <f t="shared" si="505"/>
        <v>0</v>
      </c>
      <c r="BZ168" s="431">
        <f t="shared" si="505"/>
        <v>0</v>
      </c>
      <c r="CA168" s="432">
        <f t="shared" si="505"/>
        <v>0</v>
      </c>
      <c r="CB168" s="431">
        <f t="shared" si="505"/>
        <v>0</v>
      </c>
      <c r="CC168" s="431">
        <f t="shared" si="505"/>
        <v>0</v>
      </c>
      <c r="CD168" s="431">
        <f t="shared" si="505"/>
        <v>0</v>
      </c>
      <c r="CE168" s="431">
        <f t="shared" si="505"/>
        <v>0</v>
      </c>
      <c r="CF168" s="431">
        <f t="shared" si="505"/>
        <v>0</v>
      </c>
      <c r="CG168" s="431">
        <f t="shared" si="505"/>
        <v>0</v>
      </c>
      <c r="CH168" s="431">
        <f t="shared" si="505"/>
        <v>0</v>
      </c>
      <c r="CI168" s="431">
        <f t="shared" si="505"/>
        <v>0</v>
      </c>
      <c r="CJ168" s="431">
        <f t="shared" si="505"/>
        <v>0</v>
      </c>
      <c r="CK168" s="431">
        <f t="shared" si="505"/>
        <v>0</v>
      </c>
      <c r="CL168" s="431">
        <f t="shared" si="505"/>
        <v>0</v>
      </c>
      <c r="CM168" s="432">
        <f t="shared" ref="CM168:CY168" si="506">+CL168</f>
        <v>0</v>
      </c>
      <c r="CN168" s="431">
        <f t="shared" si="506"/>
        <v>0</v>
      </c>
      <c r="CO168" s="431">
        <f t="shared" si="506"/>
        <v>0</v>
      </c>
      <c r="CP168" s="431">
        <f t="shared" si="506"/>
        <v>0</v>
      </c>
      <c r="CQ168" s="431">
        <f t="shared" si="506"/>
        <v>0</v>
      </c>
      <c r="CR168" s="431">
        <f t="shared" si="506"/>
        <v>0</v>
      </c>
      <c r="CS168" s="431">
        <f t="shared" si="506"/>
        <v>0</v>
      </c>
      <c r="CT168" s="431">
        <f t="shared" si="506"/>
        <v>0</v>
      </c>
      <c r="CU168" s="431">
        <f t="shared" si="506"/>
        <v>0</v>
      </c>
      <c r="CV168" s="431">
        <f t="shared" si="506"/>
        <v>0</v>
      </c>
      <c r="CW168" s="431">
        <f t="shared" si="506"/>
        <v>0</v>
      </c>
      <c r="CX168" s="431">
        <f t="shared" si="506"/>
        <v>0</v>
      </c>
      <c r="CY168" s="432">
        <f t="shared" si="506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431">
        <f t="shared" ref="AA169:CL169" si="507">+Z169</f>
        <v>25000</v>
      </c>
      <c r="AB169" s="431">
        <f t="shared" si="507"/>
        <v>25000</v>
      </c>
      <c r="AC169" s="431">
        <f t="shared" si="507"/>
        <v>25000</v>
      </c>
      <c r="AD169" s="431">
        <f t="shared" si="507"/>
        <v>25000</v>
      </c>
      <c r="AE169" s="432">
        <f t="shared" si="507"/>
        <v>25000</v>
      </c>
      <c r="AF169" s="431">
        <f t="shared" si="507"/>
        <v>25000</v>
      </c>
      <c r="AG169" s="431">
        <f t="shared" si="507"/>
        <v>25000</v>
      </c>
      <c r="AH169" s="431">
        <f t="shared" si="507"/>
        <v>25000</v>
      </c>
      <c r="AI169" s="431">
        <f t="shared" si="507"/>
        <v>25000</v>
      </c>
      <c r="AJ169" s="431">
        <f t="shared" si="507"/>
        <v>25000</v>
      </c>
      <c r="AK169" s="431">
        <f t="shared" si="507"/>
        <v>25000</v>
      </c>
      <c r="AL169" s="431">
        <f t="shared" si="507"/>
        <v>25000</v>
      </c>
      <c r="AM169" s="431">
        <f t="shared" si="507"/>
        <v>25000</v>
      </c>
      <c r="AN169" s="431">
        <f t="shared" si="507"/>
        <v>25000</v>
      </c>
      <c r="AO169" s="431">
        <f t="shared" si="507"/>
        <v>25000</v>
      </c>
      <c r="AP169" s="431">
        <f t="shared" si="507"/>
        <v>25000</v>
      </c>
      <c r="AQ169" s="432">
        <f t="shared" si="507"/>
        <v>25000</v>
      </c>
      <c r="AR169" s="431">
        <f t="shared" si="507"/>
        <v>25000</v>
      </c>
      <c r="AS169" s="431">
        <f t="shared" si="507"/>
        <v>25000</v>
      </c>
      <c r="AT169" s="431">
        <f t="shared" si="507"/>
        <v>25000</v>
      </c>
      <c r="AU169" s="431">
        <f t="shared" si="507"/>
        <v>25000</v>
      </c>
      <c r="AV169" s="431">
        <f t="shared" si="507"/>
        <v>25000</v>
      </c>
      <c r="AW169" s="431">
        <f t="shared" si="507"/>
        <v>25000</v>
      </c>
      <c r="AX169" s="431">
        <f t="shared" si="507"/>
        <v>25000</v>
      </c>
      <c r="AY169" s="431">
        <f t="shared" si="507"/>
        <v>25000</v>
      </c>
      <c r="AZ169" s="431">
        <f t="shared" si="507"/>
        <v>25000</v>
      </c>
      <c r="BA169" s="431">
        <f t="shared" si="507"/>
        <v>25000</v>
      </c>
      <c r="BB169" s="431">
        <f t="shared" si="507"/>
        <v>25000</v>
      </c>
      <c r="BC169" s="432">
        <f t="shared" si="507"/>
        <v>25000</v>
      </c>
      <c r="BD169" s="431">
        <f t="shared" si="507"/>
        <v>25000</v>
      </c>
      <c r="BE169" s="431">
        <f t="shared" si="507"/>
        <v>25000</v>
      </c>
      <c r="BF169" s="431">
        <f t="shared" si="507"/>
        <v>25000</v>
      </c>
      <c r="BG169" s="431">
        <f t="shared" si="507"/>
        <v>25000</v>
      </c>
      <c r="BH169" s="431">
        <f t="shared" si="507"/>
        <v>25000</v>
      </c>
      <c r="BI169" s="431">
        <f t="shared" si="507"/>
        <v>25000</v>
      </c>
      <c r="BJ169" s="431">
        <f t="shared" si="507"/>
        <v>25000</v>
      </c>
      <c r="BK169" s="431">
        <f t="shared" si="507"/>
        <v>25000</v>
      </c>
      <c r="BL169" s="431">
        <f t="shared" si="507"/>
        <v>25000</v>
      </c>
      <c r="BM169" s="431">
        <f t="shared" si="507"/>
        <v>25000</v>
      </c>
      <c r="BN169" s="431">
        <f t="shared" si="507"/>
        <v>25000</v>
      </c>
      <c r="BO169" s="432">
        <f t="shared" si="507"/>
        <v>25000</v>
      </c>
      <c r="BP169" s="431">
        <f t="shared" si="507"/>
        <v>25000</v>
      </c>
      <c r="BQ169" s="431">
        <f t="shared" si="507"/>
        <v>25000</v>
      </c>
      <c r="BR169" s="431">
        <f t="shared" si="507"/>
        <v>25000</v>
      </c>
      <c r="BS169" s="431">
        <f t="shared" si="507"/>
        <v>25000</v>
      </c>
      <c r="BT169" s="431">
        <f t="shared" si="507"/>
        <v>25000</v>
      </c>
      <c r="BU169" s="431">
        <f t="shared" si="507"/>
        <v>25000</v>
      </c>
      <c r="BV169" s="431">
        <f t="shared" si="507"/>
        <v>25000</v>
      </c>
      <c r="BW169" s="431">
        <f t="shared" si="507"/>
        <v>25000</v>
      </c>
      <c r="BX169" s="431">
        <f t="shared" si="507"/>
        <v>25000</v>
      </c>
      <c r="BY169" s="431">
        <f t="shared" si="507"/>
        <v>25000</v>
      </c>
      <c r="BZ169" s="431">
        <f t="shared" si="507"/>
        <v>25000</v>
      </c>
      <c r="CA169" s="432">
        <f t="shared" si="507"/>
        <v>25000</v>
      </c>
      <c r="CB169" s="431">
        <f t="shared" si="507"/>
        <v>25000</v>
      </c>
      <c r="CC169" s="431">
        <f t="shared" si="507"/>
        <v>25000</v>
      </c>
      <c r="CD169" s="431">
        <f t="shared" si="507"/>
        <v>25000</v>
      </c>
      <c r="CE169" s="431">
        <f t="shared" si="507"/>
        <v>25000</v>
      </c>
      <c r="CF169" s="431">
        <f t="shared" si="507"/>
        <v>25000</v>
      </c>
      <c r="CG169" s="431">
        <f t="shared" si="507"/>
        <v>25000</v>
      </c>
      <c r="CH169" s="431">
        <f t="shared" si="507"/>
        <v>25000</v>
      </c>
      <c r="CI169" s="431">
        <f t="shared" si="507"/>
        <v>25000</v>
      </c>
      <c r="CJ169" s="431">
        <f t="shared" si="507"/>
        <v>25000</v>
      </c>
      <c r="CK169" s="431">
        <f t="shared" si="507"/>
        <v>25000</v>
      </c>
      <c r="CL169" s="431">
        <f t="shared" si="507"/>
        <v>25000</v>
      </c>
      <c r="CM169" s="432">
        <f t="shared" ref="CM169:CY169" si="508">+CL169</f>
        <v>25000</v>
      </c>
      <c r="CN169" s="431">
        <f t="shared" si="508"/>
        <v>25000</v>
      </c>
      <c r="CO169" s="431">
        <f t="shared" si="508"/>
        <v>25000</v>
      </c>
      <c r="CP169" s="431">
        <f t="shared" si="508"/>
        <v>25000</v>
      </c>
      <c r="CQ169" s="431">
        <f t="shared" si="508"/>
        <v>25000</v>
      </c>
      <c r="CR169" s="431">
        <f t="shared" si="508"/>
        <v>25000</v>
      </c>
      <c r="CS169" s="431">
        <f t="shared" si="508"/>
        <v>25000</v>
      </c>
      <c r="CT169" s="431">
        <f t="shared" si="508"/>
        <v>25000</v>
      </c>
      <c r="CU169" s="431">
        <f t="shared" si="508"/>
        <v>25000</v>
      </c>
      <c r="CV169" s="431">
        <f t="shared" si="508"/>
        <v>25000</v>
      </c>
      <c r="CW169" s="431">
        <f t="shared" si="508"/>
        <v>25000</v>
      </c>
      <c r="CX169" s="431">
        <f t="shared" si="508"/>
        <v>25000</v>
      </c>
      <c r="CY169" s="432">
        <f t="shared" si="508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09">SUM(T168:T169)</f>
        <v>0</v>
      </c>
      <c r="U170" s="48">
        <f t="shared" si="509"/>
        <v>0</v>
      </c>
      <c r="V170" s="48">
        <f>SUM(V168:V169)</f>
        <v>0</v>
      </c>
      <c r="W170" s="48">
        <f t="shared" si="509"/>
        <v>0</v>
      </c>
      <c r="X170" s="48">
        <f t="shared" si="509"/>
        <v>0</v>
      </c>
      <c r="Y170" s="48">
        <f t="shared" si="509"/>
        <v>0</v>
      </c>
      <c r="Z170" s="196">
        <f t="shared" si="509"/>
        <v>25000</v>
      </c>
      <c r="AA170" s="47">
        <f t="shared" si="509"/>
        <v>25000</v>
      </c>
      <c r="AB170" s="48">
        <f t="shared" si="509"/>
        <v>25000</v>
      </c>
      <c r="AC170" s="48">
        <f t="shared" si="509"/>
        <v>25000</v>
      </c>
      <c r="AD170" s="48">
        <f t="shared" si="509"/>
        <v>25000</v>
      </c>
      <c r="AE170" s="196">
        <f t="shared" si="509"/>
        <v>25000</v>
      </c>
      <c r="AF170" s="48">
        <f t="shared" si="509"/>
        <v>25000</v>
      </c>
      <c r="AG170" s="48">
        <f t="shared" si="509"/>
        <v>25000</v>
      </c>
      <c r="AH170" s="48">
        <f t="shared" si="509"/>
        <v>25000</v>
      </c>
      <c r="AI170" s="48">
        <f t="shared" si="509"/>
        <v>25000</v>
      </c>
      <c r="AJ170" s="48">
        <f t="shared" si="509"/>
        <v>25000</v>
      </c>
      <c r="AK170" s="48">
        <f t="shared" si="509"/>
        <v>25000</v>
      </c>
      <c r="AL170" s="48">
        <f t="shared" si="509"/>
        <v>25000</v>
      </c>
      <c r="AM170" s="48">
        <f t="shared" si="509"/>
        <v>25000</v>
      </c>
      <c r="AN170" s="48">
        <f t="shared" si="509"/>
        <v>25000</v>
      </c>
      <c r="AO170" s="48">
        <f t="shared" si="509"/>
        <v>25000</v>
      </c>
      <c r="AP170" s="48">
        <f t="shared" si="509"/>
        <v>25000</v>
      </c>
      <c r="AQ170" s="196">
        <f t="shared" si="509"/>
        <v>25000</v>
      </c>
      <c r="AR170" s="48">
        <f t="shared" si="509"/>
        <v>25000</v>
      </c>
      <c r="AS170" s="48">
        <f t="shared" si="509"/>
        <v>25000</v>
      </c>
      <c r="AT170" s="48">
        <f t="shared" si="509"/>
        <v>25000</v>
      </c>
      <c r="AU170" s="48">
        <f t="shared" si="509"/>
        <v>25000</v>
      </c>
      <c r="AV170" s="48">
        <f t="shared" si="509"/>
        <v>25000</v>
      </c>
      <c r="AW170" s="48">
        <f t="shared" si="509"/>
        <v>25000</v>
      </c>
      <c r="AX170" s="48">
        <f t="shared" si="509"/>
        <v>25000</v>
      </c>
      <c r="AY170" s="48">
        <f t="shared" si="509"/>
        <v>25000</v>
      </c>
      <c r="AZ170" s="48">
        <f t="shared" si="509"/>
        <v>25000</v>
      </c>
      <c r="BA170" s="48">
        <f t="shared" si="509"/>
        <v>25000</v>
      </c>
      <c r="BB170" s="48">
        <f t="shared" si="509"/>
        <v>25000</v>
      </c>
      <c r="BC170" s="196">
        <f t="shared" si="509"/>
        <v>25000</v>
      </c>
      <c r="BD170" s="48">
        <f t="shared" si="509"/>
        <v>25000</v>
      </c>
      <c r="BE170" s="48">
        <f t="shared" si="509"/>
        <v>25000</v>
      </c>
      <c r="BF170" s="48">
        <f t="shared" si="509"/>
        <v>25000</v>
      </c>
      <c r="BG170" s="48">
        <f t="shared" si="509"/>
        <v>25000</v>
      </c>
      <c r="BH170" s="48">
        <f t="shared" si="509"/>
        <v>25000</v>
      </c>
      <c r="BI170" s="48">
        <f t="shared" si="509"/>
        <v>25000</v>
      </c>
      <c r="BJ170" s="48">
        <f t="shared" si="509"/>
        <v>25000</v>
      </c>
      <c r="BK170" s="48">
        <f t="shared" si="509"/>
        <v>25000</v>
      </c>
      <c r="BL170" s="48">
        <f t="shared" si="509"/>
        <v>25000</v>
      </c>
      <c r="BM170" s="48">
        <f t="shared" si="509"/>
        <v>25000</v>
      </c>
      <c r="BN170" s="48">
        <f t="shared" si="509"/>
        <v>25000</v>
      </c>
      <c r="BO170" s="196">
        <f t="shared" si="509"/>
        <v>25000</v>
      </c>
      <c r="BP170" s="48">
        <f t="shared" si="509"/>
        <v>25000</v>
      </c>
      <c r="BQ170" s="48">
        <f t="shared" si="509"/>
        <v>25000</v>
      </c>
      <c r="BR170" s="48">
        <f t="shared" si="509"/>
        <v>25000</v>
      </c>
      <c r="BS170" s="48">
        <f t="shared" si="509"/>
        <v>25000</v>
      </c>
      <c r="BT170" s="48">
        <f t="shared" si="509"/>
        <v>25000</v>
      </c>
      <c r="BU170" s="48">
        <f t="shared" si="509"/>
        <v>25000</v>
      </c>
      <c r="BV170" s="48">
        <f t="shared" si="509"/>
        <v>25000</v>
      </c>
      <c r="BW170" s="48">
        <f t="shared" si="509"/>
        <v>25000</v>
      </c>
      <c r="BX170" s="48">
        <f t="shared" si="509"/>
        <v>25000</v>
      </c>
      <c r="BY170" s="48">
        <f t="shared" si="509"/>
        <v>25000</v>
      </c>
      <c r="BZ170" s="48">
        <f t="shared" si="509"/>
        <v>25000</v>
      </c>
      <c r="CA170" s="196">
        <f t="shared" si="509"/>
        <v>25000</v>
      </c>
      <c r="CB170" s="48">
        <f t="shared" si="509"/>
        <v>25000</v>
      </c>
      <c r="CC170" s="48">
        <f t="shared" si="509"/>
        <v>25000</v>
      </c>
      <c r="CD170" s="48">
        <f t="shared" si="509"/>
        <v>25000</v>
      </c>
      <c r="CE170" s="48">
        <f t="shared" si="509"/>
        <v>25000</v>
      </c>
      <c r="CF170" s="48">
        <f t="shared" ref="CF170:CX170" si="510">SUM(CF168:CF169)</f>
        <v>25000</v>
      </c>
      <c r="CG170" s="48">
        <f t="shared" si="510"/>
        <v>25000</v>
      </c>
      <c r="CH170" s="48">
        <f t="shared" si="510"/>
        <v>25000</v>
      </c>
      <c r="CI170" s="48">
        <f t="shared" si="510"/>
        <v>25000</v>
      </c>
      <c r="CJ170" s="48">
        <f t="shared" si="510"/>
        <v>25000</v>
      </c>
      <c r="CK170" s="48">
        <f t="shared" si="510"/>
        <v>25000</v>
      </c>
      <c r="CL170" s="48">
        <f t="shared" si="510"/>
        <v>25000</v>
      </c>
      <c r="CM170" s="196">
        <f t="shared" si="510"/>
        <v>25000</v>
      </c>
      <c r="CN170" s="48">
        <f t="shared" si="510"/>
        <v>25000</v>
      </c>
      <c r="CO170" s="48">
        <f t="shared" si="510"/>
        <v>25000</v>
      </c>
      <c r="CP170" s="48">
        <f t="shared" si="510"/>
        <v>25000</v>
      </c>
      <c r="CQ170" s="48">
        <f t="shared" si="510"/>
        <v>25000</v>
      </c>
      <c r="CR170" s="48">
        <f t="shared" si="510"/>
        <v>25000</v>
      </c>
      <c r="CS170" s="48">
        <f t="shared" si="510"/>
        <v>25000</v>
      </c>
      <c r="CT170" s="48">
        <f t="shared" si="510"/>
        <v>25000</v>
      </c>
      <c r="CU170" s="48">
        <f t="shared" si="510"/>
        <v>25000</v>
      </c>
      <c r="CV170" s="48">
        <f t="shared" si="510"/>
        <v>25000</v>
      </c>
      <c r="CW170" s="48">
        <f t="shared" si="510"/>
        <v>25000</v>
      </c>
      <c r="CX170" s="48">
        <f t="shared" si="510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11">SUM(N158)</f>
        <v>0</v>
      </c>
      <c r="O171" s="48">
        <f t="shared" si="511"/>
        <v>0</v>
      </c>
      <c r="P171" s="48">
        <f t="shared" si="511"/>
        <v>0</v>
      </c>
      <c r="Q171" s="48">
        <f t="shared" si="511"/>
        <v>0</v>
      </c>
      <c r="R171" s="48">
        <f t="shared" si="511"/>
        <v>0</v>
      </c>
      <c r="S171" s="48">
        <f t="shared" si="511"/>
        <v>0</v>
      </c>
      <c r="T171" s="48">
        <f t="shared" ref="T171:U171" si="512">SUM(T158,T154,T166,T170)</f>
        <v>0</v>
      </c>
      <c r="U171" s="48">
        <f t="shared" si="512"/>
        <v>0</v>
      </c>
      <c r="V171" s="48">
        <f>SUM(V158,V154,V166,V170)</f>
        <v>300</v>
      </c>
      <c r="W171" s="48">
        <f t="shared" ref="W171:CH171" si="513">SUM(W158,W154,W166,W170)</f>
        <v>10.5</v>
      </c>
      <c r="X171" s="48">
        <f t="shared" si="513"/>
        <v>190.58</v>
      </c>
      <c r="Y171" s="48">
        <f t="shared" si="513"/>
        <v>347.41999999999996</v>
      </c>
      <c r="Z171" s="196">
        <f t="shared" si="513"/>
        <v>31977.34</v>
      </c>
      <c r="AA171" s="48">
        <f t="shared" si="513"/>
        <v>31006.469067459664</v>
      </c>
      <c r="AB171" s="48">
        <f t="shared" si="513"/>
        <v>31006.469067459664</v>
      </c>
      <c r="AC171" s="48">
        <f t="shared" si="513"/>
        <v>31006.469067459664</v>
      </c>
      <c r="AD171" s="48">
        <f t="shared" si="513"/>
        <v>31006.469067459664</v>
      </c>
      <c r="AE171" s="196">
        <f t="shared" si="513"/>
        <v>31006.469067459664</v>
      </c>
      <c r="AF171" s="48">
        <f t="shared" si="513"/>
        <v>31013.040880951598</v>
      </c>
      <c r="AG171" s="48">
        <f t="shared" si="513"/>
        <v>31013.040880951598</v>
      </c>
      <c r="AH171" s="48">
        <f t="shared" si="513"/>
        <v>31013.040880951598</v>
      </c>
      <c r="AI171" s="48">
        <f t="shared" si="513"/>
        <v>31013.040880951598</v>
      </c>
      <c r="AJ171" s="48">
        <f t="shared" si="513"/>
        <v>31013.040880951598</v>
      </c>
      <c r="AK171" s="48">
        <f t="shared" si="513"/>
        <v>31013.040880951598</v>
      </c>
      <c r="AL171" s="48">
        <f t="shared" si="513"/>
        <v>31013.040880951598</v>
      </c>
      <c r="AM171" s="48">
        <f t="shared" si="513"/>
        <v>31013.040880951598</v>
      </c>
      <c r="AN171" s="48">
        <f t="shared" si="513"/>
        <v>31013.040880951598</v>
      </c>
      <c r="AO171" s="48">
        <f t="shared" si="513"/>
        <v>31013.040880951598</v>
      </c>
      <c r="AP171" s="48">
        <f t="shared" si="513"/>
        <v>31013.040880951598</v>
      </c>
      <c r="AQ171" s="196">
        <f t="shared" si="513"/>
        <v>31013.040880951598</v>
      </c>
      <c r="AR171" s="48">
        <f t="shared" si="513"/>
        <v>31020.927057141918</v>
      </c>
      <c r="AS171" s="48">
        <f t="shared" si="513"/>
        <v>31020.927057141918</v>
      </c>
      <c r="AT171" s="48">
        <f t="shared" si="513"/>
        <v>31020.927057141918</v>
      </c>
      <c r="AU171" s="48">
        <f t="shared" si="513"/>
        <v>31020.927057141918</v>
      </c>
      <c r="AV171" s="48">
        <f t="shared" si="513"/>
        <v>31020.927057141918</v>
      </c>
      <c r="AW171" s="48">
        <f t="shared" si="513"/>
        <v>31020.927057141918</v>
      </c>
      <c r="AX171" s="48">
        <f t="shared" si="513"/>
        <v>31020.927057141918</v>
      </c>
      <c r="AY171" s="48">
        <f t="shared" si="513"/>
        <v>31020.927057141918</v>
      </c>
      <c r="AZ171" s="48">
        <f t="shared" si="513"/>
        <v>31020.927057141918</v>
      </c>
      <c r="BA171" s="48">
        <f t="shared" si="513"/>
        <v>31020.927057141918</v>
      </c>
      <c r="BB171" s="48">
        <f t="shared" si="513"/>
        <v>31020.927057141918</v>
      </c>
      <c r="BC171" s="196">
        <f t="shared" si="513"/>
        <v>31020.927057141918</v>
      </c>
      <c r="BD171" s="48">
        <f t="shared" si="513"/>
        <v>31030.390468570302</v>
      </c>
      <c r="BE171" s="48">
        <f t="shared" si="513"/>
        <v>31030.390468570302</v>
      </c>
      <c r="BF171" s="48">
        <f t="shared" si="513"/>
        <v>31030.390468570302</v>
      </c>
      <c r="BG171" s="48">
        <f t="shared" si="513"/>
        <v>31030.390468570302</v>
      </c>
      <c r="BH171" s="48">
        <f t="shared" si="513"/>
        <v>31030.390468570302</v>
      </c>
      <c r="BI171" s="48">
        <f t="shared" si="513"/>
        <v>31030.390468570302</v>
      </c>
      <c r="BJ171" s="48">
        <f t="shared" si="513"/>
        <v>31030.390468570302</v>
      </c>
      <c r="BK171" s="48">
        <f t="shared" si="513"/>
        <v>31030.390468570302</v>
      </c>
      <c r="BL171" s="48">
        <f t="shared" si="513"/>
        <v>31030.390468570302</v>
      </c>
      <c r="BM171" s="48">
        <f t="shared" si="513"/>
        <v>31030.390468570302</v>
      </c>
      <c r="BN171" s="48">
        <f t="shared" si="513"/>
        <v>31030.390468570302</v>
      </c>
      <c r="BO171" s="196">
        <f t="shared" si="513"/>
        <v>31030.390468570302</v>
      </c>
      <c r="BP171" s="48">
        <f t="shared" si="513"/>
        <v>31041.746562284363</v>
      </c>
      <c r="BQ171" s="48">
        <f t="shared" si="513"/>
        <v>31041.746562284363</v>
      </c>
      <c r="BR171" s="48">
        <f t="shared" si="513"/>
        <v>31041.746562284363</v>
      </c>
      <c r="BS171" s="48">
        <f t="shared" si="513"/>
        <v>31041.746562284363</v>
      </c>
      <c r="BT171" s="48">
        <f t="shared" si="513"/>
        <v>31041.746562284363</v>
      </c>
      <c r="BU171" s="48">
        <f t="shared" si="513"/>
        <v>31041.746562284363</v>
      </c>
      <c r="BV171" s="48">
        <f t="shared" si="513"/>
        <v>31041.746562284363</v>
      </c>
      <c r="BW171" s="48">
        <f t="shared" si="513"/>
        <v>31041.746562284363</v>
      </c>
      <c r="BX171" s="48">
        <f t="shared" si="513"/>
        <v>31041.746562284363</v>
      </c>
      <c r="BY171" s="48">
        <f t="shared" si="513"/>
        <v>31041.746562284363</v>
      </c>
      <c r="BZ171" s="48">
        <f t="shared" si="513"/>
        <v>31041.746562284363</v>
      </c>
      <c r="CA171" s="196">
        <f t="shared" si="513"/>
        <v>31041.746562284363</v>
      </c>
      <c r="CB171" s="48">
        <f t="shared" si="513"/>
        <v>31055.373874741235</v>
      </c>
      <c r="CC171" s="48">
        <f t="shared" si="513"/>
        <v>31055.373874741235</v>
      </c>
      <c r="CD171" s="48">
        <f t="shared" si="513"/>
        <v>31055.373874741235</v>
      </c>
      <c r="CE171" s="48">
        <f t="shared" si="513"/>
        <v>31055.373874741235</v>
      </c>
      <c r="CF171" s="48">
        <f t="shared" si="513"/>
        <v>31055.373874741235</v>
      </c>
      <c r="CG171" s="48">
        <f t="shared" si="513"/>
        <v>31055.373874741235</v>
      </c>
      <c r="CH171" s="48">
        <f t="shared" si="513"/>
        <v>31055.373874741235</v>
      </c>
      <c r="CI171" s="48">
        <f t="shared" ref="CI171:CY171" si="514">SUM(CI158,CI154,CI166,CI170)</f>
        <v>31055.373874741235</v>
      </c>
      <c r="CJ171" s="48">
        <f t="shared" si="514"/>
        <v>31055.373874741235</v>
      </c>
      <c r="CK171" s="48">
        <f t="shared" si="514"/>
        <v>31055.373874741235</v>
      </c>
      <c r="CL171" s="48">
        <f t="shared" si="514"/>
        <v>31055.373874741235</v>
      </c>
      <c r="CM171" s="196">
        <f t="shared" si="514"/>
        <v>31055.373874741235</v>
      </c>
      <c r="CN171" s="48">
        <f t="shared" si="514"/>
        <v>31071.726649689481</v>
      </c>
      <c r="CO171" s="48">
        <f t="shared" si="514"/>
        <v>31071.726649689481</v>
      </c>
      <c r="CP171" s="48">
        <f t="shared" si="514"/>
        <v>31071.726649689481</v>
      </c>
      <c r="CQ171" s="48">
        <f t="shared" si="514"/>
        <v>31071.726649689481</v>
      </c>
      <c r="CR171" s="48">
        <f t="shared" si="514"/>
        <v>31071.726649689481</v>
      </c>
      <c r="CS171" s="48">
        <f t="shared" si="514"/>
        <v>31071.726649689481</v>
      </c>
      <c r="CT171" s="48">
        <f t="shared" si="514"/>
        <v>31071.726649689481</v>
      </c>
      <c r="CU171" s="48">
        <f t="shared" si="514"/>
        <v>31071.726649689481</v>
      </c>
      <c r="CV171" s="48">
        <f t="shared" si="514"/>
        <v>31071.726649689481</v>
      </c>
      <c r="CW171" s="48">
        <f t="shared" si="514"/>
        <v>31071.726649689481</v>
      </c>
      <c r="CX171" s="48">
        <f t="shared" si="514"/>
        <v>31071.726649689481</v>
      </c>
      <c r="CY171" s="196">
        <f t="shared" si="514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464">
        <v>0</v>
      </c>
      <c r="AB173" s="110">
        <f t="shared" ref="AB173:CI173" si="515">+AA173</f>
        <v>0</v>
      </c>
      <c r="AC173" s="110">
        <f t="shared" si="515"/>
        <v>0</v>
      </c>
      <c r="AD173" s="110">
        <f t="shared" si="515"/>
        <v>0</v>
      </c>
      <c r="AE173" s="195">
        <f t="shared" si="515"/>
        <v>0</v>
      </c>
      <c r="AF173" s="110">
        <f t="shared" si="515"/>
        <v>0</v>
      </c>
      <c r="AG173" s="110">
        <f t="shared" si="515"/>
        <v>0</v>
      </c>
      <c r="AH173" s="110">
        <f t="shared" si="515"/>
        <v>0</v>
      </c>
      <c r="AI173" s="110">
        <f t="shared" si="515"/>
        <v>0</v>
      </c>
      <c r="AJ173" s="110">
        <f t="shared" si="515"/>
        <v>0</v>
      </c>
      <c r="AK173" s="110">
        <f t="shared" si="515"/>
        <v>0</v>
      </c>
      <c r="AL173" s="110">
        <f t="shared" si="515"/>
        <v>0</v>
      </c>
      <c r="AM173" s="110">
        <f t="shared" si="515"/>
        <v>0</v>
      </c>
      <c r="AN173" s="110">
        <f t="shared" si="515"/>
        <v>0</v>
      </c>
      <c r="AO173" s="110">
        <f t="shared" si="515"/>
        <v>0</v>
      </c>
      <c r="AP173" s="110">
        <f t="shared" si="515"/>
        <v>0</v>
      </c>
      <c r="AQ173" s="195">
        <f t="shared" si="515"/>
        <v>0</v>
      </c>
      <c r="AR173" s="110">
        <f t="shared" si="515"/>
        <v>0</v>
      </c>
      <c r="AS173" s="110">
        <f t="shared" si="515"/>
        <v>0</v>
      </c>
      <c r="AT173" s="110">
        <f t="shared" si="515"/>
        <v>0</v>
      </c>
      <c r="AU173" s="110">
        <f t="shared" si="515"/>
        <v>0</v>
      </c>
      <c r="AV173" s="110">
        <f t="shared" si="515"/>
        <v>0</v>
      </c>
      <c r="AW173" s="110">
        <f t="shared" si="515"/>
        <v>0</v>
      </c>
      <c r="AX173" s="110">
        <f t="shared" si="515"/>
        <v>0</v>
      </c>
      <c r="AY173" s="110">
        <f t="shared" si="515"/>
        <v>0</v>
      </c>
      <c r="AZ173" s="110">
        <f t="shared" si="515"/>
        <v>0</v>
      </c>
      <c r="BA173" s="110">
        <f t="shared" si="515"/>
        <v>0</v>
      </c>
      <c r="BB173" s="110">
        <f t="shared" si="515"/>
        <v>0</v>
      </c>
      <c r="BC173" s="195">
        <f t="shared" si="515"/>
        <v>0</v>
      </c>
      <c r="BD173" s="110">
        <f t="shared" si="515"/>
        <v>0</v>
      </c>
      <c r="BE173" s="110">
        <f t="shared" si="515"/>
        <v>0</v>
      </c>
      <c r="BF173" s="110">
        <f t="shared" si="515"/>
        <v>0</v>
      </c>
      <c r="BG173" s="110">
        <f t="shared" si="515"/>
        <v>0</v>
      </c>
      <c r="BH173" s="110">
        <f t="shared" si="515"/>
        <v>0</v>
      </c>
      <c r="BI173" s="110">
        <f t="shared" si="515"/>
        <v>0</v>
      </c>
      <c r="BJ173" s="110">
        <f t="shared" si="515"/>
        <v>0</v>
      </c>
      <c r="BK173" s="110">
        <f t="shared" si="515"/>
        <v>0</v>
      </c>
      <c r="BL173" s="110">
        <f t="shared" si="515"/>
        <v>0</v>
      </c>
      <c r="BM173" s="110">
        <f t="shared" si="515"/>
        <v>0</v>
      </c>
      <c r="BN173" s="110">
        <f t="shared" si="515"/>
        <v>0</v>
      </c>
      <c r="BO173" s="195">
        <f t="shared" si="515"/>
        <v>0</v>
      </c>
      <c r="BP173" s="110">
        <f t="shared" si="515"/>
        <v>0</v>
      </c>
      <c r="BQ173" s="110">
        <f t="shared" si="515"/>
        <v>0</v>
      </c>
      <c r="BR173" s="110">
        <f t="shared" si="515"/>
        <v>0</v>
      </c>
      <c r="BS173" s="110">
        <f t="shared" si="515"/>
        <v>0</v>
      </c>
      <c r="BT173" s="110">
        <f t="shared" si="515"/>
        <v>0</v>
      </c>
      <c r="BU173" s="110">
        <f t="shared" si="515"/>
        <v>0</v>
      </c>
      <c r="BV173" s="110">
        <f t="shared" si="515"/>
        <v>0</v>
      </c>
      <c r="BW173" s="110">
        <f t="shared" si="515"/>
        <v>0</v>
      </c>
      <c r="BX173" s="110">
        <f t="shared" si="515"/>
        <v>0</v>
      </c>
      <c r="BY173" s="110">
        <f t="shared" si="515"/>
        <v>0</v>
      </c>
      <c r="BZ173" s="110">
        <f t="shared" si="515"/>
        <v>0</v>
      </c>
      <c r="CA173" s="195">
        <f t="shared" si="515"/>
        <v>0</v>
      </c>
      <c r="CB173" s="110">
        <f t="shared" si="515"/>
        <v>0</v>
      </c>
      <c r="CC173" s="110">
        <f t="shared" si="515"/>
        <v>0</v>
      </c>
      <c r="CD173" s="110">
        <f t="shared" si="515"/>
        <v>0</v>
      </c>
      <c r="CE173" s="110">
        <f t="shared" si="515"/>
        <v>0</v>
      </c>
      <c r="CF173" s="110">
        <f t="shared" si="515"/>
        <v>0</v>
      </c>
      <c r="CG173" s="110">
        <f t="shared" si="515"/>
        <v>0</v>
      </c>
      <c r="CH173" s="110">
        <f t="shared" si="515"/>
        <v>0</v>
      </c>
      <c r="CI173" s="110">
        <f t="shared" si="515"/>
        <v>0</v>
      </c>
      <c r="CJ173" s="110">
        <f t="shared" ref="CJ173:CY173" si="516">+CI173</f>
        <v>0</v>
      </c>
      <c r="CK173" s="110">
        <f t="shared" si="516"/>
        <v>0</v>
      </c>
      <c r="CL173" s="110">
        <f t="shared" si="516"/>
        <v>0</v>
      </c>
      <c r="CM173" s="195">
        <f t="shared" si="516"/>
        <v>0</v>
      </c>
      <c r="CN173" s="110">
        <f t="shared" si="516"/>
        <v>0</v>
      </c>
      <c r="CO173" s="110">
        <f t="shared" si="516"/>
        <v>0</v>
      </c>
      <c r="CP173" s="110">
        <f t="shared" si="516"/>
        <v>0</v>
      </c>
      <c r="CQ173" s="110">
        <f t="shared" si="516"/>
        <v>0</v>
      </c>
      <c r="CR173" s="110">
        <f t="shared" si="516"/>
        <v>0</v>
      </c>
      <c r="CS173" s="110">
        <f t="shared" si="516"/>
        <v>0</v>
      </c>
      <c r="CT173" s="110">
        <f t="shared" si="516"/>
        <v>0</v>
      </c>
      <c r="CU173" s="110">
        <f t="shared" si="516"/>
        <v>0</v>
      </c>
      <c r="CV173" s="110">
        <f t="shared" si="516"/>
        <v>0</v>
      </c>
      <c r="CW173" s="110">
        <f t="shared" si="516"/>
        <v>0</v>
      </c>
      <c r="CX173" s="110">
        <f t="shared" si="516"/>
        <v>0</v>
      </c>
      <c r="CY173" s="195">
        <f t="shared" si="516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464">
        <f t="shared" ref="AA174:BF174" si="517">+Z174+AA180</f>
        <v>-9537.5</v>
      </c>
      <c r="AB174" s="110">
        <f t="shared" si="517"/>
        <v>-9737.5</v>
      </c>
      <c r="AC174" s="110">
        <f t="shared" si="517"/>
        <v>-9937.5</v>
      </c>
      <c r="AD174" s="110">
        <f t="shared" si="517"/>
        <v>-10137.5</v>
      </c>
      <c r="AE174" s="195">
        <f t="shared" si="517"/>
        <v>-10337.5</v>
      </c>
      <c r="AF174" s="110">
        <f t="shared" si="517"/>
        <v>-10577.5</v>
      </c>
      <c r="AG174" s="110">
        <f t="shared" si="517"/>
        <v>-10817.5</v>
      </c>
      <c r="AH174" s="110">
        <f t="shared" si="517"/>
        <v>-11057.5</v>
      </c>
      <c r="AI174" s="110">
        <f t="shared" si="517"/>
        <v>-11297.5</v>
      </c>
      <c r="AJ174" s="110">
        <f t="shared" si="517"/>
        <v>-11537.5</v>
      </c>
      <c r="AK174" s="110">
        <f t="shared" si="517"/>
        <v>-11777.5</v>
      </c>
      <c r="AL174" s="110">
        <f t="shared" si="517"/>
        <v>-12017.5</v>
      </c>
      <c r="AM174" s="110">
        <f t="shared" si="517"/>
        <v>-12257.5</v>
      </c>
      <c r="AN174" s="110">
        <f t="shared" si="517"/>
        <v>-12497.5</v>
      </c>
      <c r="AO174" s="110">
        <f t="shared" si="517"/>
        <v>-12737.5</v>
      </c>
      <c r="AP174" s="110">
        <f t="shared" si="517"/>
        <v>-12977.5</v>
      </c>
      <c r="AQ174" s="195">
        <f t="shared" si="517"/>
        <v>-13217.5</v>
      </c>
      <c r="AR174" s="110">
        <f t="shared" si="517"/>
        <v>-13505.5</v>
      </c>
      <c r="AS174" s="110">
        <f t="shared" si="517"/>
        <v>-13793.5</v>
      </c>
      <c r="AT174" s="110">
        <f t="shared" si="517"/>
        <v>-14081.5</v>
      </c>
      <c r="AU174" s="110">
        <f t="shared" si="517"/>
        <v>-14369.5</v>
      </c>
      <c r="AV174" s="110">
        <f t="shared" si="517"/>
        <v>-14657.5</v>
      </c>
      <c r="AW174" s="110">
        <f t="shared" si="517"/>
        <v>-14945.5</v>
      </c>
      <c r="AX174" s="110">
        <f t="shared" si="517"/>
        <v>-15233.5</v>
      </c>
      <c r="AY174" s="110">
        <f t="shared" si="517"/>
        <v>-15521.5</v>
      </c>
      <c r="AZ174" s="110">
        <f t="shared" si="517"/>
        <v>-15809.5</v>
      </c>
      <c r="BA174" s="110">
        <f t="shared" si="517"/>
        <v>-16097.5</v>
      </c>
      <c r="BB174" s="110">
        <f t="shared" si="517"/>
        <v>-16385.5</v>
      </c>
      <c r="BC174" s="195">
        <f t="shared" si="517"/>
        <v>-16673.5</v>
      </c>
      <c r="BD174" s="110">
        <f t="shared" si="517"/>
        <v>-17019.099999999999</v>
      </c>
      <c r="BE174" s="110">
        <f t="shared" si="517"/>
        <v>-17364.699999999997</v>
      </c>
      <c r="BF174" s="110">
        <f t="shared" si="517"/>
        <v>-17710.299999999996</v>
      </c>
      <c r="BG174" s="110">
        <f t="shared" ref="BG174:CL174" si="518">+BF174+BG180</f>
        <v>-18055.899999999994</v>
      </c>
      <c r="BH174" s="110">
        <f t="shared" si="518"/>
        <v>-18401.499999999993</v>
      </c>
      <c r="BI174" s="110">
        <f t="shared" si="518"/>
        <v>-18747.099999999991</v>
      </c>
      <c r="BJ174" s="110">
        <f t="shared" si="518"/>
        <v>-19092.69999999999</v>
      </c>
      <c r="BK174" s="110">
        <f t="shared" si="518"/>
        <v>-19438.299999999988</v>
      </c>
      <c r="BL174" s="110">
        <f t="shared" si="518"/>
        <v>-19783.899999999987</v>
      </c>
      <c r="BM174" s="110">
        <f t="shared" si="518"/>
        <v>-20129.499999999985</v>
      </c>
      <c r="BN174" s="110">
        <f t="shared" si="518"/>
        <v>-20475.099999999984</v>
      </c>
      <c r="BO174" s="195">
        <f t="shared" si="518"/>
        <v>-20820.699999999983</v>
      </c>
      <c r="BP174" s="110">
        <f t="shared" si="518"/>
        <v>-21235.419999999984</v>
      </c>
      <c r="BQ174" s="110">
        <f t="shared" si="518"/>
        <v>-21650.139999999985</v>
      </c>
      <c r="BR174" s="110">
        <f t="shared" si="518"/>
        <v>-22064.859999999986</v>
      </c>
      <c r="BS174" s="110">
        <f t="shared" si="518"/>
        <v>-22479.579999999987</v>
      </c>
      <c r="BT174" s="110">
        <f t="shared" si="518"/>
        <v>-22894.299999999988</v>
      </c>
      <c r="BU174" s="110">
        <f t="shared" si="518"/>
        <v>-23309.01999999999</v>
      </c>
      <c r="BV174" s="110">
        <f t="shared" si="518"/>
        <v>-23723.739999999991</v>
      </c>
      <c r="BW174" s="110">
        <f t="shared" si="518"/>
        <v>-24138.459999999992</v>
      </c>
      <c r="BX174" s="110">
        <f t="shared" si="518"/>
        <v>-24553.179999999993</v>
      </c>
      <c r="BY174" s="110">
        <f t="shared" si="518"/>
        <v>-24967.899999999994</v>
      </c>
      <c r="BZ174" s="110">
        <f t="shared" si="518"/>
        <v>-25382.619999999995</v>
      </c>
      <c r="CA174" s="195">
        <f t="shared" si="518"/>
        <v>-25797.339999999997</v>
      </c>
      <c r="CB174" s="110">
        <f t="shared" si="518"/>
        <v>-26295.003999999997</v>
      </c>
      <c r="CC174" s="110">
        <f t="shared" si="518"/>
        <v>-26792.667999999998</v>
      </c>
      <c r="CD174" s="110">
        <f t="shared" si="518"/>
        <v>-27290.331999999999</v>
      </c>
      <c r="CE174" s="110">
        <f t="shared" si="518"/>
        <v>-27787.995999999999</v>
      </c>
      <c r="CF174" s="110">
        <f t="shared" si="518"/>
        <v>-28285.66</v>
      </c>
      <c r="CG174" s="110">
        <f t="shared" si="518"/>
        <v>-28783.324000000001</v>
      </c>
      <c r="CH174" s="110">
        <f t="shared" si="518"/>
        <v>-29280.988000000001</v>
      </c>
      <c r="CI174" s="110">
        <f t="shared" si="518"/>
        <v>-29778.652000000002</v>
      </c>
      <c r="CJ174" s="110">
        <f t="shared" si="518"/>
        <v>-30276.316000000003</v>
      </c>
      <c r="CK174" s="110">
        <f t="shared" si="518"/>
        <v>-30773.980000000003</v>
      </c>
      <c r="CL174" s="110">
        <f t="shared" si="518"/>
        <v>-31271.644000000004</v>
      </c>
      <c r="CM174" s="195">
        <f t="shared" ref="CM174:CY174" si="519">+CL174+CM180</f>
        <v>-31769.308000000005</v>
      </c>
      <c r="CN174" s="110">
        <f t="shared" si="519"/>
        <v>-32366.504800000006</v>
      </c>
      <c r="CO174" s="110">
        <f t="shared" si="519"/>
        <v>-32963.701600000008</v>
      </c>
      <c r="CP174" s="110">
        <f t="shared" si="519"/>
        <v>-33560.898400000005</v>
      </c>
      <c r="CQ174" s="110">
        <f t="shared" si="519"/>
        <v>-34158.095200000003</v>
      </c>
      <c r="CR174" s="110">
        <f t="shared" si="519"/>
        <v>-34755.292000000001</v>
      </c>
      <c r="CS174" s="110">
        <f t="shared" si="519"/>
        <v>-35352.488799999999</v>
      </c>
      <c r="CT174" s="110">
        <f t="shared" si="519"/>
        <v>-35949.685599999997</v>
      </c>
      <c r="CU174" s="110">
        <f t="shared" si="519"/>
        <v>-36546.882399999995</v>
      </c>
      <c r="CV174" s="110">
        <f t="shared" si="519"/>
        <v>-37144.079199999993</v>
      </c>
      <c r="CW174" s="110">
        <f t="shared" si="519"/>
        <v>-37741.275999999991</v>
      </c>
      <c r="CX174" s="110">
        <f t="shared" si="519"/>
        <v>-38338.472799999989</v>
      </c>
      <c r="CY174" s="195">
        <f t="shared" si="519"/>
        <v>-38935.669599999987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464">
        <f>Z175</f>
        <v>0</v>
      </c>
      <c r="AB175" s="110">
        <f t="shared" ref="AB175:BS175" si="520">AA175</f>
        <v>0</v>
      </c>
      <c r="AC175" s="110">
        <f t="shared" si="520"/>
        <v>0</v>
      </c>
      <c r="AD175" s="110">
        <f t="shared" si="520"/>
        <v>0</v>
      </c>
      <c r="AE175" s="195">
        <f t="shared" si="520"/>
        <v>0</v>
      </c>
      <c r="AF175" s="110">
        <f t="shared" si="520"/>
        <v>0</v>
      </c>
      <c r="AG175" s="110">
        <f t="shared" si="520"/>
        <v>0</v>
      </c>
      <c r="AH175" s="110">
        <f t="shared" si="520"/>
        <v>0</v>
      </c>
      <c r="AI175" s="110">
        <f t="shared" si="520"/>
        <v>0</v>
      </c>
      <c r="AJ175" s="110">
        <f t="shared" si="520"/>
        <v>0</v>
      </c>
      <c r="AK175" s="110">
        <f t="shared" si="520"/>
        <v>0</v>
      </c>
      <c r="AL175" s="110">
        <f t="shared" si="520"/>
        <v>0</v>
      </c>
      <c r="AM175" s="110">
        <f t="shared" si="520"/>
        <v>0</v>
      </c>
      <c r="AN175" s="110">
        <f t="shared" si="520"/>
        <v>0</v>
      </c>
      <c r="AO175" s="110">
        <f t="shared" si="520"/>
        <v>0</v>
      </c>
      <c r="AP175" s="110">
        <f t="shared" si="520"/>
        <v>0</v>
      </c>
      <c r="AQ175" s="195">
        <f t="shared" si="520"/>
        <v>0</v>
      </c>
      <c r="AR175" s="110">
        <f t="shared" si="520"/>
        <v>0</v>
      </c>
      <c r="AS175" s="110">
        <f t="shared" si="520"/>
        <v>0</v>
      </c>
      <c r="AT175" s="110">
        <f t="shared" si="520"/>
        <v>0</v>
      </c>
      <c r="AU175" s="110">
        <f t="shared" si="520"/>
        <v>0</v>
      </c>
      <c r="AV175" s="110">
        <f t="shared" si="520"/>
        <v>0</v>
      </c>
      <c r="AW175" s="110">
        <f t="shared" si="520"/>
        <v>0</v>
      </c>
      <c r="AX175" s="110">
        <f t="shared" si="520"/>
        <v>0</v>
      </c>
      <c r="AY175" s="110">
        <f t="shared" si="520"/>
        <v>0</v>
      </c>
      <c r="AZ175" s="110">
        <f t="shared" si="520"/>
        <v>0</v>
      </c>
      <c r="BA175" s="110">
        <f t="shared" si="520"/>
        <v>0</v>
      </c>
      <c r="BB175" s="110">
        <f t="shared" si="520"/>
        <v>0</v>
      </c>
      <c r="BC175" s="195">
        <f t="shared" si="520"/>
        <v>0</v>
      </c>
      <c r="BD175" s="110">
        <f t="shared" si="520"/>
        <v>0</v>
      </c>
      <c r="BE175" s="110">
        <f t="shared" si="520"/>
        <v>0</v>
      </c>
      <c r="BF175" s="110">
        <f t="shared" si="520"/>
        <v>0</v>
      </c>
      <c r="BG175" s="110">
        <f t="shared" si="520"/>
        <v>0</v>
      </c>
      <c r="BH175" s="110">
        <f t="shared" si="520"/>
        <v>0</v>
      </c>
      <c r="BI175" s="110">
        <f t="shared" si="520"/>
        <v>0</v>
      </c>
      <c r="BJ175" s="110">
        <f t="shared" si="520"/>
        <v>0</v>
      </c>
      <c r="BK175" s="110">
        <f t="shared" si="520"/>
        <v>0</v>
      </c>
      <c r="BL175" s="110">
        <f t="shared" si="520"/>
        <v>0</v>
      </c>
      <c r="BM175" s="110">
        <f t="shared" si="520"/>
        <v>0</v>
      </c>
      <c r="BN175" s="110">
        <f t="shared" si="520"/>
        <v>0</v>
      </c>
      <c r="BO175" s="195">
        <f t="shared" si="520"/>
        <v>0</v>
      </c>
      <c r="BP175" s="110">
        <f t="shared" si="520"/>
        <v>0</v>
      </c>
      <c r="BQ175" s="110">
        <f t="shared" si="520"/>
        <v>0</v>
      </c>
      <c r="BR175" s="110">
        <f t="shared" si="520"/>
        <v>0</v>
      </c>
      <c r="BS175" s="110">
        <f t="shared" si="520"/>
        <v>0</v>
      </c>
      <c r="BT175" s="110">
        <f t="shared" ref="BT175:CY175" si="521">BS175</f>
        <v>0</v>
      </c>
      <c r="BU175" s="110">
        <f t="shared" si="521"/>
        <v>0</v>
      </c>
      <c r="BV175" s="110">
        <f t="shared" si="521"/>
        <v>0</v>
      </c>
      <c r="BW175" s="110">
        <f t="shared" si="521"/>
        <v>0</v>
      </c>
      <c r="BX175" s="110">
        <f t="shared" si="521"/>
        <v>0</v>
      </c>
      <c r="BY175" s="110">
        <f t="shared" si="521"/>
        <v>0</v>
      </c>
      <c r="BZ175" s="110">
        <f t="shared" si="521"/>
        <v>0</v>
      </c>
      <c r="CA175" s="195">
        <f t="shared" si="521"/>
        <v>0</v>
      </c>
      <c r="CB175" s="110">
        <f t="shared" si="521"/>
        <v>0</v>
      </c>
      <c r="CC175" s="110">
        <f t="shared" si="521"/>
        <v>0</v>
      </c>
      <c r="CD175" s="110">
        <f t="shared" si="521"/>
        <v>0</v>
      </c>
      <c r="CE175" s="110">
        <f t="shared" si="521"/>
        <v>0</v>
      </c>
      <c r="CF175" s="110">
        <f t="shared" si="521"/>
        <v>0</v>
      </c>
      <c r="CG175" s="110">
        <f t="shared" si="521"/>
        <v>0</v>
      </c>
      <c r="CH175" s="110">
        <f t="shared" si="521"/>
        <v>0</v>
      </c>
      <c r="CI175" s="110">
        <f t="shared" si="521"/>
        <v>0</v>
      </c>
      <c r="CJ175" s="110">
        <f t="shared" si="521"/>
        <v>0</v>
      </c>
      <c r="CK175" s="110">
        <f t="shared" si="521"/>
        <v>0</v>
      </c>
      <c r="CL175" s="110">
        <f t="shared" si="521"/>
        <v>0</v>
      </c>
      <c r="CM175" s="195">
        <f t="shared" si="521"/>
        <v>0</v>
      </c>
      <c r="CN175" s="110">
        <f t="shared" si="521"/>
        <v>0</v>
      </c>
      <c r="CO175" s="110">
        <f t="shared" si="521"/>
        <v>0</v>
      </c>
      <c r="CP175" s="110">
        <f t="shared" si="521"/>
        <v>0</v>
      </c>
      <c r="CQ175" s="110">
        <f t="shared" si="521"/>
        <v>0</v>
      </c>
      <c r="CR175" s="110">
        <f t="shared" si="521"/>
        <v>0</v>
      </c>
      <c r="CS175" s="110">
        <f t="shared" si="521"/>
        <v>0</v>
      </c>
      <c r="CT175" s="110">
        <f t="shared" si="521"/>
        <v>0</v>
      </c>
      <c r="CU175" s="110">
        <f t="shared" si="521"/>
        <v>0</v>
      </c>
      <c r="CV175" s="110">
        <f t="shared" si="521"/>
        <v>0</v>
      </c>
      <c r="CW175" s="110">
        <f t="shared" si="521"/>
        <v>0</v>
      </c>
      <c r="CX175" s="110">
        <f t="shared" si="521"/>
        <v>0</v>
      </c>
      <c r="CY175" s="195">
        <f t="shared" si="521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464">
        <f>+Z176</f>
        <v>0</v>
      </c>
      <c r="AB176" s="464">
        <f t="shared" ref="AB176:CM176" si="522">+AA176+(ABS(AA176)*0.01)</f>
        <v>0</v>
      </c>
      <c r="AC176" s="464">
        <f t="shared" si="522"/>
        <v>0</v>
      </c>
      <c r="AD176" s="464">
        <f t="shared" si="522"/>
        <v>0</v>
      </c>
      <c r="AE176" s="466">
        <f t="shared" si="522"/>
        <v>0</v>
      </c>
      <c r="AF176" s="464">
        <f t="shared" si="522"/>
        <v>0</v>
      </c>
      <c r="AG176" s="464">
        <f t="shared" si="522"/>
        <v>0</v>
      </c>
      <c r="AH176" s="464">
        <f t="shared" si="522"/>
        <v>0</v>
      </c>
      <c r="AI176" s="464">
        <f t="shared" si="522"/>
        <v>0</v>
      </c>
      <c r="AJ176" s="464">
        <f t="shared" si="522"/>
        <v>0</v>
      </c>
      <c r="AK176" s="464">
        <f t="shared" si="522"/>
        <v>0</v>
      </c>
      <c r="AL176" s="464">
        <f t="shared" si="522"/>
        <v>0</v>
      </c>
      <c r="AM176" s="464">
        <f t="shared" si="522"/>
        <v>0</v>
      </c>
      <c r="AN176" s="464">
        <f t="shared" si="522"/>
        <v>0</v>
      </c>
      <c r="AO176" s="464">
        <f t="shared" si="522"/>
        <v>0</v>
      </c>
      <c r="AP176" s="464">
        <f t="shared" si="522"/>
        <v>0</v>
      </c>
      <c r="AQ176" s="466">
        <f t="shared" si="522"/>
        <v>0</v>
      </c>
      <c r="AR176" s="464">
        <f t="shared" si="522"/>
        <v>0</v>
      </c>
      <c r="AS176" s="464">
        <f t="shared" si="522"/>
        <v>0</v>
      </c>
      <c r="AT176" s="464">
        <f t="shared" si="522"/>
        <v>0</v>
      </c>
      <c r="AU176" s="464">
        <f t="shared" si="522"/>
        <v>0</v>
      </c>
      <c r="AV176" s="464">
        <f t="shared" si="522"/>
        <v>0</v>
      </c>
      <c r="AW176" s="464">
        <f t="shared" si="522"/>
        <v>0</v>
      </c>
      <c r="AX176" s="464">
        <f t="shared" si="522"/>
        <v>0</v>
      </c>
      <c r="AY176" s="464">
        <f t="shared" si="522"/>
        <v>0</v>
      </c>
      <c r="AZ176" s="464">
        <f t="shared" si="522"/>
        <v>0</v>
      </c>
      <c r="BA176" s="464">
        <f t="shared" si="522"/>
        <v>0</v>
      </c>
      <c r="BB176" s="464">
        <f t="shared" si="522"/>
        <v>0</v>
      </c>
      <c r="BC176" s="466">
        <f t="shared" si="522"/>
        <v>0</v>
      </c>
      <c r="BD176" s="464">
        <f t="shared" si="522"/>
        <v>0</v>
      </c>
      <c r="BE176" s="464">
        <f t="shared" si="522"/>
        <v>0</v>
      </c>
      <c r="BF176" s="464">
        <f t="shared" si="522"/>
        <v>0</v>
      </c>
      <c r="BG176" s="464">
        <f t="shared" si="522"/>
        <v>0</v>
      </c>
      <c r="BH176" s="464">
        <f t="shared" si="522"/>
        <v>0</v>
      </c>
      <c r="BI176" s="464">
        <f t="shared" si="522"/>
        <v>0</v>
      </c>
      <c r="BJ176" s="464">
        <f t="shared" si="522"/>
        <v>0</v>
      </c>
      <c r="BK176" s="464">
        <f t="shared" si="522"/>
        <v>0</v>
      </c>
      <c r="BL176" s="464">
        <f t="shared" si="522"/>
        <v>0</v>
      </c>
      <c r="BM176" s="464">
        <f t="shared" si="522"/>
        <v>0</v>
      </c>
      <c r="BN176" s="464">
        <f t="shared" si="522"/>
        <v>0</v>
      </c>
      <c r="BO176" s="466">
        <f t="shared" si="522"/>
        <v>0</v>
      </c>
      <c r="BP176" s="464">
        <f t="shared" si="522"/>
        <v>0</v>
      </c>
      <c r="BQ176" s="464">
        <f t="shared" si="522"/>
        <v>0</v>
      </c>
      <c r="BR176" s="464">
        <f t="shared" si="522"/>
        <v>0</v>
      </c>
      <c r="BS176" s="464">
        <f t="shared" si="522"/>
        <v>0</v>
      </c>
      <c r="BT176" s="464">
        <f t="shared" si="522"/>
        <v>0</v>
      </c>
      <c r="BU176" s="464">
        <f t="shared" si="522"/>
        <v>0</v>
      </c>
      <c r="BV176" s="464">
        <f t="shared" si="522"/>
        <v>0</v>
      </c>
      <c r="BW176" s="464">
        <f t="shared" si="522"/>
        <v>0</v>
      </c>
      <c r="BX176" s="464">
        <f t="shared" si="522"/>
        <v>0</v>
      </c>
      <c r="BY176" s="464">
        <f t="shared" si="522"/>
        <v>0</v>
      </c>
      <c r="BZ176" s="464">
        <f t="shared" si="522"/>
        <v>0</v>
      </c>
      <c r="CA176" s="466">
        <f t="shared" si="522"/>
        <v>0</v>
      </c>
      <c r="CB176" s="464">
        <f t="shared" si="522"/>
        <v>0</v>
      </c>
      <c r="CC176" s="464">
        <f t="shared" si="522"/>
        <v>0</v>
      </c>
      <c r="CD176" s="464">
        <f t="shared" si="522"/>
        <v>0</v>
      </c>
      <c r="CE176" s="464">
        <f t="shared" si="522"/>
        <v>0</v>
      </c>
      <c r="CF176" s="464">
        <f t="shared" si="522"/>
        <v>0</v>
      </c>
      <c r="CG176" s="464">
        <f t="shared" si="522"/>
        <v>0</v>
      </c>
      <c r="CH176" s="464">
        <f t="shared" si="522"/>
        <v>0</v>
      </c>
      <c r="CI176" s="464">
        <f t="shared" si="522"/>
        <v>0</v>
      </c>
      <c r="CJ176" s="464">
        <f t="shared" si="522"/>
        <v>0</v>
      </c>
      <c r="CK176" s="464">
        <f t="shared" si="522"/>
        <v>0</v>
      </c>
      <c r="CL176" s="464">
        <f t="shared" si="522"/>
        <v>0</v>
      </c>
      <c r="CM176" s="466">
        <f t="shared" si="522"/>
        <v>0</v>
      </c>
      <c r="CN176" s="464">
        <f t="shared" ref="CN176:CY176" si="523">+CM176+(ABS(CM176)*0.01)</f>
        <v>0</v>
      </c>
      <c r="CO176" s="464">
        <f t="shared" si="523"/>
        <v>0</v>
      </c>
      <c r="CP176" s="464">
        <f t="shared" si="523"/>
        <v>0</v>
      </c>
      <c r="CQ176" s="464">
        <f t="shared" si="523"/>
        <v>0</v>
      </c>
      <c r="CR176" s="464">
        <f t="shared" si="523"/>
        <v>0</v>
      </c>
      <c r="CS176" s="464">
        <f t="shared" si="523"/>
        <v>0</v>
      </c>
      <c r="CT176" s="464">
        <f t="shared" si="523"/>
        <v>0</v>
      </c>
      <c r="CU176" s="464">
        <f t="shared" si="523"/>
        <v>0</v>
      </c>
      <c r="CV176" s="464">
        <f t="shared" si="523"/>
        <v>0</v>
      </c>
      <c r="CW176" s="464">
        <f t="shared" si="523"/>
        <v>0</v>
      </c>
      <c r="CX176" s="464">
        <f t="shared" si="523"/>
        <v>0</v>
      </c>
      <c r="CY176" s="466">
        <f t="shared" si="523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24">+U115+T177</f>
        <v>0</v>
      </c>
      <c r="V177" s="110">
        <f t="shared" si="524"/>
        <v>-300</v>
      </c>
      <c r="W177" s="110">
        <f t="shared" si="524"/>
        <v>91.25</v>
      </c>
      <c r="X177" s="110">
        <f t="shared" si="524"/>
        <v>149.61999999999995</v>
      </c>
      <c r="Y177" s="110">
        <f t="shared" si="524"/>
        <v>1859.4899999999998</v>
      </c>
      <c r="Z177" s="195">
        <f t="shared" si="524"/>
        <v>1696.4499999999989</v>
      </c>
      <c r="AA177" s="110">
        <f t="shared" si="524"/>
        <v>4332.0615711613527</v>
      </c>
      <c r="AB177" s="110">
        <f t="shared" si="524"/>
        <v>5775.5056034569734</v>
      </c>
      <c r="AC177" s="110">
        <f t="shared" si="524"/>
        <v>8395.2759798511343</v>
      </c>
      <c r="AD177" s="110">
        <f t="shared" si="524"/>
        <v>10622.937574879115</v>
      </c>
      <c r="AE177" s="195">
        <f t="shared" si="524"/>
        <v>12458.490388540915</v>
      </c>
      <c r="AF177" s="110">
        <f t="shared" si="524"/>
        <v>15673.924827667437</v>
      </c>
      <c r="AG177" s="110">
        <f t="shared" si="524"/>
        <v>18105.1417040616</v>
      </c>
      <c r="AH177" s="110">
        <f t="shared" si="524"/>
        <v>21320.576143188122</v>
      </c>
      <c r="AI177" s="110">
        <f t="shared" si="524"/>
        <v>22967.575456849921</v>
      </c>
      <c r="AJ177" s="110">
        <f t="shared" si="524"/>
        <v>25398.792333244084</v>
      </c>
      <c r="AK177" s="110">
        <f t="shared" si="524"/>
        <v>27830.009209638243</v>
      </c>
      <c r="AL177" s="110">
        <f t="shared" si="524"/>
        <v>31829.661211497125</v>
      </c>
      <c r="AM177" s="110">
        <f t="shared" si="524"/>
        <v>35437.204431989827</v>
      </c>
      <c r="AN177" s="110">
        <f t="shared" si="524"/>
        <v>41397.400340679611</v>
      </c>
      <c r="AO177" s="110">
        <f t="shared" si="524"/>
        <v>48533.922593467934</v>
      </c>
      <c r="AP177" s="110">
        <f t="shared" si="524"/>
        <v>57238.879971720977</v>
      </c>
      <c r="AQ177" s="195">
        <f t="shared" si="524"/>
        <v>62806.967099044574</v>
      </c>
      <c r="AR177" s="110">
        <f t="shared" si="524"/>
        <v>69736.080501832897</v>
      </c>
      <c r="AS177" s="110">
        <f t="shared" si="524"/>
        <v>76665.193904621221</v>
      </c>
      <c r="AT177" s="110">
        <f t="shared" si="524"/>
        <v>85162.742432874264</v>
      </c>
      <c r="AU177" s="110">
        <f t="shared" si="524"/>
        <v>90523.420710197868</v>
      </c>
      <c r="AV177" s="110">
        <f t="shared" si="524"/>
        <v>97452.534112986192</v>
      </c>
      <c r="AW177" s="110">
        <f t="shared" si="524"/>
        <v>104381.64751577452</v>
      </c>
      <c r="AX177" s="110">
        <f t="shared" si="524"/>
        <v>112879.19604402756</v>
      </c>
      <c r="AY177" s="110">
        <f t="shared" si="524"/>
        <v>118239.87432135116</v>
      </c>
      <c r="AZ177" s="110">
        <f t="shared" si="524"/>
        <v>125168.98772413949</v>
      </c>
      <c r="BA177" s="110">
        <f t="shared" ref="BA177:CF177" si="525">+BA115+AZ177</f>
        <v>132098.1011269278</v>
      </c>
      <c r="BB177" s="110">
        <f t="shared" si="525"/>
        <v>140595.64965518084</v>
      </c>
      <c r="BC177" s="195">
        <f t="shared" si="525"/>
        <v>145956.32793250444</v>
      </c>
      <c r="BD177" s="110">
        <f t="shared" si="525"/>
        <v>152657.29160029275</v>
      </c>
      <c r="BE177" s="110">
        <f t="shared" si="525"/>
        <v>159358.25526808106</v>
      </c>
      <c r="BF177" s="110">
        <f t="shared" si="525"/>
        <v>167627.65406133409</v>
      </c>
      <c r="BG177" s="110">
        <f t="shared" si="525"/>
        <v>172760.18260365768</v>
      </c>
      <c r="BH177" s="110">
        <f t="shared" si="525"/>
        <v>179461.14627144599</v>
      </c>
      <c r="BI177" s="110">
        <f t="shared" si="525"/>
        <v>186162.1099392343</v>
      </c>
      <c r="BJ177" s="110">
        <f t="shared" si="525"/>
        <v>195215.72629521971</v>
      </c>
      <c r="BK177" s="110">
        <f t="shared" si="525"/>
        <v>202308.79874437422</v>
      </c>
      <c r="BL177" s="110">
        <f t="shared" si="525"/>
        <v>212538.74144445817</v>
      </c>
      <c r="BM177" s="110">
        <f t="shared" si="525"/>
        <v>223945.01048864063</v>
      </c>
      <c r="BN177" s="110">
        <f t="shared" si="525"/>
        <v>237703.93222102019</v>
      </c>
      <c r="BO177" s="195">
        <f t="shared" si="525"/>
        <v>246757.5485770056</v>
      </c>
      <c r="BP177" s="110">
        <f t="shared" si="525"/>
        <v>257912.85291268807</v>
      </c>
      <c r="BQ177" s="110">
        <f t="shared" si="525"/>
        <v>269068.15724837058</v>
      </c>
      <c r="BR177" s="110">
        <f t="shared" si="525"/>
        <v>282576.11427225015</v>
      </c>
      <c r="BS177" s="110">
        <f t="shared" si="525"/>
        <v>291378.76591973554</v>
      </c>
      <c r="BT177" s="110">
        <f t="shared" si="525"/>
        <v>302534.07025541802</v>
      </c>
      <c r="BU177" s="110">
        <f t="shared" si="525"/>
        <v>313689.3745911005</v>
      </c>
      <c r="BV177" s="110">
        <f t="shared" si="525"/>
        <v>327197.33161498007</v>
      </c>
      <c r="BW177" s="110">
        <f t="shared" si="525"/>
        <v>335999.98326246545</v>
      </c>
      <c r="BX177" s="110">
        <f t="shared" si="525"/>
        <v>347155.28759814793</v>
      </c>
      <c r="BY177" s="110">
        <f t="shared" si="525"/>
        <v>358310.59193383041</v>
      </c>
      <c r="BZ177" s="110">
        <f t="shared" si="525"/>
        <v>371818.54895770998</v>
      </c>
      <c r="CA177" s="195">
        <f t="shared" si="525"/>
        <v>380621.20060519536</v>
      </c>
      <c r="CB177" s="110">
        <f t="shared" si="525"/>
        <v>391500.44376152783</v>
      </c>
      <c r="CC177" s="110">
        <f t="shared" si="525"/>
        <v>402379.68691786029</v>
      </c>
      <c r="CD177" s="110">
        <f t="shared" si="525"/>
        <v>415611.58276238985</v>
      </c>
      <c r="CE177" s="110">
        <f t="shared" si="525"/>
        <v>424138.17323052522</v>
      </c>
      <c r="CF177" s="110">
        <f t="shared" si="525"/>
        <v>435017.41638685769</v>
      </c>
      <c r="CG177" s="110">
        <f t="shared" ref="CG177:CY177" si="526">+CG115+CF177</f>
        <v>445896.65954319015</v>
      </c>
      <c r="CH177" s="110">
        <f t="shared" si="526"/>
        <v>459912.77295045205</v>
      </c>
      <c r="CI177" s="110">
        <f t="shared" si="526"/>
        <v>470399.90732541837</v>
      </c>
      <c r="CJ177" s="110">
        <f t="shared" si="526"/>
        <v>484808.12951404648</v>
      </c>
      <c r="CK177" s="110">
        <f t="shared" si="526"/>
        <v>500392.67804677313</v>
      </c>
      <c r="CL177" s="110">
        <f t="shared" si="526"/>
        <v>519114.09683042922</v>
      </c>
      <c r="CM177" s="195">
        <f t="shared" si="526"/>
        <v>531561.77511222637</v>
      </c>
      <c r="CN177" s="110">
        <f t="shared" si="526"/>
        <v>546842.65634766803</v>
      </c>
      <c r="CO177" s="110">
        <f t="shared" si="526"/>
        <v>562123.53758310969</v>
      </c>
      <c r="CP177" s="110">
        <f t="shared" si="526"/>
        <v>580541.28906948073</v>
      </c>
      <c r="CQ177" s="110">
        <f t="shared" si="526"/>
        <v>592685.30005399289</v>
      </c>
      <c r="CR177" s="110">
        <f t="shared" si="526"/>
        <v>607966.18128943455</v>
      </c>
      <c r="CS177" s="110">
        <f t="shared" si="526"/>
        <v>623247.06252487621</v>
      </c>
      <c r="CT177" s="110">
        <f t="shared" si="526"/>
        <v>641664.81401124725</v>
      </c>
      <c r="CU177" s="110">
        <f t="shared" si="526"/>
        <v>653808.82499575941</v>
      </c>
      <c r="CV177" s="110">
        <f t="shared" si="526"/>
        <v>669089.70623120107</v>
      </c>
      <c r="CW177" s="110">
        <f t="shared" si="526"/>
        <v>684370.58746664273</v>
      </c>
      <c r="CX177" s="110">
        <f t="shared" si="526"/>
        <v>702788.33895301376</v>
      </c>
      <c r="CY177" s="195">
        <f t="shared" si="526"/>
        <v>714932.34993752593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27">SUM(N173:N177)</f>
        <v>0</v>
      </c>
      <c r="O178" s="47">
        <f t="shared" si="527"/>
        <v>0</v>
      </c>
      <c r="P178" s="47">
        <f t="shared" si="527"/>
        <v>0</v>
      </c>
      <c r="Q178" s="47">
        <f t="shared" si="527"/>
        <v>0</v>
      </c>
      <c r="R178" s="47">
        <f t="shared" si="527"/>
        <v>0</v>
      </c>
      <c r="S178" s="47">
        <f t="shared" si="527"/>
        <v>0</v>
      </c>
      <c r="T178" s="47">
        <f t="shared" si="527"/>
        <v>0</v>
      </c>
      <c r="U178" s="47">
        <f t="shared" si="527"/>
        <v>0</v>
      </c>
      <c r="V178" s="47">
        <f t="shared" si="527"/>
        <v>4700</v>
      </c>
      <c r="W178" s="47">
        <f t="shared" si="527"/>
        <v>5091.25</v>
      </c>
      <c r="X178" s="47">
        <f t="shared" si="527"/>
        <v>5149.62</v>
      </c>
      <c r="Y178" s="47">
        <f t="shared" si="527"/>
        <v>6859.49</v>
      </c>
      <c r="Z178" s="199">
        <f t="shared" si="527"/>
        <v>-7641.0500000000011</v>
      </c>
      <c r="AA178" s="47">
        <f t="shared" si="527"/>
        <v>-5205.4384288386473</v>
      </c>
      <c r="AB178" s="47">
        <f t="shared" si="527"/>
        <v>-3961.9943965430266</v>
      </c>
      <c r="AC178" s="47">
        <f t="shared" si="527"/>
        <v>-1542.2240201488657</v>
      </c>
      <c r="AD178" s="47">
        <f t="shared" si="527"/>
        <v>485.43757487911535</v>
      </c>
      <c r="AE178" s="199">
        <f t="shared" si="527"/>
        <v>2120.9903885409149</v>
      </c>
      <c r="AF178" s="47">
        <f t="shared" si="527"/>
        <v>5096.4248276674371</v>
      </c>
      <c r="AG178" s="47">
        <f t="shared" si="527"/>
        <v>7287.6417040615997</v>
      </c>
      <c r="AH178" s="47">
        <f t="shared" si="527"/>
        <v>10263.076143188122</v>
      </c>
      <c r="AI178" s="47">
        <f t="shared" si="527"/>
        <v>11670.075456849921</v>
      </c>
      <c r="AJ178" s="47">
        <f t="shared" si="527"/>
        <v>13861.292333244084</v>
      </c>
      <c r="AK178" s="47">
        <f t="shared" si="527"/>
        <v>16052.509209638243</v>
      </c>
      <c r="AL178" s="47">
        <f t="shared" si="527"/>
        <v>19812.161211497125</v>
      </c>
      <c r="AM178" s="47">
        <f t="shared" si="527"/>
        <v>23179.704431989827</v>
      </c>
      <c r="AN178" s="47">
        <f t="shared" si="527"/>
        <v>28899.900340679611</v>
      </c>
      <c r="AO178" s="47">
        <f t="shared" si="527"/>
        <v>35796.422593467934</v>
      </c>
      <c r="AP178" s="47">
        <f t="shared" si="527"/>
        <v>44261.379971720977</v>
      </c>
      <c r="AQ178" s="199">
        <f t="shared" si="527"/>
        <v>49589.467099044574</v>
      </c>
      <c r="AR178" s="47">
        <f t="shared" si="527"/>
        <v>56230.580501832897</v>
      </c>
      <c r="AS178" s="47">
        <f t="shared" si="527"/>
        <v>62871.693904621221</v>
      </c>
      <c r="AT178" s="47">
        <f t="shared" ref="AT178:BY178" si="528">SUM(AT173:AT177)</f>
        <v>71081.242432874264</v>
      </c>
      <c r="AU178" s="47">
        <f t="shared" si="528"/>
        <v>76153.920710197868</v>
      </c>
      <c r="AV178" s="47">
        <f t="shared" si="528"/>
        <v>82795.034112986192</v>
      </c>
      <c r="AW178" s="47">
        <f t="shared" si="528"/>
        <v>89436.147515774515</v>
      </c>
      <c r="AX178" s="47">
        <f t="shared" si="528"/>
        <v>97645.696044027558</v>
      </c>
      <c r="AY178" s="47">
        <f t="shared" si="528"/>
        <v>102718.37432135116</v>
      </c>
      <c r="AZ178" s="47">
        <f t="shared" si="528"/>
        <v>109359.48772413949</v>
      </c>
      <c r="BA178" s="47">
        <f t="shared" si="528"/>
        <v>116000.6011269278</v>
      </c>
      <c r="BB178" s="47">
        <f t="shared" si="528"/>
        <v>124210.14965518084</v>
      </c>
      <c r="BC178" s="199">
        <f t="shared" si="528"/>
        <v>129282.82793250444</v>
      </c>
      <c r="BD178" s="47">
        <f t="shared" si="528"/>
        <v>135638.19160029275</v>
      </c>
      <c r="BE178" s="47">
        <f t="shared" si="528"/>
        <v>141993.55526808108</v>
      </c>
      <c r="BF178" s="47">
        <f t="shared" si="528"/>
        <v>149917.3540613341</v>
      </c>
      <c r="BG178" s="47">
        <f t="shared" si="528"/>
        <v>154704.28260365769</v>
      </c>
      <c r="BH178" s="47">
        <f t="shared" si="528"/>
        <v>161059.64627144599</v>
      </c>
      <c r="BI178" s="47">
        <f t="shared" si="528"/>
        <v>167415.0099392343</v>
      </c>
      <c r="BJ178" s="47">
        <f t="shared" si="528"/>
        <v>176123.02629521972</v>
      </c>
      <c r="BK178" s="47">
        <f t="shared" si="528"/>
        <v>182870.49874437423</v>
      </c>
      <c r="BL178" s="47">
        <f t="shared" si="528"/>
        <v>192754.84144445817</v>
      </c>
      <c r="BM178" s="47">
        <f t="shared" si="528"/>
        <v>203815.51048864063</v>
      </c>
      <c r="BN178" s="47">
        <f t="shared" si="528"/>
        <v>217228.83222102022</v>
      </c>
      <c r="BO178" s="199">
        <f t="shared" si="528"/>
        <v>225936.84857700561</v>
      </c>
      <c r="BP178" s="47">
        <f t="shared" si="528"/>
        <v>236677.43291268809</v>
      </c>
      <c r="BQ178" s="47">
        <f t="shared" si="528"/>
        <v>247418.0172483706</v>
      </c>
      <c r="BR178" s="47">
        <f t="shared" si="528"/>
        <v>260511.25427225017</v>
      </c>
      <c r="BS178" s="47">
        <f t="shared" si="528"/>
        <v>268899.18591973558</v>
      </c>
      <c r="BT178" s="47">
        <f t="shared" si="528"/>
        <v>279639.77025541803</v>
      </c>
      <c r="BU178" s="47">
        <f t="shared" si="528"/>
        <v>290380.35459110048</v>
      </c>
      <c r="BV178" s="47">
        <f t="shared" si="528"/>
        <v>303473.59161498008</v>
      </c>
      <c r="BW178" s="47">
        <f t="shared" si="528"/>
        <v>311861.52326246549</v>
      </c>
      <c r="BX178" s="47">
        <f t="shared" si="528"/>
        <v>322602.10759814794</v>
      </c>
      <c r="BY178" s="47">
        <f t="shared" si="528"/>
        <v>333342.69193383039</v>
      </c>
      <c r="BZ178" s="47">
        <f t="shared" ref="BZ178:CY178" si="529">SUM(BZ173:BZ177)</f>
        <v>346435.92895770998</v>
      </c>
      <c r="CA178" s="199">
        <f t="shared" si="529"/>
        <v>354823.8606051954</v>
      </c>
      <c r="CB178" s="47">
        <f t="shared" si="529"/>
        <v>365205.43976152781</v>
      </c>
      <c r="CC178" s="47">
        <f t="shared" si="529"/>
        <v>375587.01891786029</v>
      </c>
      <c r="CD178" s="47">
        <f t="shared" si="529"/>
        <v>388321.25076238986</v>
      </c>
      <c r="CE178" s="47">
        <f t="shared" si="529"/>
        <v>396350.17723052524</v>
      </c>
      <c r="CF178" s="47">
        <f t="shared" si="529"/>
        <v>406731.75638685771</v>
      </c>
      <c r="CG178" s="47">
        <f t="shared" si="529"/>
        <v>417113.33554319013</v>
      </c>
      <c r="CH178" s="47">
        <f t="shared" si="529"/>
        <v>430631.78495045204</v>
      </c>
      <c r="CI178" s="47">
        <f t="shared" si="529"/>
        <v>440621.25532541837</v>
      </c>
      <c r="CJ178" s="47">
        <f t="shared" si="529"/>
        <v>454531.81351404649</v>
      </c>
      <c r="CK178" s="47">
        <f t="shared" si="529"/>
        <v>469618.69804677315</v>
      </c>
      <c r="CL178" s="47">
        <f t="shared" si="529"/>
        <v>487842.45283042919</v>
      </c>
      <c r="CM178" s="199">
        <f t="shared" si="529"/>
        <v>499792.46711222635</v>
      </c>
      <c r="CN178" s="47">
        <f t="shared" si="529"/>
        <v>514476.15154766804</v>
      </c>
      <c r="CO178" s="47">
        <f t="shared" si="529"/>
        <v>529159.83598310966</v>
      </c>
      <c r="CP178" s="47">
        <f t="shared" si="529"/>
        <v>546980.39066948066</v>
      </c>
      <c r="CQ178" s="47">
        <f t="shared" si="529"/>
        <v>558527.20485399291</v>
      </c>
      <c r="CR178" s="47">
        <f t="shared" si="529"/>
        <v>573210.88928943453</v>
      </c>
      <c r="CS178" s="47">
        <f t="shared" si="529"/>
        <v>587894.57372487616</v>
      </c>
      <c r="CT178" s="47">
        <f t="shared" si="529"/>
        <v>605715.12841124728</v>
      </c>
      <c r="CU178" s="47">
        <f t="shared" si="529"/>
        <v>617261.94259575941</v>
      </c>
      <c r="CV178" s="47">
        <f t="shared" si="529"/>
        <v>631945.62703120103</v>
      </c>
      <c r="CW178" s="47">
        <f t="shared" si="529"/>
        <v>646629.31146664277</v>
      </c>
      <c r="CX178" s="47">
        <f t="shared" si="529"/>
        <v>664449.86615301378</v>
      </c>
      <c r="CY178" s="199">
        <f t="shared" si="529"/>
        <v>675996.6803375259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30">N178+N171</f>
        <v>0</v>
      </c>
      <c r="O179" s="48">
        <f t="shared" si="530"/>
        <v>0</v>
      </c>
      <c r="P179" s="48">
        <f t="shared" si="530"/>
        <v>0</v>
      </c>
      <c r="Q179" s="48">
        <f t="shared" si="530"/>
        <v>0</v>
      </c>
      <c r="R179" s="48">
        <f t="shared" si="530"/>
        <v>0</v>
      </c>
      <c r="S179" s="48">
        <f t="shared" si="530"/>
        <v>0</v>
      </c>
      <c r="T179" s="48">
        <f t="shared" si="530"/>
        <v>0</v>
      </c>
      <c r="U179" s="48">
        <f t="shared" si="530"/>
        <v>0</v>
      </c>
      <c r="V179" s="48">
        <f t="shared" si="530"/>
        <v>5000</v>
      </c>
      <c r="W179" s="48">
        <f t="shared" si="530"/>
        <v>5101.75</v>
      </c>
      <c r="X179" s="48">
        <f t="shared" si="530"/>
        <v>5340.2</v>
      </c>
      <c r="Y179" s="48">
        <f t="shared" si="530"/>
        <v>7206.91</v>
      </c>
      <c r="Z179" s="196">
        <f t="shared" si="530"/>
        <v>24336.29</v>
      </c>
      <c r="AA179" s="48">
        <f t="shared" si="530"/>
        <v>25801.030638621018</v>
      </c>
      <c r="AB179" s="48">
        <f t="shared" si="530"/>
        <v>27044.474670916636</v>
      </c>
      <c r="AC179" s="48">
        <f t="shared" si="530"/>
        <v>29464.245047310797</v>
      </c>
      <c r="AD179" s="48">
        <f t="shared" si="530"/>
        <v>31491.906642338778</v>
      </c>
      <c r="AE179" s="196">
        <f t="shared" si="530"/>
        <v>33127.459456000579</v>
      </c>
      <c r="AF179" s="48">
        <f t="shared" si="530"/>
        <v>36109.465708619035</v>
      </c>
      <c r="AG179" s="48">
        <f t="shared" si="530"/>
        <v>38300.682585013201</v>
      </c>
      <c r="AH179" s="48">
        <f t="shared" si="530"/>
        <v>41276.117024139719</v>
      </c>
      <c r="AI179" s="48">
        <f t="shared" si="530"/>
        <v>42683.116337801519</v>
      </c>
      <c r="AJ179" s="48">
        <f t="shared" si="530"/>
        <v>44874.333214195678</v>
      </c>
      <c r="AK179" s="48">
        <f t="shared" si="530"/>
        <v>47065.550090589837</v>
      </c>
      <c r="AL179" s="48">
        <f t="shared" si="530"/>
        <v>50825.202092448722</v>
      </c>
      <c r="AM179" s="48">
        <f t="shared" si="530"/>
        <v>54192.745312941421</v>
      </c>
      <c r="AN179" s="48">
        <f t="shared" si="530"/>
        <v>59912.941221631205</v>
      </c>
      <c r="AO179" s="48">
        <f t="shared" si="530"/>
        <v>66809.463474419535</v>
      </c>
      <c r="AP179" s="48">
        <f t="shared" si="530"/>
        <v>75274.420852672571</v>
      </c>
      <c r="AQ179" s="196">
        <f t="shared" si="530"/>
        <v>80602.507979996168</v>
      </c>
      <c r="AR179" s="48">
        <f t="shared" si="530"/>
        <v>87251.507558974816</v>
      </c>
      <c r="AS179" s="48">
        <f t="shared" si="530"/>
        <v>93892.620961763139</v>
      </c>
      <c r="AT179" s="48">
        <f t="shared" ref="AT179:BY179" si="531">AT178+AT171</f>
        <v>102102.16949001618</v>
      </c>
      <c r="AU179" s="48">
        <f t="shared" si="531"/>
        <v>107174.84776733979</v>
      </c>
      <c r="AV179" s="48">
        <f t="shared" si="531"/>
        <v>113815.96117012811</v>
      </c>
      <c r="AW179" s="48">
        <f t="shared" si="531"/>
        <v>120457.07457291643</v>
      </c>
      <c r="AX179" s="48">
        <f t="shared" si="531"/>
        <v>128666.62310116948</v>
      </c>
      <c r="AY179" s="48">
        <f t="shared" si="531"/>
        <v>133739.30137849308</v>
      </c>
      <c r="AZ179" s="48">
        <f t="shared" si="531"/>
        <v>140380.4147812814</v>
      </c>
      <c r="BA179" s="48">
        <f t="shared" si="531"/>
        <v>147021.52818406973</v>
      </c>
      <c r="BB179" s="48">
        <f t="shared" si="531"/>
        <v>155231.07671232277</v>
      </c>
      <c r="BC179" s="196">
        <f t="shared" si="531"/>
        <v>160303.75498964638</v>
      </c>
      <c r="BD179" s="48">
        <f t="shared" si="531"/>
        <v>166668.58206886303</v>
      </c>
      <c r="BE179" s="48">
        <f t="shared" si="531"/>
        <v>173023.94573665137</v>
      </c>
      <c r="BF179" s="48">
        <f t="shared" si="531"/>
        <v>180947.74452990439</v>
      </c>
      <c r="BG179" s="48">
        <f t="shared" si="531"/>
        <v>185734.67307222798</v>
      </c>
      <c r="BH179" s="48">
        <f t="shared" si="531"/>
        <v>192090.03674001631</v>
      </c>
      <c r="BI179" s="48">
        <f t="shared" si="531"/>
        <v>198445.40040780458</v>
      </c>
      <c r="BJ179" s="48">
        <f t="shared" si="531"/>
        <v>207153.41676379001</v>
      </c>
      <c r="BK179" s="48">
        <f t="shared" si="531"/>
        <v>213900.88921294454</v>
      </c>
      <c r="BL179" s="48">
        <f t="shared" si="531"/>
        <v>223785.23191302846</v>
      </c>
      <c r="BM179" s="48">
        <f t="shared" si="531"/>
        <v>234845.90095721092</v>
      </c>
      <c r="BN179" s="48">
        <f t="shared" si="531"/>
        <v>248259.22268959053</v>
      </c>
      <c r="BO179" s="196">
        <f t="shared" si="531"/>
        <v>256967.2390455759</v>
      </c>
      <c r="BP179" s="48">
        <f t="shared" si="531"/>
        <v>267719.17947497248</v>
      </c>
      <c r="BQ179" s="48">
        <f t="shared" si="531"/>
        <v>278459.76381065499</v>
      </c>
      <c r="BR179" s="48">
        <f t="shared" si="531"/>
        <v>291553.00083453453</v>
      </c>
      <c r="BS179" s="48">
        <f t="shared" si="531"/>
        <v>299940.93248201994</v>
      </c>
      <c r="BT179" s="48">
        <f t="shared" si="531"/>
        <v>310681.51681770239</v>
      </c>
      <c r="BU179" s="48">
        <f t="shared" si="531"/>
        <v>321422.10115338484</v>
      </c>
      <c r="BV179" s="48">
        <f t="shared" si="531"/>
        <v>334515.33817726444</v>
      </c>
      <c r="BW179" s="48">
        <f t="shared" si="531"/>
        <v>342903.26982474985</v>
      </c>
      <c r="BX179" s="48">
        <f t="shared" si="531"/>
        <v>353643.8541604323</v>
      </c>
      <c r="BY179" s="48">
        <f t="shared" si="531"/>
        <v>364384.43849611474</v>
      </c>
      <c r="BZ179" s="48">
        <f t="shared" ref="BZ179:CY179" si="532">BZ178+BZ171</f>
        <v>377477.67551999434</v>
      </c>
      <c r="CA179" s="196">
        <f t="shared" si="532"/>
        <v>385865.60716747976</v>
      </c>
      <c r="CB179" s="48">
        <f t="shared" si="532"/>
        <v>396260.81363626907</v>
      </c>
      <c r="CC179" s="48">
        <f t="shared" si="532"/>
        <v>406642.39279260155</v>
      </c>
      <c r="CD179" s="48">
        <f t="shared" si="532"/>
        <v>419376.62463713111</v>
      </c>
      <c r="CE179" s="48">
        <f t="shared" si="532"/>
        <v>427405.5511052665</v>
      </c>
      <c r="CF179" s="48">
        <f t="shared" si="532"/>
        <v>437787.13026159897</v>
      </c>
      <c r="CG179" s="48">
        <f t="shared" si="532"/>
        <v>448168.70941793139</v>
      </c>
      <c r="CH179" s="48">
        <f t="shared" si="532"/>
        <v>461687.1588251933</v>
      </c>
      <c r="CI179" s="48">
        <f t="shared" si="532"/>
        <v>471676.62920015963</v>
      </c>
      <c r="CJ179" s="48">
        <f t="shared" si="532"/>
        <v>485587.18738878774</v>
      </c>
      <c r="CK179" s="48">
        <f t="shared" si="532"/>
        <v>500674.07192151441</v>
      </c>
      <c r="CL179" s="48">
        <f t="shared" si="532"/>
        <v>518897.82670517045</v>
      </c>
      <c r="CM179" s="196">
        <f t="shared" si="532"/>
        <v>530847.84098696755</v>
      </c>
      <c r="CN179" s="48">
        <f t="shared" si="532"/>
        <v>545547.87819735752</v>
      </c>
      <c r="CO179" s="48">
        <f t="shared" si="532"/>
        <v>560231.56263279915</v>
      </c>
      <c r="CP179" s="48">
        <f t="shared" si="532"/>
        <v>578052.11731917015</v>
      </c>
      <c r="CQ179" s="48">
        <f t="shared" si="532"/>
        <v>589598.9315036824</v>
      </c>
      <c r="CR179" s="48">
        <f t="shared" si="532"/>
        <v>604282.61593912402</v>
      </c>
      <c r="CS179" s="48">
        <f t="shared" si="532"/>
        <v>618966.30037456565</v>
      </c>
      <c r="CT179" s="48">
        <f t="shared" si="532"/>
        <v>636786.85506093677</v>
      </c>
      <c r="CU179" s="48">
        <f t="shared" si="532"/>
        <v>648333.66924544889</v>
      </c>
      <c r="CV179" s="48">
        <f t="shared" si="532"/>
        <v>663017.35368089052</v>
      </c>
      <c r="CW179" s="48">
        <f t="shared" si="532"/>
        <v>677701.03811633226</v>
      </c>
      <c r="CX179" s="48">
        <f t="shared" si="532"/>
        <v>695521.59280270326</v>
      </c>
      <c r="CY179" s="196">
        <f t="shared" si="532"/>
        <v>707068.40698721539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506">
        <v>-200</v>
      </c>
      <c r="AB180" s="422">
        <f t="shared" ref="AB180:BG180" si="533">+IF(AB1&lt;&gt;AA1, AA180*1.2, AA180)</f>
        <v>-200</v>
      </c>
      <c r="AC180" s="422">
        <f t="shared" si="533"/>
        <v>-200</v>
      </c>
      <c r="AD180" s="422">
        <f t="shared" si="533"/>
        <v>-200</v>
      </c>
      <c r="AE180" s="423">
        <f t="shared" si="533"/>
        <v>-200</v>
      </c>
      <c r="AF180" s="506">
        <f t="shared" si="533"/>
        <v>-240</v>
      </c>
      <c r="AG180" s="422">
        <f t="shared" si="533"/>
        <v>-240</v>
      </c>
      <c r="AH180" s="422">
        <f t="shared" si="533"/>
        <v>-240</v>
      </c>
      <c r="AI180" s="422">
        <f t="shared" si="533"/>
        <v>-240</v>
      </c>
      <c r="AJ180" s="422">
        <f t="shared" si="533"/>
        <v>-240</v>
      </c>
      <c r="AK180" s="422">
        <f t="shared" si="533"/>
        <v>-240</v>
      </c>
      <c r="AL180" s="422">
        <f t="shared" si="533"/>
        <v>-240</v>
      </c>
      <c r="AM180" s="422">
        <f t="shared" si="533"/>
        <v>-240</v>
      </c>
      <c r="AN180" s="422">
        <f t="shared" si="533"/>
        <v>-240</v>
      </c>
      <c r="AO180" s="422">
        <f t="shared" si="533"/>
        <v>-240</v>
      </c>
      <c r="AP180" s="422">
        <f t="shared" si="533"/>
        <v>-240</v>
      </c>
      <c r="AQ180" s="423">
        <f t="shared" si="533"/>
        <v>-240</v>
      </c>
      <c r="AR180" s="506">
        <f t="shared" si="533"/>
        <v>-288</v>
      </c>
      <c r="AS180" s="422">
        <f t="shared" si="533"/>
        <v>-288</v>
      </c>
      <c r="AT180" s="422">
        <f t="shared" si="533"/>
        <v>-288</v>
      </c>
      <c r="AU180" s="422">
        <f t="shared" si="533"/>
        <v>-288</v>
      </c>
      <c r="AV180" s="422">
        <f t="shared" si="533"/>
        <v>-288</v>
      </c>
      <c r="AW180" s="422">
        <f t="shared" si="533"/>
        <v>-288</v>
      </c>
      <c r="AX180" s="422">
        <f t="shared" si="533"/>
        <v>-288</v>
      </c>
      <c r="AY180" s="422">
        <f t="shared" si="533"/>
        <v>-288</v>
      </c>
      <c r="AZ180" s="422">
        <f t="shared" si="533"/>
        <v>-288</v>
      </c>
      <c r="BA180" s="422">
        <f t="shared" si="533"/>
        <v>-288</v>
      </c>
      <c r="BB180" s="422">
        <f t="shared" si="533"/>
        <v>-288</v>
      </c>
      <c r="BC180" s="423">
        <f t="shared" si="533"/>
        <v>-288</v>
      </c>
      <c r="BD180" s="422">
        <f t="shared" si="533"/>
        <v>-345.59999999999997</v>
      </c>
      <c r="BE180" s="422">
        <f t="shared" si="533"/>
        <v>-345.59999999999997</v>
      </c>
      <c r="BF180" s="422">
        <f t="shared" si="533"/>
        <v>-345.59999999999997</v>
      </c>
      <c r="BG180" s="422">
        <f t="shared" si="533"/>
        <v>-345.59999999999997</v>
      </c>
      <c r="BH180" s="422">
        <f t="shared" ref="BH180:CM180" si="534">+IF(BH1&lt;&gt;BG1, BG180*1.2, BG180)</f>
        <v>-345.59999999999997</v>
      </c>
      <c r="BI180" s="422">
        <f t="shared" si="534"/>
        <v>-345.59999999999997</v>
      </c>
      <c r="BJ180" s="422">
        <f t="shared" si="534"/>
        <v>-345.59999999999997</v>
      </c>
      <c r="BK180" s="422">
        <f t="shared" si="534"/>
        <v>-345.59999999999997</v>
      </c>
      <c r="BL180" s="422">
        <f t="shared" si="534"/>
        <v>-345.59999999999997</v>
      </c>
      <c r="BM180" s="422">
        <f t="shared" si="534"/>
        <v>-345.59999999999997</v>
      </c>
      <c r="BN180" s="422">
        <f t="shared" si="534"/>
        <v>-345.59999999999997</v>
      </c>
      <c r="BO180" s="423">
        <f t="shared" si="534"/>
        <v>-345.59999999999997</v>
      </c>
      <c r="BP180" s="422">
        <f t="shared" si="534"/>
        <v>-414.71999999999997</v>
      </c>
      <c r="BQ180" s="422">
        <f t="shared" si="534"/>
        <v>-414.71999999999997</v>
      </c>
      <c r="BR180" s="422">
        <f t="shared" si="534"/>
        <v>-414.71999999999997</v>
      </c>
      <c r="BS180" s="422">
        <f t="shared" si="534"/>
        <v>-414.71999999999997</v>
      </c>
      <c r="BT180" s="422">
        <f t="shared" si="534"/>
        <v>-414.71999999999997</v>
      </c>
      <c r="BU180" s="422">
        <f t="shared" si="534"/>
        <v>-414.71999999999997</v>
      </c>
      <c r="BV180" s="422">
        <f t="shared" si="534"/>
        <v>-414.71999999999997</v>
      </c>
      <c r="BW180" s="422">
        <f t="shared" si="534"/>
        <v>-414.71999999999997</v>
      </c>
      <c r="BX180" s="422">
        <f t="shared" si="534"/>
        <v>-414.71999999999997</v>
      </c>
      <c r="BY180" s="422">
        <f t="shared" si="534"/>
        <v>-414.71999999999997</v>
      </c>
      <c r="BZ180" s="422">
        <f t="shared" si="534"/>
        <v>-414.71999999999997</v>
      </c>
      <c r="CA180" s="423">
        <f t="shared" si="534"/>
        <v>-414.71999999999997</v>
      </c>
      <c r="CB180" s="422">
        <f t="shared" si="534"/>
        <v>-497.66399999999993</v>
      </c>
      <c r="CC180" s="422">
        <f t="shared" si="534"/>
        <v>-497.66399999999993</v>
      </c>
      <c r="CD180" s="422">
        <f t="shared" si="534"/>
        <v>-497.66399999999993</v>
      </c>
      <c r="CE180" s="422">
        <f t="shared" si="534"/>
        <v>-497.66399999999993</v>
      </c>
      <c r="CF180" s="422">
        <f t="shared" si="534"/>
        <v>-497.66399999999993</v>
      </c>
      <c r="CG180" s="422">
        <f t="shared" si="534"/>
        <v>-497.66399999999993</v>
      </c>
      <c r="CH180" s="422">
        <f t="shared" si="534"/>
        <v>-497.66399999999993</v>
      </c>
      <c r="CI180" s="422">
        <f t="shared" si="534"/>
        <v>-497.66399999999993</v>
      </c>
      <c r="CJ180" s="422">
        <f t="shared" si="534"/>
        <v>-497.66399999999993</v>
      </c>
      <c r="CK180" s="422">
        <f t="shared" si="534"/>
        <v>-497.66399999999993</v>
      </c>
      <c r="CL180" s="422">
        <f t="shared" si="534"/>
        <v>-497.66399999999993</v>
      </c>
      <c r="CM180" s="423">
        <f t="shared" si="534"/>
        <v>-497.66399999999993</v>
      </c>
      <c r="CN180" s="422">
        <f t="shared" ref="CN180:CY180" si="535">+IF(CN1&lt;&gt;CM1, CM180*1.2, CM180)</f>
        <v>-597.19679999999994</v>
      </c>
      <c r="CO180" s="422">
        <f t="shared" si="535"/>
        <v>-597.19679999999994</v>
      </c>
      <c r="CP180" s="422">
        <f t="shared" si="535"/>
        <v>-597.19679999999994</v>
      </c>
      <c r="CQ180" s="422">
        <f t="shared" si="535"/>
        <v>-597.19679999999994</v>
      </c>
      <c r="CR180" s="422">
        <f t="shared" si="535"/>
        <v>-597.19679999999994</v>
      </c>
      <c r="CS180" s="422">
        <f t="shared" si="535"/>
        <v>-597.19679999999994</v>
      </c>
      <c r="CT180" s="422">
        <f t="shared" si="535"/>
        <v>-597.19679999999994</v>
      </c>
      <c r="CU180" s="422">
        <f t="shared" si="535"/>
        <v>-597.19679999999994</v>
      </c>
      <c r="CV180" s="422">
        <f t="shared" si="535"/>
        <v>-597.19679999999994</v>
      </c>
      <c r="CW180" s="422">
        <f t="shared" si="535"/>
        <v>-597.19679999999994</v>
      </c>
      <c r="CX180" s="422">
        <f t="shared" si="535"/>
        <v>-597.19679999999994</v>
      </c>
      <c r="CY180" s="423">
        <f t="shared" si="535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536">+IF(N190&gt;0, N190*0.65, 0)</f>
        <v>0</v>
      </c>
      <c r="O181" s="422">
        <f t="shared" si="536"/>
        <v>0</v>
      </c>
      <c r="P181" s="422">
        <f t="shared" si="536"/>
        <v>0</v>
      </c>
      <c r="Q181" s="422">
        <f t="shared" si="536"/>
        <v>0</v>
      </c>
      <c r="R181" s="422">
        <f t="shared" si="536"/>
        <v>0</v>
      </c>
      <c r="S181" s="422">
        <f t="shared" si="536"/>
        <v>0</v>
      </c>
      <c r="T181" s="422">
        <f t="shared" si="536"/>
        <v>0</v>
      </c>
      <c r="U181" s="422">
        <f t="shared" si="536"/>
        <v>0</v>
      </c>
      <c r="V181" s="422">
        <f t="shared" si="536"/>
        <v>0</v>
      </c>
      <c r="W181" s="422">
        <f t="shared" si="536"/>
        <v>0</v>
      </c>
      <c r="X181" s="422">
        <f t="shared" si="536"/>
        <v>0</v>
      </c>
      <c r="Y181" s="422">
        <f t="shared" si="536"/>
        <v>0</v>
      </c>
      <c r="Z181" s="423">
        <f t="shared" ref="Z181" si="537">+IF(Z190&gt;0, Z190*0.65, 0)</f>
        <v>17152.031000000003</v>
      </c>
      <c r="AA181" s="506">
        <f>+IF(AA190&gt;0, AA190*0.65, 0)</f>
        <v>0</v>
      </c>
      <c r="AB181" s="422">
        <f t="shared" ref="AB181" si="538">+IF(AB190&gt;0, AB190*0.65, 0)</f>
        <v>2155.8152557967915</v>
      </c>
      <c r="AC181" s="422">
        <f t="shared" ref="AC181:CL181" si="539">+IF(AC190&gt;0, AC190*0.65, 0)</f>
        <v>501.45293370570033</v>
      </c>
      <c r="AD181" s="422">
        <f t="shared" si="539"/>
        <v>1848.4459737516888</v>
      </c>
      <c r="AE181" s="423">
        <f t="shared" si="539"/>
        <v>1593.5752658636725</v>
      </c>
      <c r="AF181" s="422">
        <f t="shared" si="539"/>
        <v>492.44031626798909</v>
      </c>
      <c r="AG181" s="422">
        <f t="shared" si="539"/>
        <v>2381.2228436232081</v>
      </c>
      <c r="AH181" s="422">
        <f t="shared" si="539"/>
        <v>1289.1005114652357</v>
      </c>
      <c r="AI181" s="422">
        <f t="shared" si="539"/>
        <v>2672.413301814177</v>
      </c>
      <c r="AJ181" s="422">
        <f t="shared" si="539"/>
        <v>779.35909568920135</v>
      </c>
      <c r="AK181" s="422">
        <f t="shared" si="539"/>
        <v>1580.2909696562047</v>
      </c>
      <c r="AL181" s="422">
        <f t="shared" si="539"/>
        <v>997.91005327426615</v>
      </c>
      <c r="AM181" s="422">
        <f t="shared" si="539"/>
        <v>2745.369030303757</v>
      </c>
      <c r="AN181" s="422">
        <f t="shared" si="539"/>
        <v>1471.3317187473476</v>
      </c>
      <c r="AO181" s="422">
        <f t="shared" si="539"/>
        <v>3437.3416533619043</v>
      </c>
      <c r="AP181" s="422">
        <f t="shared" si="539"/>
        <v>4056.3585479304711</v>
      </c>
      <c r="AQ181" s="423">
        <f t="shared" si="539"/>
        <v>6822.9841286283536</v>
      </c>
      <c r="AR181" s="422">
        <f t="shared" si="539"/>
        <v>2907.1859784021108</v>
      </c>
      <c r="AS181" s="422">
        <f t="shared" si="539"/>
        <v>4503.9237118124083</v>
      </c>
      <c r="AT181" s="422">
        <f t="shared" si="539"/>
        <v>3921.5427954304714</v>
      </c>
      <c r="AU181" s="422">
        <f t="shared" si="539"/>
        <v>6688.1683761283539</v>
      </c>
      <c r="AV181" s="422">
        <f t="shared" si="539"/>
        <v>2902.0599638784024</v>
      </c>
      <c r="AW181" s="422">
        <f t="shared" si="539"/>
        <v>4503.9237118124083</v>
      </c>
      <c r="AX181" s="422">
        <f t="shared" si="539"/>
        <v>3921.5427954304714</v>
      </c>
      <c r="AY181" s="422">
        <f t="shared" si="539"/>
        <v>6688.1683761283539</v>
      </c>
      <c r="AZ181" s="422">
        <f t="shared" si="539"/>
        <v>2902.0599638784024</v>
      </c>
      <c r="BA181" s="422">
        <f t="shared" si="539"/>
        <v>4503.9237118124083</v>
      </c>
      <c r="BB181" s="422">
        <f t="shared" si="539"/>
        <v>3921.5427954304714</v>
      </c>
      <c r="BC181" s="423">
        <f t="shared" si="539"/>
        <v>6688.1683761283539</v>
      </c>
      <c r="BD181" s="422">
        <f t="shared" si="539"/>
        <v>2759.9138535568513</v>
      </c>
      <c r="BE181" s="422">
        <f t="shared" si="539"/>
        <v>4355.6263840624088</v>
      </c>
      <c r="BF181" s="422">
        <f t="shared" si="539"/>
        <v>3773.2454676804709</v>
      </c>
      <c r="BG181" s="422">
        <f t="shared" si="539"/>
        <v>6539.8710483783534</v>
      </c>
      <c r="BH181" s="422">
        <f t="shared" si="539"/>
        <v>2753.7626361284024</v>
      </c>
      <c r="BI181" s="422">
        <f t="shared" si="539"/>
        <v>4355.6263840624088</v>
      </c>
      <c r="BJ181" s="422">
        <f t="shared" si="539"/>
        <v>3482.0550094895002</v>
      </c>
      <c r="BK181" s="422">
        <f t="shared" si="539"/>
        <v>6612.8267768679316</v>
      </c>
      <c r="BL181" s="422">
        <f t="shared" si="539"/>
        <v>3445.7352591865497</v>
      </c>
      <c r="BM181" s="422">
        <f t="shared" si="539"/>
        <v>6212.6770677681088</v>
      </c>
      <c r="BN181" s="422">
        <f t="shared" si="539"/>
        <v>6540.5035041457049</v>
      </c>
      <c r="BO181" s="423">
        <f t="shared" si="539"/>
        <v>10690.44187519253</v>
      </c>
      <c r="BP181" s="422">
        <f t="shared" si="539"/>
        <v>4855.5336572067408</v>
      </c>
      <c r="BQ181" s="422">
        <f t="shared" si="539"/>
        <v>7250.9478181936111</v>
      </c>
      <c r="BR181" s="422">
        <f t="shared" si="539"/>
        <v>6377.3764436207048</v>
      </c>
      <c r="BS181" s="422">
        <f t="shared" si="539"/>
        <v>10527.31481466753</v>
      </c>
      <c r="BT181" s="422">
        <f t="shared" si="539"/>
        <v>4848.1521962926017</v>
      </c>
      <c r="BU181" s="422">
        <f t="shared" si="539"/>
        <v>7250.9478181936111</v>
      </c>
      <c r="BV181" s="422">
        <f t="shared" si="539"/>
        <v>6377.3764436207048</v>
      </c>
      <c r="BW181" s="422">
        <f t="shared" si="539"/>
        <v>10527.31481466753</v>
      </c>
      <c r="BX181" s="422">
        <f t="shared" si="539"/>
        <v>4848.1521962926017</v>
      </c>
      <c r="BY181" s="422">
        <f t="shared" si="539"/>
        <v>7250.9478181936111</v>
      </c>
      <c r="BZ181" s="422">
        <f t="shared" si="539"/>
        <v>6377.3764436207048</v>
      </c>
      <c r="CA181" s="423">
        <f t="shared" si="539"/>
        <v>10527.31481466753</v>
      </c>
      <c r="CB181" s="422">
        <f t="shared" si="539"/>
        <v>4677.5701828120691</v>
      </c>
      <c r="CC181" s="422">
        <f t="shared" si="539"/>
        <v>7071.5080516161115</v>
      </c>
      <c r="CD181" s="422">
        <f t="shared" si="539"/>
        <v>6197.9366770432043</v>
      </c>
      <c r="CE181" s="422">
        <f t="shared" si="539"/>
        <v>10347.875048090029</v>
      </c>
      <c r="CF181" s="422">
        <f t="shared" si="539"/>
        <v>4668.7124297151022</v>
      </c>
      <c r="CG181" s="422">
        <f t="shared" si="539"/>
        <v>7071.5080516161115</v>
      </c>
      <c r="CH181" s="422">
        <f t="shared" si="539"/>
        <v>5906.746218852235</v>
      </c>
      <c r="CI181" s="422">
        <f t="shared" si="539"/>
        <v>10420.830776579607</v>
      </c>
      <c r="CJ181" s="422">
        <f t="shared" si="539"/>
        <v>5360.6850527732486</v>
      </c>
      <c r="CK181" s="422">
        <f t="shared" si="539"/>
        <v>8928.5587353218143</v>
      </c>
      <c r="CL181" s="422">
        <f t="shared" si="539"/>
        <v>8965.1947135084411</v>
      </c>
      <c r="CM181" s="423">
        <f t="shared" ref="CM181:CY181" si="540">+IF(CM190&gt;0, CM190*0.65, 0)</f>
        <v>14498.445874904204</v>
      </c>
      <c r="CN181" s="422">
        <f t="shared" si="540"/>
        <v>6739.4746108854133</v>
      </c>
      <c r="CO181" s="422">
        <f t="shared" si="540"/>
        <v>9932.5728030370665</v>
      </c>
      <c r="CP181" s="422">
        <f t="shared" si="540"/>
        <v>8767.8109702731908</v>
      </c>
      <c r="CQ181" s="422">
        <f t="shared" si="540"/>
        <v>14301.062131668956</v>
      </c>
      <c r="CR181" s="422">
        <f t="shared" si="540"/>
        <v>6728.8453071690537</v>
      </c>
      <c r="CS181" s="422">
        <f t="shared" si="540"/>
        <v>9932.5728030370665</v>
      </c>
      <c r="CT181" s="422">
        <f t="shared" si="540"/>
        <v>8767.8109702731908</v>
      </c>
      <c r="CU181" s="422">
        <f t="shared" si="540"/>
        <v>14301.062131668956</v>
      </c>
      <c r="CV181" s="422">
        <f t="shared" si="540"/>
        <v>6728.8453071690537</v>
      </c>
      <c r="CW181" s="422">
        <f t="shared" si="540"/>
        <v>9932.5728030370665</v>
      </c>
      <c r="CX181" s="422">
        <f t="shared" si="540"/>
        <v>8767.8109702731908</v>
      </c>
      <c r="CY181" s="423">
        <f t="shared" si="540"/>
        <v>14301.062131668956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541">+N181+M182</f>
        <v>0</v>
      </c>
      <c r="O182" s="422">
        <f t="shared" si="541"/>
        <v>0</v>
      </c>
      <c r="P182" s="422">
        <f t="shared" si="541"/>
        <v>0</v>
      </c>
      <c r="Q182" s="422">
        <f t="shared" si="541"/>
        <v>0</v>
      </c>
      <c r="R182" s="422">
        <f t="shared" si="541"/>
        <v>0</v>
      </c>
      <c r="S182" s="422">
        <f t="shared" si="541"/>
        <v>0</v>
      </c>
      <c r="T182" s="422">
        <f t="shared" si="541"/>
        <v>0</v>
      </c>
      <c r="U182" s="422">
        <f t="shared" si="541"/>
        <v>0</v>
      </c>
      <c r="V182" s="422">
        <f>+V181+U182</f>
        <v>0</v>
      </c>
      <c r="W182" s="422">
        <f t="shared" ref="W182:Z182" si="542">+W181+V182</f>
        <v>0</v>
      </c>
      <c r="X182" s="422">
        <f t="shared" si="542"/>
        <v>0</v>
      </c>
      <c r="Y182" s="422">
        <f t="shared" si="542"/>
        <v>0</v>
      </c>
      <c r="Z182" s="423">
        <f t="shared" si="542"/>
        <v>17152.031000000003</v>
      </c>
      <c r="AA182" s="506">
        <f t="shared" ref="AA182:BF182" si="543">++IF(AND(Z124+AA180&lt;0,Z132&gt;0.2),AA181,AA181+Z182)</f>
        <v>17152.031000000003</v>
      </c>
      <c r="AB182" s="422">
        <f t="shared" si="543"/>
        <v>19307.846255796794</v>
      </c>
      <c r="AC182" s="422">
        <f t="shared" si="543"/>
        <v>19809.299189502493</v>
      </c>
      <c r="AD182" s="422">
        <f t="shared" si="543"/>
        <v>1848.4459737516888</v>
      </c>
      <c r="AE182" s="423">
        <f t="shared" si="543"/>
        <v>1593.5752658636725</v>
      </c>
      <c r="AF182" s="422">
        <f t="shared" si="543"/>
        <v>492.44031626798909</v>
      </c>
      <c r="AG182" s="422">
        <f t="shared" si="543"/>
        <v>2381.2228436232081</v>
      </c>
      <c r="AH182" s="422">
        <f t="shared" si="543"/>
        <v>1289.1005114652357</v>
      </c>
      <c r="AI182" s="422">
        <f t="shared" si="543"/>
        <v>2672.413301814177</v>
      </c>
      <c r="AJ182" s="422">
        <f t="shared" si="543"/>
        <v>779.35909568920135</v>
      </c>
      <c r="AK182" s="422">
        <f t="shared" si="543"/>
        <v>1580.2909696562047</v>
      </c>
      <c r="AL182" s="422">
        <f t="shared" si="543"/>
        <v>997.91005327426615</v>
      </c>
      <c r="AM182" s="422">
        <f t="shared" si="543"/>
        <v>2745.369030303757</v>
      </c>
      <c r="AN182" s="422">
        <f t="shared" si="543"/>
        <v>1471.3317187473476</v>
      </c>
      <c r="AO182" s="422">
        <f t="shared" si="543"/>
        <v>3437.3416533619043</v>
      </c>
      <c r="AP182" s="422">
        <f t="shared" si="543"/>
        <v>4056.3585479304711</v>
      </c>
      <c r="AQ182" s="423">
        <f t="shared" si="543"/>
        <v>6822.9841286283536</v>
      </c>
      <c r="AR182" s="422">
        <f t="shared" si="543"/>
        <v>2907.1859784021108</v>
      </c>
      <c r="AS182" s="422">
        <f t="shared" si="543"/>
        <v>4503.9237118124083</v>
      </c>
      <c r="AT182" s="422">
        <f t="shared" si="543"/>
        <v>3921.5427954304714</v>
      </c>
      <c r="AU182" s="422">
        <f t="shared" si="543"/>
        <v>6688.1683761283539</v>
      </c>
      <c r="AV182" s="422">
        <f t="shared" si="543"/>
        <v>2902.0599638784024</v>
      </c>
      <c r="AW182" s="422">
        <f t="shared" si="543"/>
        <v>4503.9237118124083</v>
      </c>
      <c r="AX182" s="422">
        <f t="shared" si="543"/>
        <v>3921.5427954304714</v>
      </c>
      <c r="AY182" s="422">
        <f t="shared" si="543"/>
        <v>6688.1683761283539</v>
      </c>
      <c r="AZ182" s="422">
        <f t="shared" si="543"/>
        <v>2902.0599638784024</v>
      </c>
      <c r="BA182" s="422">
        <f t="shared" si="543"/>
        <v>4503.9237118124083</v>
      </c>
      <c r="BB182" s="422">
        <f t="shared" si="543"/>
        <v>3921.5427954304714</v>
      </c>
      <c r="BC182" s="423">
        <f t="shared" si="543"/>
        <v>6688.1683761283539</v>
      </c>
      <c r="BD182" s="422">
        <f t="shared" si="543"/>
        <v>2759.9138535568513</v>
      </c>
      <c r="BE182" s="422">
        <f t="shared" si="543"/>
        <v>4355.6263840624088</v>
      </c>
      <c r="BF182" s="422">
        <f t="shared" si="543"/>
        <v>3773.2454676804709</v>
      </c>
      <c r="BG182" s="422">
        <f t="shared" ref="BG182:CL182" si="544">++IF(AND(BF124+BG180&lt;0,BF132&gt;0.2),BG181,BG181+BF182)</f>
        <v>6539.8710483783534</v>
      </c>
      <c r="BH182" s="422">
        <f t="shared" si="544"/>
        <v>2753.7626361284024</v>
      </c>
      <c r="BI182" s="422">
        <f t="shared" si="544"/>
        <v>4355.6263840624088</v>
      </c>
      <c r="BJ182" s="422">
        <f t="shared" si="544"/>
        <v>3482.0550094895002</v>
      </c>
      <c r="BK182" s="422">
        <f t="shared" si="544"/>
        <v>6612.8267768679316</v>
      </c>
      <c r="BL182" s="422">
        <f t="shared" si="544"/>
        <v>3445.7352591865497</v>
      </c>
      <c r="BM182" s="422">
        <f t="shared" si="544"/>
        <v>6212.6770677681088</v>
      </c>
      <c r="BN182" s="422">
        <f t="shared" si="544"/>
        <v>6540.5035041457049</v>
      </c>
      <c r="BO182" s="423">
        <f t="shared" si="544"/>
        <v>10690.44187519253</v>
      </c>
      <c r="BP182" s="422">
        <f t="shared" si="544"/>
        <v>4855.5336572067408</v>
      </c>
      <c r="BQ182" s="422">
        <f t="shared" si="544"/>
        <v>7250.9478181936111</v>
      </c>
      <c r="BR182" s="422">
        <f t="shared" si="544"/>
        <v>6377.3764436207048</v>
      </c>
      <c r="BS182" s="422">
        <f t="shared" si="544"/>
        <v>10527.31481466753</v>
      </c>
      <c r="BT182" s="422">
        <f t="shared" si="544"/>
        <v>4848.1521962926017</v>
      </c>
      <c r="BU182" s="422">
        <f t="shared" si="544"/>
        <v>7250.9478181936111</v>
      </c>
      <c r="BV182" s="422">
        <f t="shared" si="544"/>
        <v>6377.3764436207048</v>
      </c>
      <c r="BW182" s="422">
        <f t="shared" si="544"/>
        <v>10527.31481466753</v>
      </c>
      <c r="BX182" s="422">
        <f t="shared" si="544"/>
        <v>4848.1521962926017</v>
      </c>
      <c r="BY182" s="422">
        <f t="shared" si="544"/>
        <v>7250.9478181936111</v>
      </c>
      <c r="BZ182" s="422">
        <f t="shared" si="544"/>
        <v>6377.3764436207048</v>
      </c>
      <c r="CA182" s="423">
        <f t="shared" si="544"/>
        <v>10527.31481466753</v>
      </c>
      <c r="CB182" s="422">
        <f t="shared" si="544"/>
        <v>4677.5701828120691</v>
      </c>
      <c r="CC182" s="422">
        <f t="shared" si="544"/>
        <v>7071.5080516161115</v>
      </c>
      <c r="CD182" s="422">
        <f t="shared" si="544"/>
        <v>6197.9366770432043</v>
      </c>
      <c r="CE182" s="422">
        <f t="shared" si="544"/>
        <v>10347.875048090029</v>
      </c>
      <c r="CF182" s="422">
        <f t="shared" si="544"/>
        <v>4668.7124297151022</v>
      </c>
      <c r="CG182" s="422">
        <f t="shared" si="544"/>
        <v>7071.5080516161115</v>
      </c>
      <c r="CH182" s="422">
        <f t="shared" si="544"/>
        <v>5906.746218852235</v>
      </c>
      <c r="CI182" s="422">
        <f t="shared" si="544"/>
        <v>10420.830776579607</v>
      </c>
      <c r="CJ182" s="422">
        <f t="shared" si="544"/>
        <v>5360.6850527732486</v>
      </c>
      <c r="CK182" s="422">
        <f t="shared" si="544"/>
        <v>8928.5587353218143</v>
      </c>
      <c r="CL182" s="422">
        <f t="shared" si="544"/>
        <v>8965.1947135084411</v>
      </c>
      <c r="CM182" s="423">
        <f t="shared" ref="CM182:CY182" si="545">++IF(AND(CL124+CM180&lt;0,CL132&gt;0.2),CM181,CM181+CL182)</f>
        <v>14498.445874904204</v>
      </c>
      <c r="CN182" s="422">
        <f t="shared" si="545"/>
        <v>6739.4746108854133</v>
      </c>
      <c r="CO182" s="422">
        <f t="shared" si="545"/>
        <v>9932.5728030370665</v>
      </c>
      <c r="CP182" s="422">
        <f t="shared" si="545"/>
        <v>8767.8109702731908</v>
      </c>
      <c r="CQ182" s="422">
        <f t="shared" si="545"/>
        <v>14301.062131668956</v>
      </c>
      <c r="CR182" s="422">
        <f t="shared" si="545"/>
        <v>6728.8453071690537</v>
      </c>
      <c r="CS182" s="422">
        <f t="shared" si="545"/>
        <v>9932.5728030370665</v>
      </c>
      <c r="CT182" s="422">
        <f t="shared" si="545"/>
        <v>8767.8109702731908</v>
      </c>
      <c r="CU182" s="422">
        <f t="shared" si="545"/>
        <v>14301.062131668956</v>
      </c>
      <c r="CV182" s="422">
        <f t="shared" si="545"/>
        <v>6728.8453071690537</v>
      </c>
      <c r="CW182" s="422">
        <f t="shared" si="545"/>
        <v>9932.5728030370665</v>
      </c>
      <c r="CX182" s="422">
        <f t="shared" si="545"/>
        <v>8767.8109702731908</v>
      </c>
      <c r="CY182" s="423">
        <f t="shared" si="545"/>
        <v>14301.062131668956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546">N179-N148</f>
        <v>0</v>
      </c>
      <c r="O183" s="50">
        <f t="shared" si="546"/>
        <v>0</v>
      </c>
      <c r="P183" s="50">
        <f t="shared" si="546"/>
        <v>0</v>
      </c>
      <c r="Q183" s="50">
        <f t="shared" si="546"/>
        <v>0</v>
      </c>
      <c r="R183" s="50">
        <f t="shared" si="546"/>
        <v>0</v>
      </c>
      <c r="S183" s="50">
        <f t="shared" si="546"/>
        <v>0</v>
      </c>
      <c r="T183" s="50">
        <f t="shared" si="546"/>
        <v>0</v>
      </c>
      <c r="U183" s="50">
        <f t="shared" si="546"/>
        <v>0</v>
      </c>
      <c r="V183" s="50">
        <f t="shared" si="546"/>
        <v>0</v>
      </c>
      <c r="W183" s="50">
        <f t="shared" si="546"/>
        <v>0</v>
      </c>
      <c r="X183" s="50">
        <f t="shared" si="546"/>
        <v>0</v>
      </c>
      <c r="Y183" s="50">
        <f t="shared" si="546"/>
        <v>0</v>
      </c>
      <c r="Z183" s="197">
        <f t="shared" si="546"/>
        <v>0</v>
      </c>
      <c r="AA183" s="50">
        <f t="shared" si="546"/>
        <v>0</v>
      </c>
      <c r="AB183" s="50">
        <f t="shared" si="546"/>
        <v>0</v>
      </c>
      <c r="AC183" s="50">
        <f t="shared" si="546"/>
        <v>0</v>
      </c>
      <c r="AD183" s="50">
        <f t="shared" si="546"/>
        <v>0</v>
      </c>
      <c r="AE183" s="197">
        <f t="shared" si="546"/>
        <v>0</v>
      </c>
      <c r="AF183" s="50">
        <f t="shared" si="546"/>
        <v>0</v>
      </c>
      <c r="AG183" s="50">
        <f t="shared" si="546"/>
        <v>0</v>
      </c>
      <c r="AH183" s="50">
        <f t="shared" si="546"/>
        <v>0</v>
      </c>
      <c r="AI183" s="50">
        <f t="shared" si="546"/>
        <v>0</v>
      </c>
      <c r="AJ183" s="50">
        <f t="shared" si="546"/>
        <v>0</v>
      </c>
      <c r="AK183" s="50">
        <f t="shared" si="546"/>
        <v>0</v>
      </c>
      <c r="AL183" s="50">
        <f t="shared" si="546"/>
        <v>0</v>
      </c>
      <c r="AM183" s="50">
        <f t="shared" si="546"/>
        <v>0</v>
      </c>
      <c r="AN183" s="50">
        <f t="shared" si="546"/>
        <v>0</v>
      </c>
      <c r="AO183" s="50">
        <f t="shared" si="546"/>
        <v>0</v>
      </c>
      <c r="AP183" s="50">
        <f t="shared" si="546"/>
        <v>0</v>
      </c>
      <c r="AQ183" s="197">
        <f t="shared" si="546"/>
        <v>0</v>
      </c>
      <c r="AR183" s="50">
        <f t="shared" si="546"/>
        <v>0</v>
      </c>
      <c r="AS183" s="50">
        <f t="shared" si="546"/>
        <v>0</v>
      </c>
      <c r="AT183" s="50">
        <f t="shared" ref="AT183:BY183" si="547">AT179-AT148</f>
        <v>0</v>
      </c>
      <c r="AU183" s="50">
        <f t="shared" si="547"/>
        <v>0</v>
      </c>
      <c r="AV183" s="50">
        <f t="shared" si="547"/>
        <v>0</v>
      </c>
      <c r="AW183" s="50">
        <f t="shared" si="547"/>
        <v>0</v>
      </c>
      <c r="AX183" s="50">
        <f t="shared" si="547"/>
        <v>0</v>
      </c>
      <c r="AY183" s="50">
        <f t="shared" si="547"/>
        <v>0</v>
      </c>
      <c r="AZ183" s="50">
        <f t="shared" si="547"/>
        <v>0</v>
      </c>
      <c r="BA183" s="50">
        <f t="shared" si="547"/>
        <v>0</v>
      </c>
      <c r="BB183" s="50">
        <f t="shared" si="547"/>
        <v>0</v>
      </c>
      <c r="BC183" s="197">
        <f t="shared" si="547"/>
        <v>0</v>
      </c>
      <c r="BD183" s="50">
        <f t="shared" si="547"/>
        <v>0</v>
      </c>
      <c r="BE183" s="50">
        <f t="shared" si="547"/>
        <v>0</v>
      </c>
      <c r="BF183" s="50">
        <f t="shared" si="547"/>
        <v>0</v>
      </c>
      <c r="BG183" s="50">
        <f t="shared" si="547"/>
        <v>0</v>
      </c>
      <c r="BH183" s="50">
        <f t="shared" si="547"/>
        <v>0</v>
      </c>
      <c r="BI183" s="50">
        <f t="shared" si="547"/>
        <v>0</v>
      </c>
      <c r="BJ183" s="50">
        <f t="shared" si="547"/>
        <v>0</v>
      </c>
      <c r="BK183" s="50">
        <f t="shared" si="547"/>
        <v>0</v>
      </c>
      <c r="BL183" s="50">
        <f t="shared" si="547"/>
        <v>0</v>
      </c>
      <c r="BM183" s="50">
        <f t="shared" si="547"/>
        <v>0</v>
      </c>
      <c r="BN183" s="50">
        <f t="shared" si="547"/>
        <v>0</v>
      </c>
      <c r="BO183" s="197">
        <f t="shared" si="547"/>
        <v>0</v>
      </c>
      <c r="BP183" s="50">
        <f t="shared" si="547"/>
        <v>0</v>
      </c>
      <c r="BQ183" s="50">
        <f t="shared" si="547"/>
        <v>0</v>
      </c>
      <c r="BR183" s="50">
        <f t="shared" si="547"/>
        <v>0</v>
      </c>
      <c r="BS183" s="50">
        <f t="shared" si="547"/>
        <v>0</v>
      </c>
      <c r="BT183" s="50">
        <f t="shared" si="547"/>
        <v>0</v>
      </c>
      <c r="BU183" s="50">
        <f t="shared" si="547"/>
        <v>0</v>
      </c>
      <c r="BV183" s="50">
        <f t="shared" si="547"/>
        <v>0</v>
      </c>
      <c r="BW183" s="50">
        <f t="shared" si="547"/>
        <v>0</v>
      </c>
      <c r="BX183" s="50">
        <f t="shared" si="547"/>
        <v>0</v>
      </c>
      <c r="BY183" s="50">
        <f t="shared" si="547"/>
        <v>0</v>
      </c>
      <c r="BZ183" s="50">
        <f t="shared" ref="BZ183:CY183" si="548">BZ179-BZ148</f>
        <v>0</v>
      </c>
      <c r="CA183" s="197">
        <f t="shared" si="548"/>
        <v>0</v>
      </c>
      <c r="CB183" s="50">
        <f t="shared" si="548"/>
        <v>0</v>
      </c>
      <c r="CC183" s="50">
        <f t="shared" si="548"/>
        <v>0</v>
      </c>
      <c r="CD183" s="50">
        <f t="shared" si="548"/>
        <v>0</v>
      </c>
      <c r="CE183" s="50">
        <f t="shared" si="548"/>
        <v>0</v>
      </c>
      <c r="CF183" s="50">
        <f t="shared" si="548"/>
        <v>0</v>
      </c>
      <c r="CG183" s="50">
        <f t="shared" si="548"/>
        <v>0</v>
      </c>
      <c r="CH183" s="50">
        <f t="shared" si="548"/>
        <v>0</v>
      </c>
      <c r="CI183" s="50">
        <f t="shared" si="548"/>
        <v>0</v>
      </c>
      <c r="CJ183" s="50">
        <f t="shared" si="548"/>
        <v>0</v>
      </c>
      <c r="CK183" s="50">
        <f t="shared" si="548"/>
        <v>0</v>
      </c>
      <c r="CL183" s="50">
        <f t="shared" si="548"/>
        <v>0</v>
      </c>
      <c r="CM183" s="197">
        <f t="shared" si="548"/>
        <v>0</v>
      </c>
      <c r="CN183" s="50">
        <f t="shared" si="548"/>
        <v>0</v>
      </c>
      <c r="CO183" s="50">
        <f t="shared" si="548"/>
        <v>0</v>
      </c>
      <c r="CP183" s="50">
        <f t="shared" si="548"/>
        <v>0</v>
      </c>
      <c r="CQ183" s="50">
        <f t="shared" si="548"/>
        <v>0</v>
      </c>
      <c r="CR183" s="50">
        <f t="shared" si="548"/>
        <v>0</v>
      </c>
      <c r="CS183" s="50">
        <f t="shared" si="548"/>
        <v>0</v>
      </c>
      <c r="CT183" s="50">
        <f t="shared" si="548"/>
        <v>0</v>
      </c>
      <c r="CU183" s="50">
        <f t="shared" si="548"/>
        <v>0</v>
      </c>
      <c r="CV183" s="50">
        <f t="shared" si="548"/>
        <v>0</v>
      </c>
      <c r="CW183" s="50">
        <f t="shared" si="548"/>
        <v>0</v>
      </c>
      <c r="CX183" s="50">
        <f t="shared" si="548"/>
        <v>0</v>
      </c>
      <c r="CY183" s="197">
        <f t="shared" si="548"/>
        <v>0</v>
      </c>
    </row>
    <row r="184" spans="1:103" x14ac:dyDescent="0.3">
      <c r="H184" s="159"/>
      <c r="I184" s="159"/>
      <c r="J184" s="159"/>
      <c r="Z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4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549">N115</f>
        <v>0</v>
      </c>
      <c r="O187" s="110">
        <f t="shared" si="549"/>
        <v>0</v>
      </c>
      <c r="P187" s="110">
        <f t="shared" si="549"/>
        <v>0</v>
      </c>
      <c r="Q187" s="110">
        <f t="shared" si="549"/>
        <v>0</v>
      </c>
      <c r="R187" s="110">
        <f t="shared" si="549"/>
        <v>0</v>
      </c>
      <c r="S187" s="110">
        <f t="shared" si="549"/>
        <v>0</v>
      </c>
      <c r="T187" s="110">
        <f t="shared" si="549"/>
        <v>0</v>
      </c>
      <c r="U187" s="110">
        <f t="shared" si="549"/>
        <v>0</v>
      </c>
      <c r="V187" s="110">
        <f t="shared" si="549"/>
        <v>-300</v>
      </c>
      <c r="W187" s="110">
        <f t="shared" si="549"/>
        <v>391.25</v>
      </c>
      <c r="X187" s="110">
        <f t="shared" si="549"/>
        <v>58.369999999999948</v>
      </c>
      <c r="Y187" s="110">
        <f t="shared" si="549"/>
        <v>1709.87</v>
      </c>
      <c r="Z187" s="195">
        <f t="shared" si="549"/>
        <v>-163.04000000000087</v>
      </c>
      <c r="AA187" s="110">
        <f t="shared" si="549"/>
        <v>2635.6115711613538</v>
      </c>
      <c r="AB187" s="110">
        <f t="shared" si="549"/>
        <v>1443.4440322956204</v>
      </c>
      <c r="AC187" s="110">
        <f t="shared" si="549"/>
        <v>2619.7703763941608</v>
      </c>
      <c r="AD187" s="110">
        <f t="shared" si="549"/>
        <v>2227.6615950279811</v>
      </c>
      <c r="AE187" s="195">
        <f t="shared" si="549"/>
        <v>1835.5528136618002</v>
      </c>
      <c r="AF187" s="110">
        <f t="shared" si="549"/>
        <v>3215.4344391265213</v>
      </c>
      <c r="AG187" s="110">
        <f t="shared" si="549"/>
        <v>2431.2168763941609</v>
      </c>
      <c r="AH187" s="110">
        <f t="shared" si="549"/>
        <v>3215.4344391265213</v>
      </c>
      <c r="AI187" s="110">
        <f t="shared" si="549"/>
        <v>1646.9993136618004</v>
      </c>
      <c r="AJ187" s="110">
        <f t="shared" si="549"/>
        <v>2431.2168763941609</v>
      </c>
      <c r="AK187" s="110">
        <f t="shared" si="549"/>
        <v>2431.2168763941609</v>
      </c>
      <c r="AL187" s="110">
        <f t="shared" si="549"/>
        <v>3999.6520018588808</v>
      </c>
      <c r="AM187" s="110">
        <f t="shared" si="549"/>
        <v>3607.5432204927001</v>
      </c>
      <c r="AN187" s="110">
        <f t="shared" si="549"/>
        <v>5960.1959086897805</v>
      </c>
      <c r="AO187" s="110">
        <f t="shared" si="549"/>
        <v>7136.5222527883216</v>
      </c>
      <c r="AP187" s="110">
        <f t="shared" si="549"/>
        <v>8704.9573782530424</v>
      </c>
      <c r="AQ187" s="195">
        <f t="shared" si="549"/>
        <v>5568.0871273236007</v>
      </c>
      <c r="AR187" s="110">
        <f t="shared" si="549"/>
        <v>6929.1134027883209</v>
      </c>
      <c r="AS187" s="110">
        <f t="shared" si="549"/>
        <v>6929.1134027883209</v>
      </c>
      <c r="AT187" s="110">
        <f t="shared" ref="AT187:BY187" si="550">AT115</f>
        <v>8497.5485282530426</v>
      </c>
      <c r="AU187" s="110">
        <f t="shared" si="550"/>
        <v>5360.6782773236</v>
      </c>
      <c r="AV187" s="110">
        <f t="shared" si="550"/>
        <v>6929.1134027883209</v>
      </c>
      <c r="AW187" s="110">
        <f t="shared" si="550"/>
        <v>6929.1134027883209</v>
      </c>
      <c r="AX187" s="110">
        <f t="shared" si="550"/>
        <v>8497.5485282530426</v>
      </c>
      <c r="AY187" s="110">
        <f t="shared" si="550"/>
        <v>5360.6782773236</v>
      </c>
      <c r="AZ187" s="110">
        <f t="shared" si="550"/>
        <v>6929.1134027883209</v>
      </c>
      <c r="BA187" s="110">
        <f t="shared" si="550"/>
        <v>6929.1134027883209</v>
      </c>
      <c r="BB187" s="110">
        <f t="shared" si="550"/>
        <v>8497.5485282530426</v>
      </c>
      <c r="BC187" s="195">
        <f t="shared" si="550"/>
        <v>5360.6782773236</v>
      </c>
      <c r="BD187" s="110">
        <f t="shared" si="550"/>
        <v>6700.9636677883209</v>
      </c>
      <c r="BE187" s="110">
        <f t="shared" si="550"/>
        <v>6700.9636677883209</v>
      </c>
      <c r="BF187" s="110">
        <f t="shared" si="550"/>
        <v>8269.3987932530417</v>
      </c>
      <c r="BG187" s="110">
        <f t="shared" si="550"/>
        <v>5132.5285423236</v>
      </c>
      <c r="BH187" s="110">
        <f t="shared" si="550"/>
        <v>6700.9636677883209</v>
      </c>
      <c r="BI187" s="110">
        <f t="shared" si="550"/>
        <v>6700.9636677883209</v>
      </c>
      <c r="BJ187" s="110">
        <f t="shared" si="550"/>
        <v>9053.6163559853994</v>
      </c>
      <c r="BK187" s="110">
        <f t="shared" si="550"/>
        <v>7093.0724491545006</v>
      </c>
      <c r="BL187" s="110">
        <f t="shared" si="550"/>
        <v>10229.942700083941</v>
      </c>
      <c r="BM187" s="110">
        <f t="shared" si="550"/>
        <v>11406.26904418248</v>
      </c>
      <c r="BN187" s="110">
        <f t="shared" si="550"/>
        <v>13758.92173237956</v>
      </c>
      <c r="BO187" s="195">
        <f t="shared" si="550"/>
        <v>9053.6163559853994</v>
      </c>
      <c r="BP187" s="110">
        <f t="shared" si="550"/>
        <v>11155.304335682478</v>
      </c>
      <c r="BQ187" s="110">
        <f t="shared" si="550"/>
        <v>11155.304335682478</v>
      </c>
      <c r="BR187" s="110">
        <f t="shared" si="550"/>
        <v>13507.95702387956</v>
      </c>
      <c r="BS187" s="110">
        <f t="shared" si="550"/>
        <v>8802.6516474853997</v>
      </c>
      <c r="BT187" s="110">
        <f t="shared" si="550"/>
        <v>11155.304335682478</v>
      </c>
      <c r="BU187" s="110">
        <f t="shared" si="550"/>
        <v>11155.304335682478</v>
      </c>
      <c r="BV187" s="110">
        <f t="shared" si="550"/>
        <v>13507.95702387956</v>
      </c>
      <c r="BW187" s="110">
        <f t="shared" si="550"/>
        <v>8802.6516474853997</v>
      </c>
      <c r="BX187" s="110">
        <f t="shared" si="550"/>
        <v>11155.304335682478</v>
      </c>
      <c r="BY187" s="110">
        <f t="shared" si="550"/>
        <v>11155.304335682478</v>
      </c>
      <c r="BZ187" s="110">
        <f t="shared" ref="BZ187:CY187" si="551">BZ115</f>
        <v>13507.95702387956</v>
      </c>
      <c r="CA187" s="195">
        <f t="shared" si="551"/>
        <v>8802.6516474853997</v>
      </c>
      <c r="CB187" s="110">
        <f t="shared" si="551"/>
        <v>10879.243156332479</v>
      </c>
      <c r="CC187" s="110">
        <f t="shared" si="551"/>
        <v>10879.243156332479</v>
      </c>
      <c r="CD187" s="110">
        <f t="shared" si="551"/>
        <v>13231.895844529559</v>
      </c>
      <c r="CE187" s="110">
        <f t="shared" si="551"/>
        <v>8526.5904681353986</v>
      </c>
      <c r="CF187" s="110">
        <f t="shared" si="551"/>
        <v>10879.243156332479</v>
      </c>
      <c r="CG187" s="110">
        <f t="shared" si="551"/>
        <v>10879.243156332479</v>
      </c>
      <c r="CH187" s="110">
        <f t="shared" si="551"/>
        <v>14016.113407261919</v>
      </c>
      <c r="CI187" s="110">
        <f t="shared" si="551"/>
        <v>10487.134374966297</v>
      </c>
      <c r="CJ187" s="110">
        <f t="shared" si="551"/>
        <v>14408.222188628099</v>
      </c>
      <c r="CK187" s="110">
        <f t="shared" si="551"/>
        <v>15584.548532726641</v>
      </c>
      <c r="CL187" s="110">
        <f t="shared" si="551"/>
        <v>18721.418783656081</v>
      </c>
      <c r="CM187" s="195">
        <f t="shared" si="551"/>
        <v>12447.6782817972</v>
      </c>
      <c r="CN187" s="110">
        <f t="shared" si="551"/>
        <v>15280.88123544164</v>
      </c>
      <c r="CO187" s="110">
        <f t="shared" si="551"/>
        <v>15280.88123544164</v>
      </c>
      <c r="CP187" s="110">
        <f t="shared" si="551"/>
        <v>18417.751486371082</v>
      </c>
      <c r="CQ187" s="110">
        <f t="shared" si="551"/>
        <v>12144.010984512199</v>
      </c>
      <c r="CR187" s="110">
        <f t="shared" si="551"/>
        <v>15280.88123544164</v>
      </c>
      <c r="CS187" s="110">
        <f t="shared" si="551"/>
        <v>15280.88123544164</v>
      </c>
      <c r="CT187" s="110">
        <f t="shared" si="551"/>
        <v>18417.751486371082</v>
      </c>
      <c r="CU187" s="110">
        <f t="shared" si="551"/>
        <v>12144.010984512199</v>
      </c>
      <c r="CV187" s="110">
        <f t="shared" si="551"/>
        <v>15280.88123544164</v>
      </c>
      <c r="CW187" s="110">
        <f t="shared" si="551"/>
        <v>15280.88123544164</v>
      </c>
      <c r="CX187" s="110">
        <f t="shared" si="551"/>
        <v>18417.751486371082</v>
      </c>
      <c r="CY187" s="195">
        <f t="shared" si="551"/>
        <v>12144.010984512199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552">-(N136-M136)</f>
        <v>0</v>
      </c>
      <c r="O188" s="110">
        <f t="shared" si="552"/>
        <v>0</v>
      </c>
      <c r="P188" s="110">
        <f t="shared" si="552"/>
        <v>0</v>
      </c>
      <c r="Q188" s="110">
        <f t="shared" si="552"/>
        <v>0</v>
      </c>
      <c r="R188" s="110">
        <f t="shared" si="552"/>
        <v>0</v>
      </c>
      <c r="S188" s="110">
        <f t="shared" si="552"/>
        <v>0</v>
      </c>
      <c r="T188" s="110">
        <f t="shared" si="552"/>
        <v>0</v>
      </c>
      <c r="U188" s="110">
        <f t="shared" si="552"/>
        <v>0</v>
      </c>
      <c r="V188" s="110">
        <f t="shared" si="552"/>
        <v>0</v>
      </c>
      <c r="W188" s="110">
        <f t="shared" si="552"/>
        <v>0</v>
      </c>
      <c r="X188" s="110">
        <f t="shared" si="552"/>
        <v>-543</v>
      </c>
      <c r="Y188" s="110">
        <f t="shared" si="552"/>
        <v>-1631</v>
      </c>
      <c r="Z188" s="195">
        <f t="shared" si="552"/>
        <v>-3107.5200000000004</v>
      </c>
      <c r="AA188" s="110">
        <f t="shared" si="552"/>
        <v>-2136.5877963940811</v>
      </c>
      <c r="AB188" s="110">
        <f t="shared" si="552"/>
        <v>1873.194822776366</v>
      </c>
      <c r="AC188" s="110">
        <f t="shared" si="552"/>
        <v>-1848.3043245392373</v>
      </c>
      <c r="AD188" s="110">
        <f t="shared" si="552"/>
        <v>616.1014415130785</v>
      </c>
      <c r="AE188" s="195">
        <f t="shared" si="552"/>
        <v>616.10144151308032</v>
      </c>
      <c r="AF188" s="110">
        <f t="shared" si="552"/>
        <v>-2464.4057660523176</v>
      </c>
      <c r="AG188" s="110">
        <f t="shared" si="552"/>
        <v>1232.2028830261588</v>
      </c>
      <c r="AH188" s="110">
        <f t="shared" si="552"/>
        <v>-1232.2028830261588</v>
      </c>
      <c r="AI188" s="110">
        <f t="shared" si="552"/>
        <v>2464.4057660523176</v>
      </c>
      <c r="AJ188" s="110">
        <f t="shared" si="552"/>
        <v>-1232.2028830261588</v>
      </c>
      <c r="AK188" s="110">
        <f t="shared" si="552"/>
        <v>0</v>
      </c>
      <c r="AL188" s="110">
        <f t="shared" si="552"/>
        <v>-2464.4057660523176</v>
      </c>
      <c r="AM188" s="110">
        <f t="shared" si="552"/>
        <v>616.10144151307941</v>
      </c>
      <c r="AN188" s="110">
        <f t="shared" si="552"/>
        <v>-3696.6086490784764</v>
      </c>
      <c r="AO188" s="110">
        <f t="shared" si="552"/>
        <v>-1848.3043245392382</v>
      </c>
      <c r="AP188" s="110">
        <f t="shared" si="552"/>
        <v>-2464.4057660523176</v>
      </c>
      <c r="AQ188" s="195">
        <f t="shared" si="552"/>
        <v>4928.8115321046353</v>
      </c>
      <c r="AR188" s="110">
        <f t="shared" si="552"/>
        <v>-2464.4057660523176</v>
      </c>
      <c r="AS188" s="110">
        <f t="shared" si="552"/>
        <v>0</v>
      </c>
      <c r="AT188" s="110">
        <f t="shared" ref="AT188:BY188" si="553">-(AT136-AS136)</f>
        <v>-2464.4057660523176</v>
      </c>
      <c r="AU188" s="110">
        <f t="shared" si="553"/>
        <v>4928.8115321046353</v>
      </c>
      <c r="AV188" s="110">
        <f t="shared" si="553"/>
        <v>-2464.4057660523176</v>
      </c>
      <c r="AW188" s="110">
        <f t="shared" si="553"/>
        <v>0</v>
      </c>
      <c r="AX188" s="110">
        <f t="shared" si="553"/>
        <v>-2464.4057660523176</v>
      </c>
      <c r="AY188" s="110">
        <f t="shared" si="553"/>
        <v>4928.8115321046353</v>
      </c>
      <c r="AZ188" s="110">
        <f t="shared" si="553"/>
        <v>-2464.4057660523176</v>
      </c>
      <c r="BA188" s="110">
        <f t="shared" si="553"/>
        <v>0</v>
      </c>
      <c r="BB188" s="110">
        <f t="shared" si="553"/>
        <v>-2464.4057660523176</v>
      </c>
      <c r="BC188" s="195">
        <f t="shared" si="553"/>
        <v>4928.8115321046353</v>
      </c>
      <c r="BD188" s="110">
        <f t="shared" si="553"/>
        <v>-2464.4057660523176</v>
      </c>
      <c r="BE188" s="110">
        <f t="shared" si="553"/>
        <v>0</v>
      </c>
      <c r="BF188" s="110">
        <f t="shared" si="553"/>
        <v>-2464.4057660523176</v>
      </c>
      <c r="BG188" s="110">
        <f t="shared" si="553"/>
        <v>4928.8115321046353</v>
      </c>
      <c r="BH188" s="110">
        <f t="shared" si="553"/>
        <v>-2464.4057660523176</v>
      </c>
      <c r="BI188" s="110">
        <f t="shared" si="553"/>
        <v>0</v>
      </c>
      <c r="BJ188" s="110">
        <f t="shared" si="553"/>
        <v>-3696.6086490784764</v>
      </c>
      <c r="BK188" s="110">
        <f t="shared" si="553"/>
        <v>3080.5072075653934</v>
      </c>
      <c r="BL188" s="110">
        <f t="shared" si="553"/>
        <v>-4928.8115321046334</v>
      </c>
      <c r="BM188" s="110">
        <f t="shared" si="553"/>
        <v>-1848.3043245392364</v>
      </c>
      <c r="BN188" s="110">
        <f t="shared" si="553"/>
        <v>-3696.6086490784764</v>
      </c>
      <c r="BO188" s="195">
        <f t="shared" si="553"/>
        <v>7393.2172981569529</v>
      </c>
      <c r="BP188" s="110">
        <f t="shared" si="553"/>
        <v>-3696.6086490784764</v>
      </c>
      <c r="BQ188" s="110">
        <f t="shared" si="553"/>
        <v>0</v>
      </c>
      <c r="BR188" s="110">
        <f t="shared" si="553"/>
        <v>-3696.6086490784764</v>
      </c>
      <c r="BS188" s="110">
        <f t="shared" si="553"/>
        <v>7393.2172981569529</v>
      </c>
      <c r="BT188" s="110">
        <f t="shared" si="553"/>
        <v>-3696.6086490784764</v>
      </c>
      <c r="BU188" s="110">
        <f t="shared" si="553"/>
        <v>0</v>
      </c>
      <c r="BV188" s="110">
        <f t="shared" si="553"/>
        <v>-3696.6086490784764</v>
      </c>
      <c r="BW188" s="110">
        <f t="shared" si="553"/>
        <v>7393.2172981569529</v>
      </c>
      <c r="BX188" s="110">
        <f t="shared" si="553"/>
        <v>-3696.6086490784764</v>
      </c>
      <c r="BY188" s="110">
        <f t="shared" si="553"/>
        <v>0</v>
      </c>
      <c r="BZ188" s="110">
        <f t="shared" ref="BZ188:CY188" si="554">-(BZ136-BY136)</f>
        <v>-3696.6086490784764</v>
      </c>
      <c r="CA188" s="195">
        <f t="shared" si="554"/>
        <v>7393.2172981569529</v>
      </c>
      <c r="CB188" s="110">
        <f t="shared" si="554"/>
        <v>-3696.6086490784764</v>
      </c>
      <c r="CC188" s="110">
        <f t="shared" si="554"/>
        <v>0</v>
      </c>
      <c r="CD188" s="110">
        <f t="shared" si="554"/>
        <v>-3696.6086490784764</v>
      </c>
      <c r="CE188" s="110">
        <f t="shared" si="554"/>
        <v>7393.2172981569529</v>
      </c>
      <c r="CF188" s="110">
        <f t="shared" si="554"/>
        <v>-3696.6086490784764</v>
      </c>
      <c r="CG188" s="110">
        <f t="shared" si="554"/>
        <v>0</v>
      </c>
      <c r="CH188" s="110">
        <f t="shared" si="554"/>
        <v>-4928.8115321046353</v>
      </c>
      <c r="CI188" s="110">
        <f t="shared" si="554"/>
        <v>5544.9129736177129</v>
      </c>
      <c r="CJ188" s="110">
        <f t="shared" si="554"/>
        <v>-6161.0144151307941</v>
      </c>
      <c r="CK188" s="110">
        <f t="shared" si="554"/>
        <v>-1848.3043245392364</v>
      </c>
      <c r="CL188" s="110">
        <f t="shared" si="554"/>
        <v>-4928.8115321046353</v>
      </c>
      <c r="CM188" s="195">
        <f t="shared" si="554"/>
        <v>9857.6230642092705</v>
      </c>
      <c r="CN188" s="110">
        <f t="shared" si="554"/>
        <v>-4928.8115321046353</v>
      </c>
      <c r="CO188" s="110">
        <f t="shared" si="554"/>
        <v>0</v>
      </c>
      <c r="CP188" s="110">
        <f t="shared" si="554"/>
        <v>-4928.8115321046353</v>
      </c>
      <c r="CQ188" s="110">
        <f t="shared" si="554"/>
        <v>9857.6230642092705</v>
      </c>
      <c r="CR188" s="110">
        <f t="shared" si="554"/>
        <v>-4928.8115321046353</v>
      </c>
      <c r="CS188" s="110">
        <f t="shared" si="554"/>
        <v>0</v>
      </c>
      <c r="CT188" s="110">
        <f t="shared" si="554"/>
        <v>-4928.8115321046353</v>
      </c>
      <c r="CU188" s="110">
        <f t="shared" si="554"/>
        <v>9857.6230642092705</v>
      </c>
      <c r="CV188" s="110">
        <f t="shared" si="554"/>
        <v>-4928.8115321046353</v>
      </c>
      <c r="CW188" s="110">
        <f t="shared" si="554"/>
        <v>0</v>
      </c>
      <c r="CX188" s="110">
        <f t="shared" si="554"/>
        <v>-4928.8115321046353</v>
      </c>
      <c r="CY188" s="195">
        <f t="shared" si="554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555">N171-M171-(N141-M141)</f>
        <v>0</v>
      </c>
      <c r="O189" s="110">
        <f t="shared" si="555"/>
        <v>0</v>
      </c>
      <c r="P189" s="110">
        <f t="shared" si="555"/>
        <v>0</v>
      </c>
      <c r="Q189" s="110">
        <f t="shared" si="555"/>
        <v>0</v>
      </c>
      <c r="R189" s="110">
        <f t="shared" si="555"/>
        <v>0</v>
      </c>
      <c r="S189" s="110">
        <f t="shared" si="555"/>
        <v>0</v>
      </c>
      <c r="T189" s="110">
        <f t="shared" si="555"/>
        <v>0</v>
      </c>
      <c r="U189" s="110">
        <f t="shared" si="555"/>
        <v>0</v>
      </c>
      <c r="V189" s="110">
        <f t="shared" si="555"/>
        <v>300</v>
      </c>
      <c r="W189" s="110">
        <f t="shared" si="555"/>
        <v>-516.25</v>
      </c>
      <c r="X189" s="110">
        <f t="shared" si="555"/>
        <v>180.08</v>
      </c>
      <c r="Y189" s="110">
        <f t="shared" si="555"/>
        <v>-303.56000000000006</v>
      </c>
      <c r="Z189" s="195">
        <f t="shared" si="555"/>
        <v>29658.300000000003</v>
      </c>
      <c r="AA189" s="110">
        <f t="shared" si="555"/>
        <v>-970.87093254033607</v>
      </c>
      <c r="AB189" s="110">
        <f t="shared" si="555"/>
        <v>0</v>
      </c>
      <c r="AC189" s="110">
        <f t="shared" si="555"/>
        <v>0</v>
      </c>
      <c r="AD189" s="110">
        <f t="shared" si="555"/>
        <v>0</v>
      </c>
      <c r="AE189" s="195">
        <f t="shared" si="555"/>
        <v>0</v>
      </c>
      <c r="AF189" s="110">
        <f t="shared" si="555"/>
        <v>6.5718134919334261</v>
      </c>
      <c r="AG189" s="110">
        <f t="shared" si="555"/>
        <v>0</v>
      </c>
      <c r="AH189" s="110">
        <f t="shared" si="555"/>
        <v>0</v>
      </c>
      <c r="AI189" s="110">
        <f t="shared" si="555"/>
        <v>0</v>
      </c>
      <c r="AJ189" s="110">
        <f t="shared" si="555"/>
        <v>0</v>
      </c>
      <c r="AK189" s="110">
        <f t="shared" si="555"/>
        <v>0</v>
      </c>
      <c r="AL189" s="110">
        <f t="shared" si="555"/>
        <v>0</v>
      </c>
      <c r="AM189" s="110">
        <f t="shared" si="555"/>
        <v>0</v>
      </c>
      <c r="AN189" s="110">
        <f t="shared" si="555"/>
        <v>0</v>
      </c>
      <c r="AO189" s="110">
        <f t="shared" si="555"/>
        <v>0</v>
      </c>
      <c r="AP189" s="110">
        <f t="shared" si="555"/>
        <v>0</v>
      </c>
      <c r="AQ189" s="195">
        <f t="shared" si="555"/>
        <v>0</v>
      </c>
      <c r="AR189" s="110">
        <f t="shared" si="555"/>
        <v>7.8861761903208389</v>
      </c>
      <c r="AS189" s="110">
        <f t="shared" si="555"/>
        <v>0</v>
      </c>
      <c r="AT189" s="110">
        <f t="shared" ref="AT189:BY189" si="556">AT171-AS171-(AT141-AS141)</f>
        <v>0</v>
      </c>
      <c r="AU189" s="110">
        <f t="shared" si="556"/>
        <v>0</v>
      </c>
      <c r="AV189" s="110">
        <f t="shared" si="556"/>
        <v>0</v>
      </c>
      <c r="AW189" s="110">
        <f t="shared" si="556"/>
        <v>0</v>
      </c>
      <c r="AX189" s="110">
        <f t="shared" si="556"/>
        <v>0</v>
      </c>
      <c r="AY189" s="110">
        <f t="shared" si="556"/>
        <v>0</v>
      </c>
      <c r="AZ189" s="110">
        <f t="shared" si="556"/>
        <v>0</v>
      </c>
      <c r="BA189" s="110">
        <f t="shared" si="556"/>
        <v>0</v>
      </c>
      <c r="BB189" s="110">
        <f t="shared" si="556"/>
        <v>0</v>
      </c>
      <c r="BC189" s="195">
        <f t="shared" si="556"/>
        <v>0</v>
      </c>
      <c r="BD189" s="110">
        <f t="shared" si="556"/>
        <v>9.4634114283835515</v>
      </c>
      <c r="BE189" s="110">
        <f t="shared" si="556"/>
        <v>0</v>
      </c>
      <c r="BF189" s="110">
        <f t="shared" si="556"/>
        <v>0</v>
      </c>
      <c r="BG189" s="110">
        <f t="shared" si="556"/>
        <v>0</v>
      </c>
      <c r="BH189" s="110">
        <f t="shared" si="556"/>
        <v>0</v>
      </c>
      <c r="BI189" s="110">
        <f t="shared" si="556"/>
        <v>0</v>
      </c>
      <c r="BJ189" s="110">
        <f t="shared" si="556"/>
        <v>0</v>
      </c>
      <c r="BK189" s="110">
        <f t="shared" si="556"/>
        <v>0</v>
      </c>
      <c r="BL189" s="110">
        <f t="shared" si="556"/>
        <v>0</v>
      </c>
      <c r="BM189" s="110">
        <f t="shared" si="556"/>
        <v>0</v>
      </c>
      <c r="BN189" s="110">
        <f t="shared" si="556"/>
        <v>0</v>
      </c>
      <c r="BO189" s="195">
        <f t="shared" si="556"/>
        <v>0</v>
      </c>
      <c r="BP189" s="110">
        <f t="shared" si="556"/>
        <v>11.356093714060989</v>
      </c>
      <c r="BQ189" s="110">
        <f t="shared" si="556"/>
        <v>0</v>
      </c>
      <c r="BR189" s="110">
        <f t="shared" si="556"/>
        <v>0</v>
      </c>
      <c r="BS189" s="110">
        <f t="shared" si="556"/>
        <v>0</v>
      </c>
      <c r="BT189" s="110">
        <f t="shared" si="556"/>
        <v>0</v>
      </c>
      <c r="BU189" s="110">
        <f t="shared" si="556"/>
        <v>0</v>
      </c>
      <c r="BV189" s="110">
        <f t="shared" si="556"/>
        <v>0</v>
      </c>
      <c r="BW189" s="110">
        <f t="shared" si="556"/>
        <v>0</v>
      </c>
      <c r="BX189" s="110">
        <f t="shared" si="556"/>
        <v>0</v>
      </c>
      <c r="BY189" s="110">
        <f t="shared" si="556"/>
        <v>0</v>
      </c>
      <c r="BZ189" s="110">
        <f t="shared" ref="BZ189:CY189" si="557">BZ171-BY171-(BZ141-BY141)</f>
        <v>0</v>
      </c>
      <c r="CA189" s="195">
        <f t="shared" si="557"/>
        <v>0</v>
      </c>
      <c r="CB189" s="110">
        <f t="shared" si="557"/>
        <v>13.62731245687246</v>
      </c>
      <c r="CC189" s="110">
        <f t="shared" si="557"/>
        <v>0</v>
      </c>
      <c r="CD189" s="110">
        <f t="shared" si="557"/>
        <v>0</v>
      </c>
      <c r="CE189" s="110">
        <f t="shared" si="557"/>
        <v>0</v>
      </c>
      <c r="CF189" s="110">
        <f t="shared" si="557"/>
        <v>0</v>
      </c>
      <c r="CG189" s="110">
        <f t="shared" si="557"/>
        <v>0</v>
      </c>
      <c r="CH189" s="110">
        <f t="shared" si="557"/>
        <v>0</v>
      </c>
      <c r="CI189" s="110">
        <f t="shared" si="557"/>
        <v>0</v>
      </c>
      <c r="CJ189" s="110">
        <f t="shared" si="557"/>
        <v>0</v>
      </c>
      <c r="CK189" s="110">
        <f t="shared" si="557"/>
        <v>0</v>
      </c>
      <c r="CL189" s="110">
        <f t="shared" si="557"/>
        <v>0</v>
      </c>
      <c r="CM189" s="195">
        <f t="shared" si="557"/>
        <v>0</v>
      </c>
      <c r="CN189" s="110">
        <f t="shared" si="557"/>
        <v>16.352774948245496</v>
      </c>
      <c r="CO189" s="110">
        <f t="shared" si="557"/>
        <v>0</v>
      </c>
      <c r="CP189" s="110">
        <f t="shared" si="557"/>
        <v>0</v>
      </c>
      <c r="CQ189" s="110">
        <f t="shared" si="557"/>
        <v>0</v>
      </c>
      <c r="CR189" s="110">
        <f t="shared" si="557"/>
        <v>0</v>
      </c>
      <c r="CS189" s="110">
        <f t="shared" si="557"/>
        <v>0</v>
      </c>
      <c r="CT189" s="110">
        <f t="shared" si="557"/>
        <v>0</v>
      </c>
      <c r="CU189" s="110">
        <f t="shared" si="557"/>
        <v>0</v>
      </c>
      <c r="CV189" s="110">
        <f t="shared" si="557"/>
        <v>0</v>
      </c>
      <c r="CW189" s="110">
        <f t="shared" si="557"/>
        <v>0</v>
      </c>
      <c r="CX189" s="110">
        <f t="shared" si="557"/>
        <v>0</v>
      </c>
      <c r="CY189" s="195">
        <f t="shared" si="557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558">SUM(N187:N189)</f>
        <v>0</v>
      </c>
      <c r="O190" s="10">
        <f t="shared" si="558"/>
        <v>0</v>
      </c>
      <c r="P190" s="10">
        <f t="shared" si="558"/>
        <v>0</v>
      </c>
      <c r="Q190" s="10">
        <f t="shared" si="558"/>
        <v>0</v>
      </c>
      <c r="R190" s="10">
        <f t="shared" si="558"/>
        <v>0</v>
      </c>
      <c r="S190" s="10">
        <f t="shared" ref="S190:T190" si="559">SUM(S187:S189)</f>
        <v>0</v>
      </c>
      <c r="T190" s="10">
        <f t="shared" si="559"/>
        <v>0</v>
      </c>
      <c r="U190" s="10">
        <f t="shared" ref="U190" si="560">SUM(U187:U189)</f>
        <v>0</v>
      </c>
      <c r="V190" s="10">
        <f t="shared" ref="V190" si="561">SUM(V187:V189)</f>
        <v>0</v>
      </c>
      <c r="W190" s="10">
        <f t="shared" si="558"/>
        <v>-125</v>
      </c>
      <c r="X190" s="10">
        <f t="shared" si="558"/>
        <v>-304.55000000000007</v>
      </c>
      <c r="Y190" s="10">
        <f t="shared" ref="Y190" si="562">SUM(Y187:Y189)</f>
        <v>-224.69000000000017</v>
      </c>
      <c r="Z190" s="203">
        <f t="shared" ref="Z190" si="563">SUM(Z187:Z189)</f>
        <v>26387.74</v>
      </c>
      <c r="AA190" s="10">
        <f t="shared" si="558"/>
        <v>-471.84715777306337</v>
      </c>
      <c r="AB190" s="10">
        <f t="shared" si="558"/>
        <v>3316.6388550719867</v>
      </c>
      <c r="AC190" s="10">
        <f t="shared" si="558"/>
        <v>771.46605185492353</v>
      </c>
      <c r="AD190" s="10">
        <f t="shared" si="558"/>
        <v>2843.7630365410596</v>
      </c>
      <c r="AE190" s="203">
        <f t="shared" si="558"/>
        <v>2451.6542551748807</v>
      </c>
      <c r="AF190" s="10">
        <f t="shared" si="558"/>
        <v>757.60048656613708</v>
      </c>
      <c r="AG190" s="10">
        <f t="shared" si="558"/>
        <v>3663.4197594203197</v>
      </c>
      <c r="AH190" s="10">
        <f t="shared" si="558"/>
        <v>1983.2315561003625</v>
      </c>
      <c r="AI190" s="10">
        <f t="shared" si="558"/>
        <v>4111.4050797141181</v>
      </c>
      <c r="AJ190" s="10">
        <f t="shared" si="558"/>
        <v>1199.013993368002</v>
      </c>
      <c r="AK190" s="10">
        <f t="shared" si="558"/>
        <v>2431.2168763941609</v>
      </c>
      <c r="AL190" s="10">
        <f t="shared" si="558"/>
        <v>1535.2462358065632</v>
      </c>
      <c r="AM190" s="10">
        <f t="shared" si="558"/>
        <v>4223.6446620057795</v>
      </c>
      <c r="AN190" s="10">
        <f t="shared" si="558"/>
        <v>2263.587259611304</v>
      </c>
      <c r="AO190" s="10">
        <f t="shared" si="558"/>
        <v>5288.2179282490833</v>
      </c>
      <c r="AP190" s="10">
        <f t="shared" si="558"/>
        <v>6240.5516122007248</v>
      </c>
      <c r="AQ190" s="203">
        <f t="shared" si="558"/>
        <v>10496.898659428236</v>
      </c>
      <c r="AR190" s="10">
        <f t="shared" si="558"/>
        <v>4472.5938129263241</v>
      </c>
      <c r="AS190" s="10">
        <f t="shared" si="558"/>
        <v>6929.1134027883209</v>
      </c>
      <c r="AT190" s="10">
        <f t="shared" si="558"/>
        <v>6033.142762200725</v>
      </c>
      <c r="AU190" s="10">
        <f t="shared" si="558"/>
        <v>10289.489809428236</v>
      </c>
      <c r="AV190" s="10">
        <f t="shared" si="558"/>
        <v>4464.7076367360032</v>
      </c>
      <c r="AW190" s="10">
        <f t="shared" si="558"/>
        <v>6929.1134027883209</v>
      </c>
      <c r="AX190" s="10">
        <f t="shared" si="558"/>
        <v>6033.142762200725</v>
      </c>
      <c r="AY190" s="10">
        <f t="shared" si="558"/>
        <v>10289.489809428236</v>
      </c>
      <c r="AZ190" s="10">
        <f t="shared" si="558"/>
        <v>4464.7076367360032</v>
      </c>
      <c r="BA190" s="10">
        <f t="shared" si="558"/>
        <v>6929.1134027883209</v>
      </c>
      <c r="BB190" s="10">
        <f t="shared" si="558"/>
        <v>6033.142762200725</v>
      </c>
      <c r="BC190" s="203">
        <f t="shared" si="558"/>
        <v>10289.489809428236</v>
      </c>
      <c r="BD190" s="10">
        <f t="shared" si="558"/>
        <v>4246.0213131643868</v>
      </c>
      <c r="BE190" s="10">
        <f t="shared" si="558"/>
        <v>6700.9636677883209</v>
      </c>
      <c r="BF190" s="10">
        <f t="shared" si="558"/>
        <v>5804.9930272007241</v>
      </c>
      <c r="BG190" s="10">
        <f t="shared" si="558"/>
        <v>10061.340074428235</v>
      </c>
      <c r="BH190" s="10">
        <f t="shared" si="558"/>
        <v>4236.5579017360033</v>
      </c>
      <c r="BI190" s="10">
        <f t="shared" ref="BI190:CY190" si="564">SUM(BI187:BI189)</f>
        <v>6700.9636677883209</v>
      </c>
      <c r="BJ190" s="10">
        <f t="shared" si="564"/>
        <v>5357.007706906923</v>
      </c>
      <c r="BK190" s="10">
        <f t="shared" si="564"/>
        <v>10173.579656719894</v>
      </c>
      <c r="BL190" s="10">
        <f t="shared" si="564"/>
        <v>5301.1311679793071</v>
      </c>
      <c r="BM190" s="10">
        <f t="shared" si="564"/>
        <v>9557.9647196432434</v>
      </c>
      <c r="BN190" s="10">
        <f t="shared" si="564"/>
        <v>10062.313083301084</v>
      </c>
      <c r="BO190" s="203">
        <f t="shared" si="564"/>
        <v>16446.833654142352</v>
      </c>
      <c r="BP190" s="10">
        <f t="shared" si="564"/>
        <v>7470.0517803180628</v>
      </c>
      <c r="BQ190" s="10">
        <f t="shared" si="564"/>
        <v>11155.304335682478</v>
      </c>
      <c r="BR190" s="10">
        <f t="shared" si="564"/>
        <v>9811.348374801084</v>
      </c>
      <c r="BS190" s="10">
        <f t="shared" si="564"/>
        <v>16195.868945642353</v>
      </c>
      <c r="BT190" s="10">
        <f t="shared" si="564"/>
        <v>7458.6956866040018</v>
      </c>
      <c r="BU190" s="10">
        <f t="shared" si="564"/>
        <v>11155.304335682478</v>
      </c>
      <c r="BV190" s="10">
        <f t="shared" si="564"/>
        <v>9811.348374801084</v>
      </c>
      <c r="BW190" s="10">
        <f t="shared" si="564"/>
        <v>16195.868945642353</v>
      </c>
      <c r="BX190" s="10">
        <f t="shared" si="564"/>
        <v>7458.6956866040018</v>
      </c>
      <c r="BY190" s="10">
        <f t="shared" si="564"/>
        <v>11155.304335682478</v>
      </c>
      <c r="BZ190" s="10">
        <f t="shared" si="564"/>
        <v>9811.348374801084</v>
      </c>
      <c r="CA190" s="203">
        <f t="shared" si="564"/>
        <v>16195.868945642353</v>
      </c>
      <c r="CB190" s="10">
        <f t="shared" si="564"/>
        <v>7196.261819710875</v>
      </c>
      <c r="CC190" s="10">
        <f t="shared" si="564"/>
        <v>10879.243156332479</v>
      </c>
      <c r="CD190" s="10">
        <f t="shared" si="564"/>
        <v>9535.2871954510829</v>
      </c>
      <c r="CE190" s="10">
        <f t="shared" si="564"/>
        <v>15919.807766292352</v>
      </c>
      <c r="CF190" s="10">
        <f t="shared" si="564"/>
        <v>7182.6345072540025</v>
      </c>
      <c r="CG190" s="10">
        <f t="shared" si="564"/>
        <v>10879.243156332479</v>
      </c>
      <c r="CH190" s="10">
        <f t="shared" si="564"/>
        <v>9087.3018751572836</v>
      </c>
      <c r="CI190" s="10">
        <f t="shared" si="564"/>
        <v>16032.04734858401</v>
      </c>
      <c r="CJ190" s="10">
        <f t="shared" si="564"/>
        <v>8247.2077734973045</v>
      </c>
      <c r="CK190" s="10">
        <f t="shared" si="564"/>
        <v>13736.244208187405</v>
      </c>
      <c r="CL190" s="10">
        <f t="shared" si="564"/>
        <v>13792.607251551446</v>
      </c>
      <c r="CM190" s="203">
        <f t="shared" si="564"/>
        <v>22305.301346006469</v>
      </c>
      <c r="CN190" s="10">
        <f t="shared" si="564"/>
        <v>10368.422478285251</v>
      </c>
      <c r="CO190" s="10">
        <f t="shared" si="564"/>
        <v>15280.88123544164</v>
      </c>
      <c r="CP190" s="10">
        <f t="shared" si="564"/>
        <v>13488.939954266447</v>
      </c>
      <c r="CQ190" s="10">
        <f t="shared" si="564"/>
        <v>22001.634048721469</v>
      </c>
      <c r="CR190" s="10">
        <f t="shared" si="564"/>
        <v>10352.069703337005</v>
      </c>
      <c r="CS190" s="10">
        <f t="shared" si="564"/>
        <v>15280.88123544164</v>
      </c>
      <c r="CT190" s="10">
        <f t="shared" si="564"/>
        <v>13488.939954266447</v>
      </c>
      <c r="CU190" s="10">
        <f t="shared" si="564"/>
        <v>22001.634048721469</v>
      </c>
      <c r="CV190" s="10">
        <f t="shared" si="564"/>
        <v>10352.069703337005</v>
      </c>
      <c r="CW190" s="10">
        <f t="shared" si="564"/>
        <v>15280.88123544164</v>
      </c>
      <c r="CX190" s="10">
        <f t="shared" si="564"/>
        <v>13488.939954266447</v>
      </c>
      <c r="CY190" s="203">
        <f t="shared" si="564"/>
        <v>22001.634048721469</v>
      </c>
    </row>
    <row r="191" spans="1:103" x14ac:dyDescent="0.3">
      <c r="Z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565">S147-T147</f>
        <v>0</v>
      </c>
      <c r="U193" s="110">
        <f t="shared" si="565"/>
        <v>0</v>
      </c>
      <c r="V193" s="110">
        <f t="shared" si="565"/>
        <v>0</v>
      </c>
      <c r="W193" s="110">
        <f t="shared" si="565"/>
        <v>0</v>
      </c>
      <c r="X193" s="110">
        <f t="shared" si="565"/>
        <v>0</v>
      </c>
      <c r="Y193" s="110">
        <f t="shared" si="565"/>
        <v>0</v>
      </c>
      <c r="Z193" s="195">
        <f>Y147-Z147</f>
        <v>-13495</v>
      </c>
      <c r="AA193" s="110">
        <f t="shared" ref="AA193:CL193" si="566">Z147-AA147</f>
        <v>0</v>
      </c>
      <c r="AB193" s="110">
        <f t="shared" si="566"/>
        <v>0</v>
      </c>
      <c r="AC193" s="110">
        <f t="shared" si="566"/>
        <v>0</v>
      </c>
      <c r="AD193" s="110">
        <f t="shared" si="566"/>
        <v>0</v>
      </c>
      <c r="AE193" s="195">
        <f t="shared" si="566"/>
        <v>0</v>
      </c>
      <c r="AF193" s="110">
        <f t="shared" si="566"/>
        <v>0</v>
      </c>
      <c r="AG193" s="110">
        <f t="shared" si="566"/>
        <v>0</v>
      </c>
      <c r="AH193" s="110">
        <f t="shared" si="566"/>
        <v>0</v>
      </c>
      <c r="AI193" s="110">
        <f t="shared" si="566"/>
        <v>0</v>
      </c>
      <c r="AJ193" s="110">
        <f t="shared" si="566"/>
        <v>0</v>
      </c>
      <c r="AK193" s="110">
        <f t="shared" si="566"/>
        <v>0</v>
      </c>
      <c r="AL193" s="110">
        <f t="shared" si="566"/>
        <v>0</v>
      </c>
      <c r="AM193" s="110">
        <f t="shared" si="566"/>
        <v>0</v>
      </c>
      <c r="AN193" s="110">
        <f t="shared" si="566"/>
        <v>0</v>
      </c>
      <c r="AO193" s="110">
        <f t="shared" si="566"/>
        <v>0</v>
      </c>
      <c r="AP193" s="110">
        <f t="shared" si="566"/>
        <v>0</v>
      </c>
      <c r="AQ193" s="195">
        <f t="shared" si="566"/>
        <v>0</v>
      </c>
      <c r="AR193" s="110">
        <f t="shared" si="566"/>
        <v>0</v>
      </c>
      <c r="AS193" s="110">
        <f t="shared" si="566"/>
        <v>0</v>
      </c>
      <c r="AT193" s="110">
        <f t="shared" si="566"/>
        <v>0</v>
      </c>
      <c r="AU193" s="110">
        <f t="shared" si="566"/>
        <v>0</v>
      </c>
      <c r="AV193" s="110">
        <f t="shared" si="566"/>
        <v>0</v>
      </c>
      <c r="AW193" s="110">
        <f t="shared" si="566"/>
        <v>0</v>
      </c>
      <c r="AX193" s="110">
        <f t="shared" si="566"/>
        <v>0</v>
      </c>
      <c r="AY193" s="110">
        <f t="shared" si="566"/>
        <v>0</v>
      </c>
      <c r="AZ193" s="110">
        <f t="shared" si="566"/>
        <v>0</v>
      </c>
      <c r="BA193" s="110">
        <f t="shared" si="566"/>
        <v>0</v>
      </c>
      <c r="BB193" s="110">
        <f t="shared" si="566"/>
        <v>0</v>
      </c>
      <c r="BC193" s="195">
        <f t="shared" si="566"/>
        <v>0</v>
      </c>
      <c r="BD193" s="110">
        <f t="shared" si="566"/>
        <v>0</v>
      </c>
      <c r="BE193" s="110">
        <f t="shared" si="566"/>
        <v>0</v>
      </c>
      <c r="BF193" s="110">
        <f t="shared" si="566"/>
        <v>0</v>
      </c>
      <c r="BG193" s="110">
        <f t="shared" si="566"/>
        <v>0</v>
      </c>
      <c r="BH193" s="110">
        <f t="shared" si="566"/>
        <v>0</v>
      </c>
      <c r="BI193" s="110">
        <f t="shared" si="566"/>
        <v>0</v>
      </c>
      <c r="BJ193" s="110">
        <f t="shared" si="566"/>
        <v>0</v>
      </c>
      <c r="BK193" s="110">
        <f t="shared" si="566"/>
        <v>0</v>
      </c>
      <c r="BL193" s="110">
        <f t="shared" si="566"/>
        <v>0</v>
      </c>
      <c r="BM193" s="110">
        <f t="shared" si="566"/>
        <v>0</v>
      </c>
      <c r="BN193" s="110">
        <f t="shared" si="566"/>
        <v>0</v>
      </c>
      <c r="BO193" s="195">
        <f t="shared" si="566"/>
        <v>0</v>
      </c>
      <c r="BP193" s="110">
        <f t="shared" si="566"/>
        <v>0</v>
      </c>
      <c r="BQ193" s="110">
        <f t="shared" si="566"/>
        <v>0</v>
      </c>
      <c r="BR193" s="110">
        <f t="shared" si="566"/>
        <v>0</v>
      </c>
      <c r="BS193" s="110">
        <f t="shared" si="566"/>
        <v>0</v>
      </c>
      <c r="BT193" s="110">
        <f t="shared" si="566"/>
        <v>0</v>
      </c>
      <c r="BU193" s="110">
        <f t="shared" si="566"/>
        <v>0</v>
      </c>
      <c r="BV193" s="110">
        <f t="shared" si="566"/>
        <v>0</v>
      </c>
      <c r="BW193" s="110">
        <f t="shared" si="566"/>
        <v>0</v>
      </c>
      <c r="BX193" s="110">
        <f t="shared" si="566"/>
        <v>0</v>
      </c>
      <c r="BY193" s="110">
        <f t="shared" si="566"/>
        <v>0</v>
      </c>
      <c r="BZ193" s="110">
        <f t="shared" si="566"/>
        <v>0</v>
      </c>
      <c r="CA193" s="195">
        <f t="shared" si="566"/>
        <v>0</v>
      </c>
      <c r="CB193" s="110">
        <f t="shared" si="566"/>
        <v>0</v>
      </c>
      <c r="CC193" s="110">
        <f t="shared" si="566"/>
        <v>0</v>
      </c>
      <c r="CD193" s="110">
        <f t="shared" si="566"/>
        <v>0</v>
      </c>
      <c r="CE193" s="110">
        <f t="shared" si="566"/>
        <v>0</v>
      </c>
      <c r="CF193" s="110">
        <f t="shared" si="566"/>
        <v>0</v>
      </c>
      <c r="CG193" s="110">
        <f t="shared" si="566"/>
        <v>0</v>
      </c>
      <c r="CH193" s="110">
        <f t="shared" si="566"/>
        <v>0</v>
      </c>
      <c r="CI193" s="110">
        <f t="shared" si="566"/>
        <v>0</v>
      </c>
      <c r="CJ193" s="110">
        <f t="shared" si="566"/>
        <v>0</v>
      </c>
      <c r="CK193" s="110">
        <f t="shared" si="566"/>
        <v>0</v>
      </c>
      <c r="CL193" s="110">
        <f t="shared" si="566"/>
        <v>0</v>
      </c>
      <c r="CM193" s="195">
        <f t="shared" ref="CM193:CY193" si="567">CL147-CM147</f>
        <v>0</v>
      </c>
      <c r="CN193" s="110">
        <f t="shared" si="567"/>
        <v>0</v>
      </c>
      <c r="CO193" s="110">
        <f t="shared" si="567"/>
        <v>0</v>
      </c>
      <c r="CP193" s="110">
        <f t="shared" si="567"/>
        <v>0</v>
      </c>
      <c r="CQ193" s="110">
        <f t="shared" si="567"/>
        <v>0</v>
      </c>
      <c r="CR193" s="110">
        <f t="shared" si="567"/>
        <v>0</v>
      </c>
      <c r="CS193" s="110">
        <f t="shared" si="567"/>
        <v>0</v>
      </c>
      <c r="CT193" s="110">
        <f t="shared" si="567"/>
        <v>0</v>
      </c>
      <c r="CU193" s="110">
        <f t="shared" si="567"/>
        <v>0</v>
      </c>
      <c r="CV193" s="110">
        <f t="shared" si="567"/>
        <v>0</v>
      </c>
      <c r="CW193" s="110">
        <f t="shared" si="567"/>
        <v>0</v>
      </c>
      <c r="CX193" s="110">
        <f t="shared" si="567"/>
        <v>0</v>
      </c>
      <c r="CY193" s="195">
        <f t="shared" si="567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568">N193</f>
        <v>0</v>
      </c>
      <c r="O194" s="10">
        <f t="shared" si="568"/>
        <v>0</v>
      </c>
      <c r="P194" s="10">
        <f t="shared" si="568"/>
        <v>0</v>
      </c>
      <c r="Q194" s="10">
        <f t="shared" si="568"/>
        <v>0</v>
      </c>
      <c r="R194" s="10">
        <f t="shared" si="568"/>
        <v>0</v>
      </c>
      <c r="S194" s="10">
        <f t="shared" si="568"/>
        <v>0</v>
      </c>
      <c r="T194" s="10">
        <f t="shared" si="568"/>
        <v>0</v>
      </c>
      <c r="U194" s="10">
        <f t="shared" si="568"/>
        <v>0</v>
      </c>
      <c r="V194" s="10">
        <f t="shared" si="568"/>
        <v>0</v>
      </c>
      <c r="W194" s="10">
        <f t="shared" si="568"/>
        <v>0</v>
      </c>
      <c r="X194" s="10">
        <f t="shared" si="568"/>
        <v>0</v>
      </c>
      <c r="Y194" s="10">
        <f t="shared" si="568"/>
        <v>0</v>
      </c>
      <c r="Z194" s="203">
        <f t="shared" si="568"/>
        <v>-13495</v>
      </c>
      <c r="AA194" s="10">
        <f t="shared" si="568"/>
        <v>0</v>
      </c>
      <c r="AB194" s="10">
        <f t="shared" si="568"/>
        <v>0</v>
      </c>
      <c r="AC194" s="10">
        <f t="shared" si="568"/>
        <v>0</v>
      </c>
      <c r="AD194" s="10">
        <f t="shared" si="568"/>
        <v>0</v>
      </c>
      <c r="AE194" s="203">
        <f t="shared" si="568"/>
        <v>0</v>
      </c>
      <c r="AF194" s="10">
        <f t="shared" si="568"/>
        <v>0</v>
      </c>
      <c r="AG194" s="10">
        <f t="shared" si="568"/>
        <v>0</v>
      </c>
      <c r="AH194" s="10">
        <f t="shared" si="568"/>
        <v>0</v>
      </c>
      <c r="AI194" s="10">
        <f t="shared" si="568"/>
        <v>0</v>
      </c>
      <c r="AJ194" s="10">
        <f t="shared" si="568"/>
        <v>0</v>
      </c>
      <c r="AK194" s="10">
        <f t="shared" si="568"/>
        <v>0</v>
      </c>
      <c r="AL194" s="10">
        <f t="shared" si="568"/>
        <v>0</v>
      </c>
      <c r="AM194" s="10">
        <f t="shared" si="568"/>
        <v>0</v>
      </c>
      <c r="AN194" s="10">
        <f t="shared" si="568"/>
        <v>0</v>
      </c>
      <c r="AO194" s="10">
        <f t="shared" si="568"/>
        <v>0</v>
      </c>
      <c r="AP194" s="10">
        <f t="shared" si="568"/>
        <v>0</v>
      </c>
      <c r="AQ194" s="203">
        <f t="shared" si="568"/>
        <v>0</v>
      </c>
      <c r="AR194" s="10">
        <f t="shared" si="568"/>
        <v>0</v>
      </c>
      <c r="AS194" s="10">
        <f t="shared" si="568"/>
        <v>0</v>
      </c>
      <c r="AT194" s="10">
        <f t="shared" si="568"/>
        <v>0</v>
      </c>
      <c r="AU194" s="10">
        <f t="shared" si="568"/>
        <v>0</v>
      </c>
      <c r="AV194" s="10">
        <f t="shared" si="568"/>
        <v>0</v>
      </c>
      <c r="AW194" s="10">
        <f t="shared" si="568"/>
        <v>0</v>
      </c>
      <c r="AX194" s="10">
        <f t="shared" si="568"/>
        <v>0</v>
      </c>
      <c r="AY194" s="10">
        <f t="shared" si="568"/>
        <v>0</v>
      </c>
      <c r="AZ194" s="10">
        <f t="shared" si="568"/>
        <v>0</v>
      </c>
      <c r="BA194" s="10">
        <f t="shared" si="568"/>
        <v>0</v>
      </c>
      <c r="BB194" s="10">
        <f t="shared" si="568"/>
        <v>0</v>
      </c>
      <c r="BC194" s="203">
        <f t="shared" si="568"/>
        <v>0</v>
      </c>
      <c r="BD194" s="10">
        <f t="shared" si="568"/>
        <v>0</v>
      </c>
      <c r="BE194" s="10">
        <f t="shared" si="568"/>
        <v>0</v>
      </c>
      <c r="BF194" s="10">
        <f t="shared" si="568"/>
        <v>0</v>
      </c>
      <c r="BG194" s="10">
        <f t="shared" si="568"/>
        <v>0</v>
      </c>
      <c r="BH194" s="10">
        <f t="shared" si="568"/>
        <v>0</v>
      </c>
      <c r="BI194" s="10">
        <f t="shared" si="568"/>
        <v>0</v>
      </c>
      <c r="BJ194" s="10">
        <f t="shared" si="568"/>
        <v>0</v>
      </c>
      <c r="BK194" s="10">
        <f t="shared" si="568"/>
        <v>0</v>
      </c>
      <c r="BL194" s="10">
        <f t="shared" si="568"/>
        <v>0</v>
      </c>
      <c r="BM194" s="10">
        <f t="shared" si="568"/>
        <v>0</v>
      </c>
      <c r="BN194" s="10">
        <f t="shared" si="568"/>
        <v>0</v>
      </c>
      <c r="BO194" s="203">
        <f t="shared" si="568"/>
        <v>0</v>
      </c>
      <c r="BP194" s="10">
        <f t="shared" si="568"/>
        <v>0</v>
      </c>
      <c r="BQ194" s="10">
        <f t="shared" si="568"/>
        <v>0</v>
      </c>
      <c r="BR194" s="10">
        <f t="shared" si="568"/>
        <v>0</v>
      </c>
      <c r="BS194" s="10">
        <f t="shared" si="568"/>
        <v>0</v>
      </c>
      <c r="BT194" s="10">
        <f t="shared" si="568"/>
        <v>0</v>
      </c>
      <c r="BU194" s="10">
        <f t="shared" si="568"/>
        <v>0</v>
      </c>
      <c r="BV194" s="10">
        <f t="shared" si="568"/>
        <v>0</v>
      </c>
      <c r="BW194" s="10">
        <f t="shared" si="568"/>
        <v>0</v>
      </c>
      <c r="BX194" s="10">
        <f t="shared" si="568"/>
        <v>0</v>
      </c>
      <c r="BY194" s="10">
        <f t="shared" si="568"/>
        <v>0</v>
      </c>
      <c r="BZ194" s="10">
        <f t="shared" ref="BZ194:CY194" si="569">BZ193</f>
        <v>0</v>
      </c>
      <c r="CA194" s="203">
        <f t="shared" si="569"/>
        <v>0</v>
      </c>
      <c r="CB194" s="10">
        <f t="shared" si="569"/>
        <v>0</v>
      </c>
      <c r="CC194" s="10">
        <f t="shared" si="569"/>
        <v>0</v>
      </c>
      <c r="CD194" s="10">
        <f t="shared" si="569"/>
        <v>0</v>
      </c>
      <c r="CE194" s="10">
        <f t="shared" si="569"/>
        <v>0</v>
      </c>
      <c r="CF194" s="10">
        <f t="shared" si="569"/>
        <v>0</v>
      </c>
      <c r="CG194" s="10">
        <f t="shared" si="569"/>
        <v>0</v>
      </c>
      <c r="CH194" s="10">
        <f t="shared" si="569"/>
        <v>0</v>
      </c>
      <c r="CI194" s="10">
        <f t="shared" si="569"/>
        <v>0</v>
      </c>
      <c r="CJ194" s="10">
        <f t="shared" si="569"/>
        <v>0</v>
      </c>
      <c r="CK194" s="10">
        <f t="shared" si="569"/>
        <v>0</v>
      </c>
      <c r="CL194" s="10">
        <f t="shared" si="569"/>
        <v>0</v>
      </c>
      <c r="CM194" s="203">
        <f t="shared" si="569"/>
        <v>0</v>
      </c>
      <c r="CN194" s="10">
        <f t="shared" si="569"/>
        <v>0</v>
      </c>
      <c r="CO194" s="10">
        <f t="shared" si="569"/>
        <v>0</v>
      </c>
      <c r="CP194" s="10">
        <f t="shared" si="569"/>
        <v>0</v>
      </c>
      <c r="CQ194" s="10">
        <f t="shared" si="569"/>
        <v>0</v>
      </c>
      <c r="CR194" s="10">
        <f t="shared" si="569"/>
        <v>0</v>
      </c>
      <c r="CS194" s="10">
        <f t="shared" si="569"/>
        <v>0</v>
      </c>
      <c r="CT194" s="10">
        <f t="shared" si="569"/>
        <v>0</v>
      </c>
      <c r="CU194" s="10">
        <f t="shared" si="569"/>
        <v>0</v>
      </c>
      <c r="CV194" s="10">
        <f t="shared" si="569"/>
        <v>0</v>
      </c>
      <c r="CW194" s="10">
        <f t="shared" si="569"/>
        <v>0</v>
      </c>
      <c r="CX194" s="10">
        <f t="shared" si="569"/>
        <v>0</v>
      </c>
      <c r="CY194" s="203">
        <f t="shared" si="569"/>
        <v>0</v>
      </c>
    </row>
    <row r="195" spans="1:103" x14ac:dyDescent="0.3">
      <c r="Z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570">SUM(N173:N174, N176)-SUM(M173:M174,M176)</f>
        <v>0</v>
      </c>
      <c r="O197" s="110">
        <f t="shared" si="570"/>
        <v>0</v>
      </c>
      <c r="P197" s="110">
        <f t="shared" si="570"/>
        <v>0</v>
      </c>
      <c r="Q197" s="110">
        <f t="shared" si="570"/>
        <v>0</v>
      </c>
      <c r="R197" s="110">
        <f t="shared" si="570"/>
        <v>0</v>
      </c>
      <c r="S197" s="110">
        <f t="shared" si="570"/>
        <v>0</v>
      </c>
      <c r="T197" s="110">
        <f t="shared" si="570"/>
        <v>0</v>
      </c>
      <c r="U197" s="110">
        <f t="shared" si="570"/>
        <v>0</v>
      </c>
      <c r="V197" s="110">
        <f t="shared" si="570"/>
        <v>5000</v>
      </c>
      <c r="W197" s="110">
        <f t="shared" si="570"/>
        <v>0</v>
      </c>
      <c r="X197" s="110">
        <f t="shared" si="570"/>
        <v>0</v>
      </c>
      <c r="Y197" s="110">
        <f t="shared" si="570"/>
        <v>0</v>
      </c>
      <c r="Z197" s="195">
        <f t="shared" si="570"/>
        <v>-14337.5</v>
      </c>
      <c r="AA197" s="110">
        <f t="shared" si="570"/>
        <v>-200</v>
      </c>
      <c r="AB197" s="110">
        <f t="shared" si="570"/>
        <v>-200</v>
      </c>
      <c r="AC197" s="110">
        <f t="shared" si="570"/>
        <v>-200</v>
      </c>
      <c r="AD197" s="110">
        <f t="shared" si="570"/>
        <v>-200</v>
      </c>
      <c r="AE197" s="195">
        <f t="shared" si="570"/>
        <v>-200</v>
      </c>
      <c r="AF197" s="110">
        <f t="shared" si="570"/>
        <v>-240</v>
      </c>
      <c r="AG197" s="110">
        <f t="shared" si="570"/>
        <v>-240</v>
      </c>
      <c r="AH197" s="110">
        <f t="shared" si="570"/>
        <v>-240</v>
      </c>
      <c r="AI197" s="110">
        <f t="shared" si="570"/>
        <v>-240</v>
      </c>
      <c r="AJ197" s="110">
        <f t="shared" si="570"/>
        <v>-240</v>
      </c>
      <c r="AK197" s="110">
        <f t="shared" si="570"/>
        <v>-240</v>
      </c>
      <c r="AL197" s="110">
        <f t="shared" si="570"/>
        <v>-240</v>
      </c>
      <c r="AM197" s="110">
        <f t="shared" si="570"/>
        <v>-240</v>
      </c>
      <c r="AN197" s="110">
        <f t="shared" si="570"/>
        <v>-240</v>
      </c>
      <c r="AO197" s="110">
        <f t="shared" si="570"/>
        <v>-240</v>
      </c>
      <c r="AP197" s="110">
        <f t="shared" si="570"/>
        <v>-240</v>
      </c>
      <c r="AQ197" s="195">
        <f t="shared" si="570"/>
        <v>-240</v>
      </c>
      <c r="AR197" s="110">
        <f t="shared" si="570"/>
        <v>-288</v>
      </c>
      <c r="AS197" s="110">
        <f t="shared" si="570"/>
        <v>-288</v>
      </c>
      <c r="AT197" s="110">
        <f t="shared" ref="AT197:BY197" si="571">SUM(AT173:AT174, AT176)-SUM(AS173:AS174,AS176)</f>
        <v>-288</v>
      </c>
      <c r="AU197" s="110">
        <f t="shared" si="571"/>
        <v>-288</v>
      </c>
      <c r="AV197" s="110">
        <f t="shared" si="571"/>
        <v>-288</v>
      </c>
      <c r="AW197" s="110">
        <f t="shared" si="571"/>
        <v>-288</v>
      </c>
      <c r="AX197" s="110">
        <f t="shared" si="571"/>
        <v>-288</v>
      </c>
      <c r="AY197" s="110">
        <f t="shared" si="571"/>
        <v>-288</v>
      </c>
      <c r="AZ197" s="110">
        <f t="shared" si="571"/>
        <v>-288</v>
      </c>
      <c r="BA197" s="110">
        <f t="shared" si="571"/>
        <v>-288</v>
      </c>
      <c r="BB197" s="110">
        <f t="shared" si="571"/>
        <v>-288</v>
      </c>
      <c r="BC197" s="195">
        <f t="shared" si="571"/>
        <v>-288</v>
      </c>
      <c r="BD197" s="110">
        <f t="shared" si="571"/>
        <v>-345.59999999999854</v>
      </c>
      <c r="BE197" s="110">
        <f t="shared" si="571"/>
        <v>-345.59999999999854</v>
      </c>
      <c r="BF197" s="110">
        <f t="shared" si="571"/>
        <v>-345.59999999999854</v>
      </c>
      <c r="BG197" s="110">
        <f t="shared" si="571"/>
        <v>-345.59999999999854</v>
      </c>
      <c r="BH197" s="110">
        <f t="shared" si="571"/>
        <v>-345.59999999999854</v>
      </c>
      <c r="BI197" s="110">
        <f t="shared" si="571"/>
        <v>-345.59999999999854</v>
      </c>
      <c r="BJ197" s="110">
        <f t="shared" si="571"/>
        <v>-345.59999999999854</v>
      </c>
      <c r="BK197" s="110">
        <f t="shared" si="571"/>
        <v>-345.59999999999854</v>
      </c>
      <c r="BL197" s="110">
        <f t="shared" si="571"/>
        <v>-345.59999999999854</v>
      </c>
      <c r="BM197" s="110">
        <f t="shared" si="571"/>
        <v>-345.59999999999854</v>
      </c>
      <c r="BN197" s="110">
        <f t="shared" si="571"/>
        <v>-345.59999999999854</v>
      </c>
      <c r="BO197" s="195">
        <f t="shared" si="571"/>
        <v>-345.59999999999854</v>
      </c>
      <c r="BP197" s="110">
        <f t="shared" si="571"/>
        <v>-414.72000000000116</v>
      </c>
      <c r="BQ197" s="110">
        <f t="shared" si="571"/>
        <v>-414.72000000000116</v>
      </c>
      <c r="BR197" s="110">
        <f t="shared" si="571"/>
        <v>-414.72000000000116</v>
      </c>
      <c r="BS197" s="110">
        <f t="shared" si="571"/>
        <v>-414.72000000000116</v>
      </c>
      <c r="BT197" s="110">
        <f t="shared" si="571"/>
        <v>-414.72000000000116</v>
      </c>
      <c r="BU197" s="110">
        <f t="shared" si="571"/>
        <v>-414.72000000000116</v>
      </c>
      <c r="BV197" s="110">
        <f t="shared" si="571"/>
        <v>-414.72000000000116</v>
      </c>
      <c r="BW197" s="110">
        <f t="shared" si="571"/>
        <v>-414.72000000000116</v>
      </c>
      <c r="BX197" s="110">
        <f t="shared" si="571"/>
        <v>-414.72000000000116</v>
      </c>
      <c r="BY197" s="110">
        <f t="shared" si="571"/>
        <v>-414.72000000000116</v>
      </c>
      <c r="BZ197" s="110">
        <f t="shared" ref="BZ197:CY197" si="572">SUM(BZ173:BZ174, BZ176)-SUM(BY173:BY174,BY176)</f>
        <v>-414.72000000000116</v>
      </c>
      <c r="CA197" s="195">
        <f t="shared" si="572"/>
        <v>-414.72000000000116</v>
      </c>
      <c r="CB197" s="110">
        <f t="shared" si="572"/>
        <v>-497.66400000000067</v>
      </c>
      <c r="CC197" s="110">
        <f t="shared" si="572"/>
        <v>-497.66400000000067</v>
      </c>
      <c r="CD197" s="110">
        <f t="shared" si="572"/>
        <v>-497.66400000000067</v>
      </c>
      <c r="CE197" s="110">
        <f t="shared" si="572"/>
        <v>-497.66400000000067</v>
      </c>
      <c r="CF197" s="110">
        <f t="shared" si="572"/>
        <v>-497.66400000000067</v>
      </c>
      <c r="CG197" s="110">
        <f t="shared" si="572"/>
        <v>-497.66400000000067</v>
      </c>
      <c r="CH197" s="110">
        <f t="shared" si="572"/>
        <v>-497.66400000000067</v>
      </c>
      <c r="CI197" s="110">
        <f t="shared" si="572"/>
        <v>-497.66400000000067</v>
      </c>
      <c r="CJ197" s="110">
        <f t="shared" si="572"/>
        <v>-497.66400000000067</v>
      </c>
      <c r="CK197" s="110">
        <f t="shared" si="572"/>
        <v>-497.66400000000067</v>
      </c>
      <c r="CL197" s="110">
        <f t="shared" si="572"/>
        <v>-497.66400000000067</v>
      </c>
      <c r="CM197" s="195">
        <f t="shared" si="572"/>
        <v>-497.66400000000067</v>
      </c>
      <c r="CN197" s="110">
        <f t="shared" si="572"/>
        <v>-597.19680000000153</v>
      </c>
      <c r="CO197" s="110">
        <f t="shared" si="572"/>
        <v>-597.19680000000153</v>
      </c>
      <c r="CP197" s="110">
        <f t="shared" si="572"/>
        <v>-597.19679999999789</v>
      </c>
      <c r="CQ197" s="110">
        <f t="shared" si="572"/>
        <v>-597.19679999999789</v>
      </c>
      <c r="CR197" s="110">
        <f t="shared" si="572"/>
        <v>-597.19679999999789</v>
      </c>
      <c r="CS197" s="110">
        <f t="shared" si="572"/>
        <v>-597.19679999999789</v>
      </c>
      <c r="CT197" s="110">
        <f t="shared" si="572"/>
        <v>-597.19679999999789</v>
      </c>
      <c r="CU197" s="110">
        <f t="shared" si="572"/>
        <v>-597.19679999999789</v>
      </c>
      <c r="CV197" s="110">
        <f t="shared" si="572"/>
        <v>-597.19679999999789</v>
      </c>
      <c r="CW197" s="110">
        <f t="shared" si="572"/>
        <v>-597.19679999999789</v>
      </c>
      <c r="CX197" s="110">
        <f t="shared" si="572"/>
        <v>-597.19679999999789</v>
      </c>
      <c r="CY197" s="195">
        <f t="shared" si="572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573">N197</f>
        <v>0</v>
      </c>
      <c r="O198" s="10">
        <f t="shared" si="573"/>
        <v>0</v>
      </c>
      <c r="P198" s="10">
        <f t="shared" si="573"/>
        <v>0</v>
      </c>
      <c r="Q198" s="10">
        <f t="shared" si="573"/>
        <v>0</v>
      </c>
      <c r="R198" s="10">
        <f t="shared" si="573"/>
        <v>0</v>
      </c>
      <c r="S198" s="10">
        <f t="shared" ref="S198:T198" si="574">S197</f>
        <v>0</v>
      </c>
      <c r="T198" s="10">
        <f t="shared" si="574"/>
        <v>0</v>
      </c>
      <c r="U198" s="10">
        <f t="shared" ref="U198" si="575">U197</f>
        <v>0</v>
      </c>
      <c r="V198" s="10">
        <f t="shared" ref="V198" si="576">V197</f>
        <v>5000</v>
      </c>
      <c r="W198" s="10">
        <f t="shared" si="573"/>
        <v>0</v>
      </c>
      <c r="X198" s="10">
        <f t="shared" si="573"/>
        <v>0</v>
      </c>
      <c r="Y198" s="10">
        <f t="shared" ref="Y198" si="577">Y197</f>
        <v>0</v>
      </c>
      <c r="Z198" s="203">
        <f t="shared" ref="Z198" si="578">Z197</f>
        <v>-14337.5</v>
      </c>
      <c r="AA198" s="10">
        <f t="shared" si="573"/>
        <v>-200</v>
      </c>
      <c r="AB198" s="10">
        <f t="shared" si="573"/>
        <v>-200</v>
      </c>
      <c r="AC198" s="10">
        <f t="shared" si="573"/>
        <v>-200</v>
      </c>
      <c r="AD198" s="10">
        <f t="shared" si="573"/>
        <v>-200</v>
      </c>
      <c r="AE198" s="203">
        <f t="shared" si="573"/>
        <v>-200</v>
      </c>
      <c r="AF198" s="10">
        <f t="shared" si="573"/>
        <v>-240</v>
      </c>
      <c r="AG198" s="10">
        <f t="shared" si="573"/>
        <v>-240</v>
      </c>
      <c r="AH198" s="10">
        <f t="shared" si="573"/>
        <v>-240</v>
      </c>
      <c r="AI198" s="10">
        <f t="shared" si="573"/>
        <v>-240</v>
      </c>
      <c r="AJ198" s="10">
        <f t="shared" si="573"/>
        <v>-240</v>
      </c>
      <c r="AK198" s="10">
        <f t="shared" si="573"/>
        <v>-240</v>
      </c>
      <c r="AL198" s="10">
        <f t="shared" si="573"/>
        <v>-240</v>
      </c>
      <c r="AM198" s="10">
        <f t="shared" si="573"/>
        <v>-240</v>
      </c>
      <c r="AN198" s="10">
        <f t="shared" si="573"/>
        <v>-240</v>
      </c>
      <c r="AO198" s="10">
        <f t="shared" si="573"/>
        <v>-240</v>
      </c>
      <c r="AP198" s="10">
        <f t="shared" si="573"/>
        <v>-240</v>
      </c>
      <c r="AQ198" s="203">
        <f t="shared" si="573"/>
        <v>-240</v>
      </c>
      <c r="AR198" s="10">
        <f t="shared" si="573"/>
        <v>-288</v>
      </c>
      <c r="AS198" s="10">
        <f t="shared" si="573"/>
        <v>-288</v>
      </c>
      <c r="AT198" s="10">
        <f t="shared" si="573"/>
        <v>-288</v>
      </c>
      <c r="AU198" s="10">
        <f t="shared" si="573"/>
        <v>-288</v>
      </c>
      <c r="AV198" s="10">
        <f t="shared" si="573"/>
        <v>-288</v>
      </c>
      <c r="AW198" s="10">
        <f t="shared" si="573"/>
        <v>-288</v>
      </c>
      <c r="AX198" s="10">
        <f t="shared" si="573"/>
        <v>-288</v>
      </c>
      <c r="AY198" s="10">
        <f t="shared" si="573"/>
        <v>-288</v>
      </c>
      <c r="AZ198" s="10">
        <f t="shared" si="573"/>
        <v>-288</v>
      </c>
      <c r="BA198" s="10">
        <f t="shared" si="573"/>
        <v>-288</v>
      </c>
      <c r="BB198" s="10">
        <f t="shared" si="573"/>
        <v>-288</v>
      </c>
      <c r="BC198" s="203">
        <f t="shared" si="573"/>
        <v>-288</v>
      </c>
      <c r="BD198" s="10">
        <f t="shared" si="573"/>
        <v>-345.59999999999854</v>
      </c>
      <c r="BE198" s="10">
        <f t="shared" si="573"/>
        <v>-345.59999999999854</v>
      </c>
      <c r="BF198" s="10">
        <f t="shared" si="573"/>
        <v>-345.59999999999854</v>
      </c>
      <c r="BG198" s="10">
        <f t="shared" si="573"/>
        <v>-345.59999999999854</v>
      </c>
      <c r="BH198" s="10">
        <f t="shared" si="573"/>
        <v>-345.59999999999854</v>
      </c>
      <c r="BI198" s="10">
        <f t="shared" si="573"/>
        <v>-345.59999999999854</v>
      </c>
      <c r="BJ198" s="10">
        <f t="shared" ref="BJ198:CY198" si="579">BJ197</f>
        <v>-345.59999999999854</v>
      </c>
      <c r="BK198" s="10">
        <f t="shared" si="579"/>
        <v>-345.59999999999854</v>
      </c>
      <c r="BL198" s="10">
        <f t="shared" si="579"/>
        <v>-345.59999999999854</v>
      </c>
      <c r="BM198" s="10">
        <f t="shared" si="579"/>
        <v>-345.59999999999854</v>
      </c>
      <c r="BN198" s="10">
        <f t="shared" si="579"/>
        <v>-345.59999999999854</v>
      </c>
      <c r="BO198" s="203">
        <f t="shared" si="579"/>
        <v>-345.59999999999854</v>
      </c>
      <c r="BP198" s="10">
        <f t="shared" si="579"/>
        <v>-414.72000000000116</v>
      </c>
      <c r="BQ198" s="10">
        <f t="shared" si="579"/>
        <v>-414.72000000000116</v>
      </c>
      <c r="BR198" s="10">
        <f t="shared" si="579"/>
        <v>-414.72000000000116</v>
      </c>
      <c r="BS198" s="10">
        <f t="shared" si="579"/>
        <v>-414.72000000000116</v>
      </c>
      <c r="BT198" s="10">
        <f t="shared" si="579"/>
        <v>-414.72000000000116</v>
      </c>
      <c r="BU198" s="10">
        <f t="shared" si="579"/>
        <v>-414.72000000000116</v>
      </c>
      <c r="BV198" s="10">
        <f t="shared" si="579"/>
        <v>-414.72000000000116</v>
      </c>
      <c r="BW198" s="10">
        <f t="shared" si="579"/>
        <v>-414.72000000000116</v>
      </c>
      <c r="BX198" s="10">
        <f t="shared" si="579"/>
        <v>-414.72000000000116</v>
      </c>
      <c r="BY198" s="10">
        <f t="shared" si="579"/>
        <v>-414.72000000000116</v>
      </c>
      <c r="BZ198" s="10">
        <f t="shared" si="579"/>
        <v>-414.72000000000116</v>
      </c>
      <c r="CA198" s="203">
        <f t="shared" si="579"/>
        <v>-414.72000000000116</v>
      </c>
      <c r="CB198" s="10">
        <f t="shared" si="579"/>
        <v>-497.66400000000067</v>
      </c>
      <c r="CC198" s="10">
        <f t="shared" si="579"/>
        <v>-497.66400000000067</v>
      </c>
      <c r="CD198" s="10">
        <f t="shared" si="579"/>
        <v>-497.66400000000067</v>
      </c>
      <c r="CE198" s="10">
        <f t="shared" si="579"/>
        <v>-497.66400000000067</v>
      </c>
      <c r="CF198" s="10">
        <f t="shared" si="579"/>
        <v>-497.66400000000067</v>
      </c>
      <c r="CG198" s="10">
        <f t="shared" si="579"/>
        <v>-497.66400000000067</v>
      </c>
      <c r="CH198" s="10">
        <f t="shared" si="579"/>
        <v>-497.66400000000067</v>
      </c>
      <c r="CI198" s="10">
        <f t="shared" si="579"/>
        <v>-497.66400000000067</v>
      </c>
      <c r="CJ198" s="10">
        <f t="shared" si="579"/>
        <v>-497.66400000000067</v>
      </c>
      <c r="CK198" s="10">
        <f t="shared" si="579"/>
        <v>-497.66400000000067</v>
      </c>
      <c r="CL198" s="10">
        <f t="shared" si="579"/>
        <v>-497.66400000000067</v>
      </c>
      <c r="CM198" s="203">
        <f t="shared" si="579"/>
        <v>-497.66400000000067</v>
      </c>
      <c r="CN198" s="10">
        <f t="shared" si="579"/>
        <v>-597.19680000000153</v>
      </c>
      <c r="CO198" s="10">
        <f t="shared" si="579"/>
        <v>-597.19680000000153</v>
      </c>
      <c r="CP198" s="10">
        <f t="shared" si="579"/>
        <v>-597.19679999999789</v>
      </c>
      <c r="CQ198" s="10">
        <f t="shared" si="579"/>
        <v>-597.19679999999789</v>
      </c>
      <c r="CR198" s="10">
        <f t="shared" si="579"/>
        <v>-597.19679999999789</v>
      </c>
      <c r="CS198" s="10">
        <f t="shared" si="579"/>
        <v>-597.19679999999789</v>
      </c>
      <c r="CT198" s="10">
        <f t="shared" si="579"/>
        <v>-597.19679999999789</v>
      </c>
      <c r="CU198" s="10">
        <f t="shared" si="579"/>
        <v>-597.19679999999789</v>
      </c>
      <c r="CV198" s="10">
        <f t="shared" si="579"/>
        <v>-597.19679999999789</v>
      </c>
      <c r="CW198" s="10">
        <f t="shared" si="579"/>
        <v>-597.19679999999789</v>
      </c>
      <c r="CX198" s="10">
        <f t="shared" si="579"/>
        <v>-597.19679999999789</v>
      </c>
      <c r="CY198" s="203">
        <f t="shared" si="579"/>
        <v>-597.19679999999789</v>
      </c>
    </row>
    <row r="199" spans="1:103" x14ac:dyDescent="0.3">
      <c r="Z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580">N198+N194+N190</f>
        <v>0</v>
      </c>
      <c r="O200" s="9">
        <f t="shared" si="580"/>
        <v>0</v>
      </c>
      <c r="P200" s="9">
        <f t="shared" si="580"/>
        <v>0</v>
      </c>
      <c r="Q200" s="9">
        <f t="shared" si="580"/>
        <v>0</v>
      </c>
      <c r="R200" s="9">
        <f t="shared" si="580"/>
        <v>0</v>
      </c>
      <c r="S200" s="9">
        <f t="shared" si="580"/>
        <v>0</v>
      </c>
      <c r="T200" s="9">
        <f t="shared" si="580"/>
        <v>0</v>
      </c>
      <c r="U200" s="9">
        <f t="shared" si="580"/>
        <v>0</v>
      </c>
      <c r="V200" s="9">
        <f t="shared" si="580"/>
        <v>5000</v>
      </c>
      <c r="W200" s="9">
        <f t="shared" si="580"/>
        <v>-125</v>
      </c>
      <c r="X200" s="9">
        <f t="shared" si="580"/>
        <v>-304.55000000000007</v>
      </c>
      <c r="Y200" s="9">
        <f t="shared" si="580"/>
        <v>-224.69000000000017</v>
      </c>
      <c r="Z200" s="204">
        <f>Z198+Z194+Z190</f>
        <v>-1444.7599999999984</v>
      </c>
      <c r="AA200" s="9">
        <f t="shared" ref="AA200:CL200" si="581">AA198+AA194+AA190</f>
        <v>-671.84715777306337</v>
      </c>
      <c r="AB200" s="9">
        <f t="shared" si="581"/>
        <v>3116.6388550719867</v>
      </c>
      <c r="AC200" s="9">
        <f t="shared" si="581"/>
        <v>571.46605185492353</v>
      </c>
      <c r="AD200" s="9">
        <f t="shared" si="581"/>
        <v>2643.7630365410596</v>
      </c>
      <c r="AE200" s="204">
        <f t="shared" si="581"/>
        <v>2251.6542551748807</v>
      </c>
      <c r="AF200" s="9">
        <f t="shared" si="581"/>
        <v>517.60048656613708</v>
      </c>
      <c r="AG200" s="9">
        <f t="shared" si="581"/>
        <v>3423.4197594203197</v>
      </c>
      <c r="AH200" s="9">
        <f t="shared" si="581"/>
        <v>1743.2315561003625</v>
      </c>
      <c r="AI200" s="9">
        <f t="shared" si="581"/>
        <v>3871.4050797141181</v>
      </c>
      <c r="AJ200" s="9">
        <f t="shared" si="581"/>
        <v>959.01399336800205</v>
      </c>
      <c r="AK200" s="9">
        <f t="shared" si="581"/>
        <v>2191.2168763941609</v>
      </c>
      <c r="AL200" s="9">
        <f t="shared" si="581"/>
        <v>1295.2462358065632</v>
      </c>
      <c r="AM200" s="9">
        <f t="shared" si="581"/>
        <v>3983.6446620057795</v>
      </c>
      <c r="AN200" s="9">
        <f t="shared" si="581"/>
        <v>2023.587259611304</v>
      </c>
      <c r="AO200" s="9">
        <f t="shared" si="581"/>
        <v>5048.2179282490833</v>
      </c>
      <c r="AP200" s="9">
        <f t="shared" si="581"/>
        <v>6000.5516122007248</v>
      </c>
      <c r="AQ200" s="204">
        <f t="shared" si="581"/>
        <v>10256.898659428236</v>
      </c>
      <c r="AR200" s="9">
        <f t="shared" si="581"/>
        <v>4184.5938129263241</v>
      </c>
      <c r="AS200" s="9">
        <f t="shared" si="581"/>
        <v>6641.1134027883209</v>
      </c>
      <c r="AT200" s="9">
        <f t="shared" si="581"/>
        <v>5745.142762200725</v>
      </c>
      <c r="AU200" s="9">
        <f t="shared" si="581"/>
        <v>10001.489809428236</v>
      </c>
      <c r="AV200" s="9">
        <f t="shared" si="581"/>
        <v>4176.7076367360032</v>
      </c>
      <c r="AW200" s="9">
        <f t="shared" si="581"/>
        <v>6641.1134027883209</v>
      </c>
      <c r="AX200" s="9">
        <f t="shared" si="581"/>
        <v>5745.142762200725</v>
      </c>
      <c r="AY200" s="9">
        <f t="shared" si="581"/>
        <v>10001.489809428236</v>
      </c>
      <c r="AZ200" s="9">
        <f t="shared" si="581"/>
        <v>4176.7076367360032</v>
      </c>
      <c r="BA200" s="9">
        <f t="shared" si="581"/>
        <v>6641.1134027883209</v>
      </c>
      <c r="BB200" s="9">
        <f t="shared" si="581"/>
        <v>5745.142762200725</v>
      </c>
      <c r="BC200" s="204">
        <f t="shared" si="581"/>
        <v>10001.489809428236</v>
      </c>
      <c r="BD200" s="9">
        <f t="shared" si="581"/>
        <v>3900.4213131643883</v>
      </c>
      <c r="BE200" s="9">
        <f t="shared" si="581"/>
        <v>6355.3636677883223</v>
      </c>
      <c r="BF200" s="9">
        <f t="shared" si="581"/>
        <v>5459.3930272007256</v>
      </c>
      <c r="BG200" s="9">
        <f t="shared" si="581"/>
        <v>9715.7400744282368</v>
      </c>
      <c r="BH200" s="9">
        <f t="shared" si="581"/>
        <v>3890.9579017360047</v>
      </c>
      <c r="BI200" s="9">
        <f t="shared" si="581"/>
        <v>6355.3636677883223</v>
      </c>
      <c r="BJ200" s="9">
        <f t="shared" si="581"/>
        <v>5011.4077069069244</v>
      </c>
      <c r="BK200" s="9">
        <f t="shared" si="581"/>
        <v>9827.9796567198955</v>
      </c>
      <c r="BL200" s="9">
        <f t="shared" si="581"/>
        <v>4955.5311679793085</v>
      </c>
      <c r="BM200" s="9">
        <f t="shared" si="581"/>
        <v>9212.3647196432448</v>
      </c>
      <c r="BN200" s="9">
        <f t="shared" si="581"/>
        <v>9716.7130833010851</v>
      </c>
      <c r="BO200" s="204">
        <f t="shared" si="581"/>
        <v>16101.233654142354</v>
      </c>
      <c r="BP200" s="9">
        <f t="shared" si="581"/>
        <v>7055.3317803180616</v>
      </c>
      <c r="BQ200" s="9">
        <f t="shared" si="581"/>
        <v>10740.584335682477</v>
      </c>
      <c r="BR200" s="9">
        <f t="shared" si="581"/>
        <v>9396.6283748010828</v>
      </c>
      <c r="BS200" s="9">
        <f t="shared" si="581"/>
        <v>15781.148945642351</v>
      </c>
      <c r="BT200" s="9">
        <f t="shared" si="581"/>
        <v>7043.9756866040007</v>
      </c>
      <c r="BU200" s="9">
        <f t="shared" si="581"/>
        <v>10740.584335682477</v>
      </c>
      <c r="BV200" s="9">
        <f t="shared" si="581"/>
        <v>9396.6283748010828</v>
      </c>
      <c r="BW200" s="9">
        <f t="shared" si="581"/>
        <v>15781.148945642351</v>
      </c>
      <c r="BX200" s="9">
        <f t="shared" si="581"/>
        <v>7043.9756866040007</v>
      </c>
      <c r="BY200" s="9">
        <f t="shared" si="581"/>
        <v>10740.584335682477</v>
      </c>
      <c r="BZ200" s="9">
        <f t="shared" si="581"/>
        <v>9396.6283748010828</v>
      </c>
      <c r="CA200" s="204">
        <f t="shared" si="581"/>
        <v>15781.148945642351</v>
      </c>
      <c r="CB200" s="9">
        <f t="shared" si="581"/>
        <v>6698.5978197108743</v>
      </c>
      <c r="CC200" s="9">
        <f t="shared" si="581"/>
        <v>10381.579156332478</v>
      </c>
      <c r="CD200" s="9">
        <f t="shared" si="581"/>
        <v>9037.6231954510822</v>
      </c>
      <c r="CE200" s="9">
        <f t="shared" si="581"/>
        <v>15422.143766292351</v>
      </c>
      <c r="CF200" s="9">
        <f t="shared" si="581"/>
        <v>6684.9705072540019</v>
      </c>
      <c r="CG200" s="9">
        <f t="shared" si="581"/>
        <v>10381.579156332478</v>
      </c>
      <c r="CH200" s="9">
        <f t="shared" si="581"/>
        <v>8589.6378751572829</v>
      </c>
      <c r="CI200" s="9">
        <f t="shared" si="581"/>
        <v>15534.38334858401</v>
      </c>
      <c r="CJ200" s="9">
        <f t="shared" si="581"/>
        <v>7749.5437734973038</v>
      </c>
      <c r="CK200" s="9">
        <f t="shared" si="581"/>
        <v>13238.580208187404</v>
      </c>
      <c r="CL200" s="9">
        <f t="shared" si="581"/>
        <v>13294.943251551445</v>
      </c>
      <c r="CM200" s="204">
        <f t="shared" ref="CM200:CY200" si="582">CM198+CM194+CM190</f>
        <v>21807.637346006468</v>
      </c>
      <c r="CN200" s="9">
        <f t="shared" si="582"/>
        <v>9771.2256782852492</v>
      </c>
      <c r="CO200" s="9">
        <f t="shared" si="582"/>
        <v>14683.684435441639</v>
      </c>
      <c r="CP200" s="9">
        <f t="shared" si="582"/>
        <v>12891.743154266449</v>
      </c>
      <c r="CQ200" s="9">
        <f t="shared" si="582"/>
        <v>21404.437248721471</v>
      </c>
      <c r="CR200" s="9">
        <f t="shared" si="582"/>
        <v>9754.8729033370073</v>
      </c>
      <c r="CS200" s="9">
        <f t="shared" si="582"/>
        <v>14683.684435441643</v>
      </c>
      <c r="CT200" s="9">
        <f t="shared" si="582"/>
        <v>12891.743154266449</v>
      </c>
      <c r="CU200" s="9">
        <f t="shared" si="582"/>
        <v>21404.437248721471</v>
      </c>
      <c r="CV200" s="9">
        <f t="shared" si="582"/>
        <v>9754.8729033370073</v>
      </c>
      <c r="CW200" s="9">
        <f t="shared" si="582"/>
        <v>14683.684435441643</v>
      </c>
      <c r="CX200" s="9">
        <f t="shared" si="582"/>
        <v>12891.743154266449</v>
      </c>
      <c r="CY200" s="204">
        <f t="shared" si="582"/>
        <v>21404.437248721471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9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583">M204</f>
        <v>0</v>
      </c>
      <c r="O203" s="9">
        <f t="shared" si="583"/>
        <v>0</v>
      </c>
      <c r="P203" s="9">
        <f t="shared" si="583"/>
        <v>0</v>
      </c>
      <c r="Q203" s="9">
        <f t="shared" si="583"/>
        <v>0</v>
      </c>
      <c r="R203" s="9">
        <f t="shared" si="583"/>
        <v>0</v>
      </c>
      <c r="S203" s="9">
        <f t="shared" si="583"/>
        <v>0</v>
      </c>
      <c r="T203" s="9">
        <f t="shared" si="583"/>
        <v>0</v>
      </c>
      <c r="U203" s="9">
        <f t="shared" si="583"/>
        <v>0</v>
      </c>
      <c r="V203" s="9">
        <f t="shared" si="583"/>
        <v>0</v>
      </c>
      <c r="W203" s="9">
        <f t="shared" si="583"/>
        <v>5000</v>
      </c>
      <c r="X203" s="9">
        <f t="shared" si="583"/>
        <v>4875</v>
      </c>
      <c r="Y203" s="9">
        <f t="shared" si="583"/>
        <v>4570.45</v>
      </c>
      <c r="Z203" s="204">
        <f t="shared" si="583"/>
        <v>4345.7599999999993</v>
      </c>
      <c r="AA203" s="9">
        <f t="shared" si="583"/>
        <v>2901.0000000000009</v>
      </c>
      <c r="AB203" s="9">
        <f t="shared" si="583"/>
        <v>2229.1528422269375</v>
      </c>
      <c r="AC203" s="9">
        <f t="shared" si="583"/>
        <v>5345.7916972989242</v>
      </c>
      <c r="AD203" s="9">
        <f t="shared" si="583"/>
        <v>5917.2577491538477</v>
      </c>
      <c r="AE203" s="204">
        <f t="shared" si="583"/>
        <v>8561.0207856949073</v>
      </c>
      <c r="AF203" s="9">
        <f t="shared" si="583"/>
        <v>10812.675040869788</v>
      </c>
      <c r="AG203" s="9">
        <f t="shared" si="583"/>
        <v>11330.275527435926</v>
      </c>
      <c r="AH203" s="9">
        <f t="shared" si="583"/>
        <v>14753.695286856246</v>
      </c>
      <c r="AI203" s="9">
        <f t="shared" si="583"/>
        <v>16496.926842956607</v>
      </c>
      <c r="AJ203" s="9">
        <f t="shared" si="583"/>
        <v>20368.331922670724</v>
      </c>
      <c r="AK203" s="9">
        <f t="shared" si="583"/>
        <v>21327.345916038728</v>
      </c>
      <c r="AL203" s="9">
        <f t="shared" si="583"/>
        <v>23518.562792432887</v>
      </c>
      <c r="AM203" s="9">
        <f t="shared" si="583"/>
        <v>24813.809028239451</v>
      </c>
      <c r="AN203" s="9">
        <f t="shared" si="583"/>
        <v>28797.453690245231</v>
      </c>
      <c r="AO203" s="9">
        <f t="shared" si="583"/>
        <v>30821.040949856535</v>
      </c>
      <c r="AP203" s="9">
        <f t="shared" si="583"/>
        <v>35869.258878105618</v>
      </c>
      <c r="AQ203" s="204">
        <f t="shared" si="583"/>
        <v>41869.810490306343</v>
      </c>
      <c r="AR203" s="9">
        <f t="shared" si="583"/>
        <v>52126.709149734583</v>
      </c>
      <c r="AS203" s="9">
        <f t="shared" si="583"/>
        <v>56311.302962660906</v>
      </c>
      <c r="AT203" s="9">
        <f t="shared" si="583"/>
        <v>62952.416365449229</v>
      </c>
      <c r="AU203" s="9">
        <f t="shared" si="583"/>
        <v>68697.559127649962</v>
      </c>
      <c r="AV203" s="9">
        <f t="shared" si="583"/>
        <v>78699.048937078202</v>
      </c>
      <c r="AW203" s="9">
        <f t="shared" si="583"/>
        <v>82875.7565738142</v>
      </c>
      <c r="AX203" s="9">
        <f t="shared" si="583"/>
        <v>89516.869976602524</v>
      </c>
      <c r="AY203" s="9">
        <f t="shared" si="583"/>
        <v>95262.012738803256</v>
      </c>
      <c r="AZ203" s="9">
        <f t="shared" si="583"/>
        <v>105263.5025482315</v>
      </c>
      <c r="BA203" s="9">
        <f t="shared" si="583"/>
        <v>109440.21018496749</v>
      </c>
      <c r="BB203" s="9">
        <f t="shared" si="583"/>
        <v>116081.32358775582</v>
      </c>
      <c r="BC203" s="204">
        <f t="shared" si="583"/>
        <v>121826.46634995655</v>
      </c>
      <c r="BD203" s="9">
        <f t="shared" si="583"/>
        <v>131827.95615938478</v>
      </c>
      <c r="BE203" s="9">
        <f t="shared" si="583"/>
        <v>135728.37747254915</v>
      </c>
      <c r="BF203" s="9">
        <f t="shared" si="583"/>
        <v>142083.74114033749</v>
      </c>
      <c r="BG203" s="9">
        <f t="shared" si="583"/>
        <v>147543.1341675382</v>
      </c>
      <c r="BH203" s="9">
        <f t="shared" si="583"/>
        <v>157258.87424196643</v>
      </c>
      <c r="BI203" s="9">
        <f t="shared" si="583"/>
        <v>161149.83214370243</v>
      </c>
      <c r="BJ203" s="9">
        <f t="shared" ref="BJ203:CY203" si="584">BI204</f>
        <v>167505.19581149076</v>
      </c>
      <c r="BK203" s="9">
        <f t="shared" si="584"/>
        <v>172516.60351839769</v>
      </c>
      <c r="BL203" s="9">
        <f t="shared" si="584"/>
        <v>182344.58317511759</v>
      </c>
      <c r="BM203" s="9">
        <f t="shared" si="584"/>
        <v>187300.11434309691</v>
      </c>
      <c r="BN203" s="9">
        <f t="shared" si="584"/>
        <v>196512.47906274017</v>
      </c>
      <c r="BO203" s="204">
        <f t="shared" si="584"/>
        <v>206229.19214604126</v>
      </c>
      <c r="BP203" s="9">
        <f t="shared" si="584"/>
        <v>222330.42580018361</v>
      </c>
      <c r="BQ203" s="9">
        <f t="shared" si="584"/>
        <v>229385.75758050167</v>
      </c>
      <c r="BR203" s="9">
        <f t="shared" si="584"/>
        <v>240126.34191618414</v>
      </c>
      <c r="BS203" s="9">
        <f t="shared" si="584"/>
        <v>249522.97029098522</v>
      </c>
      <c r="BT203" s="9">
        <f t="shared" si="584"/>
        <v>265304.11923662759</v>
      </c>
      <c r="BU203" s="9">
        <f t="shared" si="584"/>
        <v>272348.09492323158</v>
      </c>
      <c r="BV203" s="9">
        <f t="shared" si="584"/>
        <v>283088.67925891408</v>
      </c>
      <c r="BW203" s="9">
        <f t="shared" si="584"/>
        <v>292485.30763371516</v>
      </c>
      <c r="BX203" s="9">
        <f t="shared" si="584"/>
        <v>308266.4565793575</v>
      </c>
      <c r="BY203" s="9">
        <f t="shared" si="584"/>
        <v>315310.43226596148</v>
      </c>
      <c r="BZ203" s="9">
        <f t="shared" si="584"/>
        <v>326051.01660164399</v>
      </c>
      <c r="CA203" s="204">
        <f t="shared" si="584"/>
        <v>335447.64497644507</v>
      </c>
      <c r="CB203" s="9">
        <f t="shared" si="584"/>
        <v>351228.79392208741</v>
      </c>
      <c r="CC203" s="9">
        <f t="shared" si="584"/>
        <v>357927.39174179826</v>
      </c>
      <c r="CD203" s="9">
        <f t="shared" si="584"/>
        <v>368308.97089813073</v>
      </c>
      <c r="CE203" s="9">
        <f t="shared" si="584"/>
        <v>377346.59409358184</v>
      </c>
      <c r="CF203" s="9">
        <f t="shared" si="584"/>
        <v>392768.73785987421</v>
      </c>
      <c r="CG203" s="9">
        <f t="shared" si="584"/>
        <v>399453.70836712822</v>
      </c>
      <c r="CH203" s="9">
        <f t="shared" si="584"/>
        <v>409835.28752346069</v>
      </c>
      <c r="CI203" s="9">
        <f t="shared" si="584"/>
        <v>418424.92539861798</v>
      </c>
      <c r="CJ203" s="9">
        <f t="shared" si="584"/>
        <v>433959.30874720198</v>
      </c>
      <c r="CK203" s="9">
        <f t="shared" si="584"/>
        <v>441708.85252069926</v>
      </c>
      <c r="CL203" s="9">
        <f t="shared" si="584"/>
        <v>454947.43272888666</v>
      </c>
      <c r="CM203" s="204">
        <f t="shared" si="584"/>
        <v>468242.37598043808</v>
      </c>
      <c r="CN203" s="9">
        <f t="shared" si="584"/>
        <v>490050.01332644455</v>
      </c>
      <c r="CO203" s="9">
        <f t="shared" si="584"/>
        <v>499821.23900472978</v>
      </c>
      <c r="CP203" s="9">
        <f t="shared" si="584"/>
        <v>514504.92344017141</v>
      </c>
      <c r="CQ203" s="9">
        <f t="shared" si="584"/>
        <v>527396.66659443791</v>
      </c>
      <c r="CR203" s="9">
        <f t="shared" si="584"/>
        <v>548801.10384315939</v>
      </c>
      <c r="CS203" s="9">
        <f t="shared" si="584"/>
        <v>558555.9767464964</v>
      </c>
      <c r="CT203" s="9">
        <f t="shared" si="584"/>
        <v>573239.66118193802</v>
      </c>
      <c r="CU203" s="9">
        <f t="shared" si="584"/>
        <v>586131.40433620452</v>
      </c>
      <c r="CV203" s="9">
        <f t="shared" si="584"/>
        <v>607535.84158492601</v>
      </c>
      <c r="CW203" s="9">
        <f t="shared" si="584"/>
        <v>617290.71448826301</v>
      </c>
      <c r="CX203" s="9">
        <f t="shared" si="584"/>
        <v>631974.39892370463</v>
      </c>
      <c r="CY203" s="204">
        <f t="shared" si="584"/>
        <v>644866.14207797113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585">N203+N200</f>
        <v>0</v>
      </c>
      <c r="O204" s="9">
        <f t="shared" si="585"/>
        <v>0</v>
      </c>
      <c r="P204" s="9">
        <f t="shared" si="585"/>
        <v>0</v>
      </c>
      <c r="Q204" s="9">
        <f t="shared" si="585"/>
        <v>0</v>
      </c>
      <c r="R204" s="9">
        <f t="shared" si="585"/>
        <v>0</v>
      </c>
      <c r="S204" s="9">
        <f t="shared" ref="S204:T204" si="586">S203+S200</f>
        <v>0</v>
      </c>
      <c r="T204" s="9">
        <f t="shared" si="586"/>
        <v>0</v>
      </c>
      <c r="U204" s="9">
        <f t="shared" ref="U204" si="587">U203+U200</f>
        <v>0</v>
      </c>
      <c r="V204" s="9">
        <f t="shared" ref="V204" si="588">V203+V200</f>
        <v>5000</v>
      </c>
      <c r="W204" s="9">
        <f t="shared" si="585"/>
        <v>4875</v>
      </c>
      <c r="X204" s="9">
        <f t="shared" si="585"/>
        <v>4570.45</v>
      </c>
      <c r="Y204" s="9">
        <f t="shared" ref="Y204" si="589">Y203+Y200</f>
        <v>4345.7599999999993</v>
      </c>
      <c r="Z204" s="204">
        <f t="shared" ref="Z204" si="590">Z203+Z200</f>
        <v>2901.0000000000009</v>
      </c>
      <c r="AA204" s="9">
        <f t="shared" si="585"/>
        <v>2229.1528422269375</v>
      </c>
      <c r="AB204" s="9">
        <f t="shared" si="585"/>
        <v>5345.7916972989242</v>
      </c>
      <c r="AC204" s="9">
        <f t="shared" si="585"/>
        <v>5917.2577491538477</v>
      </c>
      <c r="AD204" s="9">
        <f t="shared" si="585"/>
        <v>8561.0207856949073</v>
      </c>
      <c r="AE204" s="204">
        <f t="shared" si="585"/>
        <v>10812.675040869788</v>
      </c>
      <c r="AF204" s="9">
        <f t="shared" si="585"/>
        <v>11330.275527435926</v>
      </c>
      <c r="AG204" s="9">
        <f t="shared" si="585"/>
        <v>14753.695286856246</v>
      </c>
      <c r="AH204" s="9">
        <f t="shared" si="585"/>
        <v>16496.926842956607</v>
      </c>
      <c r="AI204" s="9">
        <f t="shared" si="585"/>
        <v>20368.331922670724</v>
      </c>
      <c r="AJ204" s="9">
        <f t="shared" si="585"/>
        <v>21327.345916038728</v>
      </c>
      <c r="AK204" s="9">
        <f t="shared" si="585"/>
        <v>23518.562792432887</v>
      </c>
      <c r="AL204" s="9">
        <f t="shared" si="585"/>
        <v>24813.809028239451</v>
      </c>
      <c r="AM204" s="9">
        <f t="shared" si="585"/>
        <v>28797.453690245231</v>
      </c>
      <c r="AN204" s="9">
        <f t="shared" si="585"/>
        <v>30821.040949856535</v>
      </c>
      <c r="AO204" s="9">
        <f t="shared" si="585"/>
        <v>35869.258878105618</v>
      </c>
      <c r="AP204" s="9">
        <f t="shared" si="585"/>
        <v>41869.810490306343</v>
      </c>
      <c r="AQ204" s="204">
        <f t="shared" si="585"/>
        <v>52126.709149734583</v>
      </c>
      <c r="AR204" s="9">
        <f t="shared" si="585"/>
        <v>56311.302962660906</v>
      </c>
      <c r="AS204" s="9">
        <f t="shared" si="585"/>
        <v>62952.416365449229</v>
      </c>
      <c r="AT204" s="9">
        <f t="shared" si="585"/>
        <v>68697.559127649962</v>
      </c>
      <c r="AU204" s="9">
        <f t="shared" si="585"/>
        <v>78699.048937078202</v>
      </c>
      <c r="AV204" s="9">
        <f t="shared" si="585"/>
        <v>82875.7565738142</v>
      </c>
      <c r="AW204" s="9">
        <f t="shared" si="585"/>
        <v>89516.869976602524</v>
      </c>
      <c r="AX204" s="9">
        <f t="shared" si="585"/>
        <v>95262.012738803256</v>
      </c>
      <c r="AY204" s="9">
        <f t="shared" si="585"/>
        <v>105263.5025482315</v>
      </c>
      <c r="AZ204" s="9">
        <f t="shared" si="585"/>
        <v>109440.21018496749</v>
      </c>
      <c r="BA204" s="9">
        <f t="shared" si="585"/>
        <v>116081.32358775582</v>
      </c>
      <c r="BB204" s="9">
        <f t="shared" si="585"/>
        <v>121826.46634995655</v>
      </c>
      <c r="BC204" s="204">
        <f t="shared" si="585"/>
        <v>131827.95615938478</v>
      </c>
      <c r="BD204" s="9">
        <f t="shared" si="585"/>
        <v>135728.37747254915</v>
      </c>
      <c r="BE204" s="9">
        <f t="shared" si="585"/>
        <v>142083.74114033749</v>
      </c>
      <c r="BF204" s="9">
        <f t="shared" si="585"/>
        <v>147543.1341675382</v>
      </c>
      <c r="BG204" s="9">
        <f t="shared" si="585"/>
        <v>157258.87424196643</v>
      </c>
      <c r="BH204" s="9">
        <f t="shared" si="585"/>
        <v>161149.83214370243</v>
      </c>
      <c r="BI204" s="9">
        <f t="shared" si="585"/>
        <v>167505.19581149076</v>
      </c>
      <c r="BJ204" s="9">
        <f t="shared" ref="BJ204:CY204" si="591">BJ203+BJ200</f>
        <v>172516.60351839769</v>
      </c>
      <c r="BK204" s="9">
        <f t="shared" si="591"/>
        <v>182344.58317511759</v>
      </c>
      <c r="BL204" s="9">
        <f t="shared" si="591"/>
        <v>187300.11434309691</v>
      </c>
      <c r="BM204" s="9">
        <f t="shared" si="591"/>
        <v>196512.47906274017</v>
      </c>
      <c r="BN204" s="9">
        <f t="shared" si="591"/>
        <v>206229.19214604126</v>
      </c>
      <c r="BO204" s="204">
        <f t="shared" si="591"/>
        <v>222330.42580018361</v>
      </c>
      <c r="BP204" s="9">
        <f t="shared" si="591"/>
        <v>229385.75758050167</v>
      </c>
      <c r="BQ204" s="9">
        <f t="shared" si="591"/>
        <v>240126.34191618414</v>
      </c>
      <c r="BR204" s="9">
        <f t="shared" si="591"/>
        <v>249522.97029098522</v>
      </c>
      <c r="BS204" s="9">
        <f t="shared" si="591"/>
        <v>265304.11923662759</v>
      </c>
      <c r="BT204" s="9">
        <f t="shared" si="591"/>
        <v>272348.09492323158</v>
      </c>
      <c r="BU204" s="9">
        <f t="shared" si="591"/>
        <v>283088.67925891408</v>
      </c>
      <c r="BV204" s="9">
        <f t="shared" si="591"/>
        <v>292485.30763371516</v>
      </c>
      <c r="BW204" s="9">
        <f t="shared" si="591"/>
        <v>308266.4565793575</v>
      </c>
      <c r="BX204" s="9">
        <f t="shared" si="591"/>
        <v>315310.43226596148</v>
      </c>
      <c r="BY204" s="9">
        <f t="shared" si="591"/>
        <v>326051.01660164399</v>
      </c>
      <c r="BZ204" s="9">
        <f t="shared" si="591"/>
        <v>335447.64497644507</v>
      </c>
      <c r="CA204" s="204">
        <f t="shared" si="591"/>
        <v>351228.79392208741</v>
      </c>
      <c r="CB204" s="9">
        <f t="shared" si="591"/>
        <v>357927.39174179826</v>
      </c>
      <c r="CC204" s="9">
        <f t="shared" si="591"/>
        <v>368308.97089813073</v>
      </c>
      <c r="CD204" s="9">
        <f t="shared" si="591"/>
        <v>377346.59409358184</v>
      </c>
      <c r="CE204" s="9">
        <f t="shared" si="591"/>
        <v>392768.73785987421</v>
      </c>
      <c r="CF204" s="9">
        <f t="shared" si="591"/>
        <v>399453.70836712822</v>
      </c>
      <c r="CG204" s="9">
        <f t="shared" si="591"/>
        <v>409835.28752346069</v>
      </c>
      <c r="CH204" s="9">
        <f t="shared" si="591"/>
        <v>418424.92539861798</v>
      </c>
      <c r="CI204" s="9">
        <f t="shared" si="591"/>
        <v>433959.30874720198</v>
      </c>
      <c r="CJ204" s="9">
        <f t="shared" si="591"/>
        <v>441708.85252069926</v>
      </c>
      <c r="CK204" s="9">
        <f t="shared" si="591"/>
        <v>454947.43272888666</v>
      </c>
      <c r="CL204" s="9">
        <f t="shared" si="591"/>
        <v>468242.37598043808</v>
      </c>
      <c r="CM204" s="204">
        <f t="shared" si="591"/>
        <v>490050.01332644455</v>
      </c>
      <c r="CN204" s="9">
        <f t="shared" si="591"/>
        <v>499821.23900472978</v>
      </c>
      <c r="CO204" s="9">
        <f t="shared" si="591"/>
        <v>514504.92344017141</v>
      </c>
      <c r="CP204" s="9">
        <f t="shared" si="591"/>
        <v>527396.66659443791</v>
      </c>
      <c r="CQ204" s="9">
        <f t="shared" si="591"/>
        <v>548801.10384315939</v>
      </c>
      <c r="CR204" s="9">
        <f t="shared" si="591"/>
        <v>558555.9767464964</v>
      </c>
      <c r="CS204" s="9">
        <f t="shared" si="591"/>
        <v>573239.66118193802</v>
      </c>
      <c r="CT204" s="9">
        <f t="shared" si="591"/>
        <v>586131.40433620452</v>
      </c>
      <c r="CU204" s="9">
        <f t="shared" si="591"/>
        <v>607535.84158492601</v>
      </c>
      <c r="CV204" s="9">
        <f t="shared" si="591"/>
        <v>617290.71448826301</v>
      </c>
      <c r="CW204" s="9">
        <f t="shared" si="591"/>
        <v>631974.39892370463</v>
      </c>
      <c r="CX204" s="9">
        <f t="shared" si="591"/>
        <v>644866.14207797113</v>
      </c>
      <c r="CY204" s="204">
        <f t="shared" si="591"/>
        <v>666270.57932669262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592">N204-N129</f>
        <v>0</v>
      </c>
      <c r="O205" s="129">
        <f t="shared" si="592"/>
        <v>0</v>
      </c>
      <c r="P205" s="129">
        <f t="shared" si="592"/>
        <v>0</v>
      </c>
      <c r="Q205" s="129">
        <f t="shared" si="592"/>
        <v>0</v>
      </c>
      <c r="R205" s="129">
        <f t="shared" si="592"/>
        <v>0</v>
      </c>
      <c r="S205" s="129">
        <f t="shared" si="592"/>
        <v>0</v>
      </c>
      <c r="T205" s="129">
        <f t="shared" si="592"/>
        <v>0</v>
      </c>
      <c r="U205" s="129">
        <f t="shared" si="592"/>
        <v>0</v>
      </c>
      <c r="V205" s="129">
        <f t="shared" si="592"/>
        <v>0</v>
      </c>
      <c r="W205" s="9">
        <f t="shared" si="592"/>
        <v>0</v>
      </c>
      <c r="X205" s="129">
        <f t="shared" si="592"/>
        <v>0</v>
      </c>
      <c r="Y205" s="129">
        <f t="shared" si="592"/>
        <v>0</v>
      </c>
      <c r="Z205" s="205">
        <f t="shared" si="592"/>
        <v>0</v>
      </c>
      <c r="AA205" s="129">
        <f t="shared" si="592"/>
        <v>0</v>
      </c>
      <c r="AB205" s="129">
        <f t="shared" si="592"/>
        <v>0</v>
      </c>
      <c r="AC205" s="9">
        <f t="shared" si="592"/>
        <v>0</v>
      </c>
      <c r="AD205" s="9">
        <f t="shared" si="592"/>
        <v>0</v>
      </c>
      <c r="AE205" s="205">
        <f t="shared" si="592"/>
        <v>0</v>
      </c>
      <c r="AF205" s="9">
        <f t="shared" si="592"/>
        <v>0</v>
      </c>
      <c r="AG205" s="9">
        <f t="shared" si="592"/>
        <v>0</v>
      </c>
      <c r="AH205" s="9">
        <f t="shared" si="592"/>
        <v>0</v>
      </c>
      <c r="AI205" s="9">
        <f t="shared" si="592"/>
        <v>0</v>
      </c>
      <c r="AJ205" s="9">
        <f t="shared" si="592"/>
        <v>0</v>
      </c>
      <c r="AK205" s="9">
        <f t="shared" si="592"/>
        <v>0</v>
      </c>
      <c r="AL205" s="9">
        <f t="shared" si="592"/>
        <v>0</v>
      </c>
      <c r="AM205" s="9">
        <f t="shared" si="592"/>
        <v>0</v>
      </c>
      <c r="AN205" s="9">
        <f t="shared" si="592"/>
        <v>0</v>
      </c>
      <c r="AO205" s="9">
        <f t="shared" si="592"/>
        <v>0</v>
      </c>
      <c r="AP205" s="9">
        <f t="shared" si="592"/>
        <v>0</v>
      </c>
      <c r="AQ205" s="205">
        <f t="shared" si="592"/>
        <v>0</v>
      </c>
      <c r="AR205" s="9">
        <f t="shared" si="592"/>
        <v>0</v>
      </c>
      <c r="AS205" s="9">
        <f t="shared" si="592"/>
        <v>0</v>
      </c>
      <c r="AT205" s="9">
        <f t="shared" ref="AT205:BY205" si="593">AT204-AT129</f>
        <v>0</v>
      </c>
      <c r="AU205" s="9">
        <f t="shared" si="593"/>
        <v>0</v>
      </c>
      <c r="AV205" s="9">
        <f t="shared" si="593"/>
        <v>0</v>
      </c>
      <c r="AW205" s="9">
        <f t="shared" si="593"/>
        <v>0</v>
      </c>
      <c r="AX205" s="9">
        <f t="shared" si="593"/>
        <v>0</v>
      </c>
      <c r="AY205" s="9">
        <f t="shared" si="593"/>
        <v>0</v>
      </c>
      <c r="AZ205" s="9">
        <f t="shared" si="593"/>
        <v>0</v>
      </c>
      <c r="BA205" s="9">
        <f t="shared" si="593"/>
        <v>0</v>
      </c>
      <c r="BB205" s="9">
        <f t="shared" si="593"/>
        <v>0</v>
      </c>
      <c r="BC205" s="205">
        <f t="shared" si="593"/>
        <v>0</v>
      </c>
      <c r="BD205" s="9">
        <f t="shared" si="593"/>
        <v>0</v>
      </c>
      <c r="BE205" s="9">
        <f t="shared" si="593"/>
        <v>0</v>
      </c>
      <c r="BF205" s="9">
        <f t="shared" si="593"/>
        <v>0</v>
      </c>
      <c r="BG205" s="9">
        <f t="shared" si="593"/>
        <v>0</v>
      </c>
      <c r="BH205" s="9">
        <f t="shared" si="593"/>
        <v>0</v>
      </c>
      <c r="BI205" s="9">
        <f t="shared" si="593"/>
        <v>0</v>
      </c>
      <c r="BJ205" s="9">
        <f t="shared" si="593"/>
        <v>0</v>
      </c>
      <c r="BK205" s="9">
        <f t="shared" si="593"/>
        <v>0</v>
      </c>
      <c r="BL205" s="9">
        <f t="shared" si="593"/>
        <v>0</v>
      </c>
      <c r="BM205" s="9">
        <f t="shared" si="593"/>
        <v>0</v>
      </c>
      <c r="BN205" s="9">
        <f t="shared" si="593"/>
        <v>0</v>
      </c>
      <c r="BO205" s="205">
        <f t="shared" si="593"/>
        <v>0</v>
      </c>
      <c r="BP205" s="9">
        <f t="shared" si="593"/>
        <v>0</v>
      </c>
      <c r="BQ205" s="9">
        <f t="shared" si="593"/>
        <v>0</v>
      </c>
      <c r="BR205" s="9">
        <f t="shared" si="593"/>
        <v>0</v>
      </c>
      <c r="BS205" s="9">
        <f t="shared" si="593"/>
        <v>0</v>
      </c>
      <c r="BT205" s="9">
        <f t="shared" si="593"/>
        <v>0</v>
      </c>
      <c r="BU205" s="9">
        <f t="shared" si="593"/>
        <v>0</v>
      </c>
      <c r="BV205" s="9">
        <f t="shared" si="593"/>
        <v>0</v>
      </c>
      <c r="BW205" s="9">
        <f t="shared" si="593"/>
        <v>0</v>
      </c>
      <c r="BX205" s="9">
        <f t="shared" si="593"/>
        <v>0</v>
      </c>
      <c r="BY205" s="9">
        <f t="shared" si="593"/>
        <v>0</v>
      </c>
      <c r="BZ205" s="9">
        <f t="shared" ref="BZ205:CY205" si="594">BZ204-BZ129</f>
        <v>0</v>
      </c>
      <c r="CA205" s="205">
        <f t="shared" si="594"/>
        <v>0</v>
      </c>
      <c r="CB205" s="9">
        <f t="shared" si="594"/>
        <v>0</v>
      </c>
      <c r="CC205" s="9">
        <f t="shared" si="594"/>
        <v>0</v>
      </c>
      <c r="CD205" s="9">
        <f t="shared" si="594"/>
        <v>0</v>
      </c>
      <c r="CE205" s="9">
        <f t="shared" si="594"/>
        <v>0</v>
      </c>
      <c r="CF205" s="9">
        <f t="shared" si="594"/>
        <v>0</v>
      </c>
      <c r="CG205" s="9">
        <f t="shared" si="594"/>
        <v>0</v>
      </c>
      <c r="CH205" s="9">
        <f t="shared" si="594"/>
        <v>0</v>
      </c>
      <c r="CI205" s="9">
        <f t="shared" si="594"/>
        <v>0</v>
      </c>
      <c r="CJ205" s="9">
        <f t="shared" si="594"/>
        <v>0</v>
      </c>
      <c r="CK205" s="9">
        <f t="shared" si="594"/>
        <v>0</v>
      </c>
      <c r="CL205" s="9">
        <f t="shared" si="594"/>
        <v>0</v>
      </c>
      <c r="CM205" s="205">
        <f t="shared" si="594"/>
        <v>0</v>
      </c>
      <c r="CN205" s="9">
        <f t="shared" si="594"/>
        <v>0</v>
      </c>
      <c r="CO205" s="9">
        <f t="shared" si="594"/>
        <v>0</v>
      </c>
      <c r="CP205" s="9">
        <f t="shared" si="594"/>
        <v>0</v>
      </c>
      <c r="CQ205" s="9">
        <f t="shared" si="594"/>
        <v>0</v>
      </c>
      <c r="CR205" s="9">
        <f t="shared" si="594"/>
        <v>0</v>
      </c>
      <c r="CS205" s="9">
        <f t="shared" si="594"/>
        <v>0</v>
      </c>
      <c r="CT205" s="9">
        <f t="shared" si="594"/>
        <v>0</v>
      </c>
      <c r="CU205" s="9">
        <f t="shared" si="594"/>
        <v>0</v>
      </c>
      <c r="CV205" s="9">
        <f t="shared" si="594"/>
        <v>0</v>
      </c>
      <c r="CW205" s="9">
        <f t="shared" si="594"/>
        <v>0</v>
      </c>
      <c r="CX205" s="9">
        <f t="shared" si="594"/>
        <v>0</v>
      </c>
      <c r="CY205" s="205">
        <f t="shared" si="594"/>
        <v>0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2024-09-24T19:33:11Z</dcterms:modified>
</cp:coreProperties>
</file>