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an_jo_northeastern_edu/Documents/Spring 2021/IE 5400/Homework/HW 4/"/>
    </mc:Choice>
  </mc:AlternateContent>
  <xr:revisionPtr revIDLastSave="2289" documentId="8_{E4C146A8-D503-441D-8439-89A80FE24D82}" xr6:coauthVersionLast="46" xr6:coauthVersionMax="46" xr10:uidLastSave="{033D36EB-E3E8-430E-86B3-DC69AAF504F7}"/>
  <bookViews>
    <workbookView xWindow="-108" yWindow="-108" windowWidth="23256" windowHeight="12576" activeTab="2" xr2:uid="{AD789E2F-A03B-4E0F-B24B-A084961D5AC9}"/>
  </bookViews>
  <sheets>
    <sheet name="Preferences" sheetId="4" r:id="rId1"/>
    <sheet name="Problem 6" sheetId="5" r:id="rId2"/>
    <sheet name="Problem 7" sheetId="6" r:id="rId3"/>
  </sheets>
  <definedNames>
    <definedName name="solver_adj" localSheetId="0" hidden="1">Preferences!$Q$3:$U$8</definedName>
    <definedName name="solver_adj" localSheetId="1" hidden="1">'Problem 6'!$C$3:$C$16</definedName>
    <definedName name="solver_adj" localSheetId="2" hidden="1">'Problem 7'!$C$3:$C$9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Preferences!$Q$11</definedName>
    <definedName name="solver_lhs1" localSheetId="1" hidden="1">'Problem 6'!$C$18</definedName>
    <definedName name="solver_lhs1" localSheetId="2" hidden="1">'Problem 7'!$C$3:$C$9</definedName>
    <definedName name="solver_lhs2" localSheetId="0" hidden="1">Preferences!$R$11</definedName>
    <definedName name="solver_lhs2" localSheetId="1" hidden="1">'Problem 6'!$C$19</definedName>
    <definedName name="solver_lhs2" localSheetId="2" hidden="1">'Problem 7'!$N$11:$T$11</definedName>
    <definedName name="solver_lhs3" localSheetId="0" hidden="1">Preferences!$S$11</definedName>
    <definedName name="solver_lhs3" localSheetId="1" hidden="1">'Problem 6'!$C$3:$C$16</definedName>
    <definedName name="solver_lhs3" localSheetId="2" hidden="1">'Problem 7'!$C$3:$C$9</definedName>
    <definedName name="solver_lhs4" localSheetId="0" hidden="1">Preferences!$T$11</definedName>
    <definedName name="solver_lhs4" localSheetId="1" hidden="1">'Problem 6'!$C$4:$C$5</definedName>
    <definedName name="solver_lhs4" localSheetId="2" hidden="1">'Problem 7'!$C$4:$C$5</definedName>
    <definedName name="solver_lhs5" localSheetId="0" hidden="1">Preferences!$U$11</definedName>
    <definedName name="solver_lhs5" localSheetId="1" hidden="1">'Problem 6'!$C$7</definedName>
    <definedName name="solver_lhs5" localSheetId="2" hidden="1">'Problem 7'!$C$7</definedName>
    <definedName name="solver_lhs6" localSheetId="0" hidden="1">Preferences!$V$3:$V$8</definedName>
    <definedName name="solver_lhs6" localSheetId="1" hidden="1">'Problem 6'!$N$26:$T$26</definedName>
    <definedName name="solver_lhs6" localSheetId="2" hidden="1">'Problem 7'!#REF!</definedName>
    <definedName name="solver_lhs7" localSheetId="1" hidden="1">'Problem 6'!$R$26</definedName>
    <definedName name="solver_lhs7" localSheetId="2" hidden="1">'Problem 7'!#REF!</definedName>
    <definedName name="solver_lhs8" localSheetId="1" hidden="1">'Problem 6'!$S$26</definedName>
    <definedName name="solver_lhs8" localSheetId="2" hidden="1">'Problem 7'!#REF!</definedName>
    <definedName name="solver_lhs9" localSheetId="1" hidden="1">'Problem 6'!$T$26</definedName>
    <definedName name="solver_lhs9" localSheetId="2" hidden="1">'Problem 7'!#REF!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6</definedName>
    <definedName name="solver_num" localSheetId="1" hidden="1">6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Preferences!$W$10</definedName>
    <definedName name="solver_opt" localSheetId="1" hidden="1">'Problem 6'!$N$30</definedName>
    <definedName name="solver_opt" localSheetId="2" hidden="1">'Problem 7'!$C$12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3</definedName>
    <definedName name="solver_rel1" localSheetId="2" hidden="1">4</definedName>
    <definedName name="solver_rel2" localSheetId="0" hidden="1">2</definedName>
    <definedName name="solver_rel2" localSheetId="1" hidden="1">2</definedName>
    <definedName name="solver_rel2" localSheetId="2" hidden="1">3</definedName>
    <definedName name="solver_rel3" localSheetId="0" hidden="1">2</definedName>
    <definedName name="solver_rel3" localSheetId="1" hidden="1">4</definedName>
    <definedName name="solver_rel3" localSheetId="2" hidden="1">4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5" localSheetId="0" hidden="1">2</definedName>
    <definedName name="solver_rel5" localSheetId="1" hidden="1">2</definedName>
    <definedName name="solver_rel5" localSheetId="2" hidden="1">2</definedName>
    <definedName name="solver_rel6" localSheetId="0" hidden="1">2</definedName>
    <definedName name="solver_rel6" localSheetId="1" hidden="1">3</definedName>
    <definedName name="solver_rel6" localSheetId="2" hidden="1">3</definedName>
    <definedName name="solver_rel7" localSheetId="1" hidden="1">3</definedName>
    <definedName name="solver_rel7" localSheetId="2" hidden="1">3</definedName>
    <definedName name="solver_rel8" localSheetId="1" hidden="1">3</definedName>
    <definedName name="solver_rel8" localSheetId="2" hidden="1">3</definedName>
    <definedName name="solver_rel9" localSheetId="1" hidden="1">3</definedName>
    <definedName name="solver_rel9" localSheetId="2" hidden="1">3</definedName>
    <definedName name="solver_rhs1" localSheetId="0" hidden="1">Preferences!$Q$12</definedName>
    <definedName name="solver_rhs1" localSheetId="1" hidden="1">4</definedName>
    <definedName name="solver_rhs1" localSheetId="2" hidden="1">integer</definedName>
    <definedName name="solver_rhs2" localSheetId="0" hidden="1">Preferences!$R$12</definedName>
    <definedName name="solver_rhs2" localSheetId="1" hidden="1">2</definedName>
    <definedName name="solver_rhs2" localSheetId="2" hidden="1">'Problem 7'!$N$12:$T$12</definedName>
    <definedName name="solver_rhs3" localSheetId="0" hidden="1">Preferences!$S$12</definedName>
    <definedName name="solver_rhs3" localSheetId="1" hidden="1">integer</definedName>
    <definedName name="solver_rhs3" localSheetId="2" hidden="1">integer</definedName>
    <definedName name="solver_rhs4" localSheetId="0" hidden="1">Preferences!$T$12</definedName>
    <definedName name="solver_rhs4" localSheetId="1" hidden="1">'Problem 6'!$D$4:$D$5</definedName>
    <definedName name="solver_rhs4" localSheetId="2" hidden="1">'Problem 7'!#REF!</definedName>
    <definedName name="solver_rhs5" localSheetId="0" hidden="1">Preferences!$U$12</definedName>
    <definedName name="solver_rhs5" localSheetId="1" hidden="1">'Problem 6'!$D$7</definedName>
    <definedName name="solver_rhs5" localSheetId="2" hidden="1">'Problem 7'!#REF!</definedName>
    <definedName name="solver_rhs6" localSheetId="0" hidden="1">1</definedName>
    <definedName name="solver_rhs6" localSheetId="1" hidden="1">'Problem 6'!$N$27:$T$27</definedName>
    <definedName name="solver_rhs6" localSheetId="2" hidden="1">'Problem 7'!#REF!</definedName>
    <definedName name="solver_rhs7" localSheetId="1" hidden="1">'Problem 6'!$R$27</definedName>
    <definedName name="solver_rhs7" localSheetId="2" hidden="1">'Problem 7'!#REF!</definedName>
    <definedName name="solver_rhs8" localSheetId="1" hidden="1">'Problem 6'!$S$27</definedName>
    <definedName name="solver_rhs8" localSheetId="2" hidden="1">'Problem 7'!#REF!</definedName>
    <definedName name="solver_rhs9" localSheetId="1" hidden="1">'Problem 6'!$T$27</definedName>
    <definedName name="solver_rhs9" localSheetId="2" hidden="1">'Problem 7'!#REF!</definedName>
    <definedName name="solver_rlx" localSheetId="0" hidden="1">1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6" l="1"/>
  <c r="D4" i="6"/>
  <c r="D5" i="6"/>
  <c r="D6" i="6"/>
  <c r="D7" i="6"/>
  <c r="D8" i="6"/>
  <c r="D9" i="6"/>
  <c r="D3" i="6"/>
  <c r="T9" i="6"/>
  <c r="S9" i="6"/>
  <c r="R9" i="6"/>
  <c r="Q9" i="6"/>
  <c r="P9" i="6"/>
  <c r="O9" i="6"/>
  <c r="N9" i="6"/>
  <c r="T8" i="6"/>
  <c r="S8" i="6"/>
  <c r="R8" i="6"/>
  <c r="Q8" i="6"/>
  <c r="P8" i="6"/>
  <c r="O8" i="6"/>
  <c r="N8" i="6"/>
  <c r="T7" i="6"/>
  <c r="S7" i="6"/>
  <c r="R7" i="6"/>
  <c r="Q7" i="6"/>
  <c r="P7" i="6"/>
  <c r="O7" i="6"/>
  <c r="N7" i="6"/>
  <c r="T6" i="6"/>
  <c r="S6" i="6"/>
  <c r="R6" i="6"/>
  <c r="Q6" i="6"/>
  <c r="P6" i="6"/>
  <c r="O6" i="6"/>
  <c r="N6" i="6"/>
  <c r="T5" i="6"/>
  <c r="S5" i="6"/>
  <c r="R5" i="6"/>
  <c r="Q5" i="6"/>
  <c r="P5" i="6"/>
  <c r="O5" i="6"/>
  <c r="T4" i="6"/>
  <c r="S4" i="6"/>
  <c r="R4" i="6"/>
  <c r="Q4" i="6"/>
  <c r="P4" i="6"/>
  <c r="O4" i="6"/>
  <c r="N4" i="6"/>
  <c r="T3" i="6"/>
  <c r="S3" i="6"/>
  <c r="R3" i="6"/>
  <c r="Q3" i="6"/>
  <c r="P3" i="6"/>
  <c r="O3" i="6"/>
  <c r="N3" i="6"/>
  <c r="U28" i="5"/>
  <c r="T22" i="5"/>
  <c r="S18" i="5"/>
  <c r="C19" i="5"/>
  <c r="C18" i="5"/>
  <c r="T16" i="5"/>
  <c r="S16" i="5"/>
  <c r="R16" i="5"/>
  <c r="Q16" i="5"/>
  <c r="P16" i="5"/>
  <c r="O16" i="5"/>
  <c r="N16" i="5"/>
  <c r="T15" i="5"/>
  <c r="S15" i="5"/>
  <c r="R15" i="5"/>
  <c r="Q15" i="5"/>
  <c r="P15" i="5"/>
  <c r="O15" i="5"/>
  <c r="O22" i="5" s="1"/>
  <c r="O24" i="5" s="1"/>
  <c r="N15" i="5"/>
  <c r="N22" i="5" s="1"/>
  <c r="T14" i="5"/>
  <c r="S14" i="5"/>
  <c r="R14" i="5"/>
  <c r="Q14" i="5"/>
  <c r="P14" i="5"/>
  <c r="O14" i="5"/>
  <c r="N14" i="5"/>
  <c r="T13" i="5"/>
  <c r="S13" i="5"/>
  <c r="R13" i="5"/>
  <c r="Q13" i="5"/>
  <c r="P13" i="5"/>
  <c r="O13" i="5"/>
  <c r="N13" i="5"/>
  <c r="T12" i="5"/>
  <c r="S12" i="5"/>
  <c r="R12" i="5"/>
  <c r="Q12" i="5"/>
  <c r="P12" i="5"/>
  <c r="O12" i="5"/>
  <c r="N12" i="5"/>
  <c r="T11" i="5"/>
  <c r="T24" i="5" s="1"/>
  <c r="S11" i="5"/>
  <c r="R11" i="5"/>
  <c r="Q11" i="5"/>
  <c r="P11" i="5"/>
  <c r="O11" i="5"/>
  <c r="N11" i="5"/>
  <c r="T10" i="5"/>
  <c r="S10" i="5"/>
  <c r="S22" i="5" s="1"/>
  <c r="S24" i="5" s="1"/>
  <c r="R10" i="5"/>
  <c r="R22" i="5" s="1"/>
  <c r="R24" i="5" s="1"/>
  <c r="Q10" i="5"/>
  <c r="Q22" i="5" s="1"/>
  <c r="Q24" i="5" s="1"/>
  <c r="P10" i="5"/>
  <c r="P22" i="5" s="1"/>
  <c r="P24" i="5" s="1"/>
  <c r="O10" i="5"/>
  <c r="N10" i="5"/>
  <c r="T9" i="5"/>
  <c r="S9" i="5"/>
  <c r="R9" i="5"/>
  <c r="Q9" i="5"/>
  <c r="P9" i="5"/>
  <c r="O9" i="5"/>
  <c r="N9" i="5"/>
  <c r="T8" i="5"/>
  <c r="S8" i="5"/>
  <c r="R8" i="5"/>
  <c r="Q8" i="5"/>
  <c r="P8" i="5"/>
  <c r="P18" i="5" s="1"/>
  <c r="O8" i="5"/>
  <c r="O18" i="5" s="1"/>
  <c r="N8" i="5"/>
  <c r="T7" i="5"/>
  <c r="S7" i="5"/>
  <c r="R7" i="5"/>
  <c r="Q7" i="5"/>
  <c r="P7" i="5"/>
  <c r="O7" i="5"/>
  <c r="N7" i="5"/>
  <c r="T6" i="5"/>
  <c r="S6" i="5"/>
  <c r="R6" i="5"/>
  <c r="Q6" i="5"/>
  <c r="P6" i="5"/>
  <c r="O6" i="5"/>
  <c r="N6" i="5"/>
  <c r="T5" i="5"/>
  <c r="S5" i="5"/>
  <c r="R5" i="5"/>
  <c r="Q5" i="5"/>
  <c r="P5" i="5"/>
  <c r="O5" i="5"/>
  <c r="N5" i="5"/>
  <c r="N18" i="5" s="1"/>
  <c r="T4" i="5"/>
  <c r="S4" i="5"/>
  <c r="R4" i="5"/>
  <c r="Q4" i="5"/>
  <c r="P4" i="5"/>
  <c r="O4" i="5"/>
  <c r="N4" i="5"/>
  <c r="T3" i="5"/>
  <c r="T18" i="5" s="1"/>
  <c r="S3" i="5"/>
  <c r="R3" i="5"/>
  <c r="R18" i="5" s="1"/>
  <c r="Q3" i="5"/>
  <c r="Q18" i="5" s="1"/>
  <c r="P3" i="5"/>
  <c r="O3" i="5"/>
  <c r="N3" i="5"/>
  <c r="U11" i="4"/>
  <c r="T11" i="4"/>
  <c r="S11" i="4"/>
  <c r="R11" i="4"/>
  <c r="Q11" i="4"/>
  <c r="V8" i="4"/>
  <c r="M8" i="4"/>
  <c r="L8" i="4"/>
  <c r="C8" i="4"/>
  <c r="K8" i="4" s="1"/>
  <c r="V7" i="4"/>
  <c r="M7" i="4"/>
  <c r="L7" i="4"/>
  <c r="C7" i="4"/>
  <c r="K7" i="4" s="1"/>
  <c r="V6" i="4"/>
  <c r="M6" i="4"/>
  <c r="L6" i="4"/>
  <c r="C6" i="4"/>
  <c r="K6" i="4" s="1"/>
  <c r="V5" i="4"/>
  <c r="L5" i="4"/>
  <c r="C5" i="4"/>
  <c r="K5" i="4" s="1"/>
  <c r="V4" i="4"/>
  <c r="M4" i="4"/>
  <c r="L4" i="4"/>
  <c r="C4" i="4"/>
  <c r="K4" i="4" s="1"/>
  <c r="V3" i="4"/>
  <c r="M3" i="4"/>
  <c r="L3" i="4"/>
  <c r="C3" i="4"/>
  <c r="K3" i="4" s="1"/>
  <c r="T11" i="6" l="1"/>
  <c r="T14" i="6" s="1"/>
  <c r="N11" i="6"/>
  <c r="N14" i="6" s="1"/>
  <c r="O11" i="6"/>
  <c r="O14" i="6" s="1"/>
  <c r="P11" i="6"/>
  <c r="P14" i="6" s="1"/>
  <c r="Q11" i="6"/>
  <c r="Q14" i="6" s="1"/>
  <c r="R11" i="6"/>
  <c r="R14" i="6" s="1"/>
  <c r="S11" i="6"/>
  <c r="S14" i="6" s="1"/>
  <c r="C11" i="6"/>
  <c r="R28" i="5"/>
  <c r="R26" i="5"/>
  <c r="R20" i="5"/>
  <c r="O26" i="5"/>
  <c r="O28" i="5"/>
  <c r="O20" i="5"/>
  <c r="N24" i="5"/>
  <c r="U24" i="5" s="1"/>
  <c r="P26" i="5"/>
  <c r="P20" i="5"/>
  <c r="P28" i="5"/>
  <c r="S28" i="5"/>
  <c r="S26" i="5"/>
  <c r="S20" i="5"/>
  <c r="T28" i="5"/>
  <c r="T26" i="5"/>
  <c r="T20" i="5"/>
  <c r="N28" i="5"/>
  <c r="N26" i="5"/>
  <c r="N20" i="5"/>
  <c r="Q28" i="5"/>
  <c r="Q26" i="5"/>
  <c r="Q20" i="5"/>
  <c r="N4" i="4"/>
  <c r="W4" i="4" s="1"/>
  <c r="N6" i="4"/>
  <c r="W6" i="4" s="1"/>
  <c r="N8" i="4"/>
  <c r="O4" i="4"/>
  <c r="O5" i="4"/>
  <c r="O7" i="4"/>
  <c r="O8" i="4"/>
  <c r="W8" i="4" s="1"/>
  <c r="M5" i="4"/>
  <c r="W5" i="4" s="1"/>
  <c r="N3" i="4"/>
  <c r="W3" i="4" s="1"/>
  <c r="N5" i="4"/>
  <c r="N7" i="4"/>
  <c r="W7" i="4" s="1"/>
  <c r="O3" i="4"/>
  <c r="O6" i="4"/>
  <c r="C12" i="6" l="1"/>
  <c r="W10" i="4"/>
  <c r="N30" i="5"/>
  <c r="U20" i="5"/>
</calcChain>
</file>

<file path=xl/sharedStrings.xml><?xml version="1.0" encoding="utf-8"?>
<sst xmlns="http://schemas.openxmlformats.org/spreadsheetml/2006/main" count="173" uniqueCount="85">
  <si>
    <t>Sat</t>
  </si>
  <si>
    <t>Sun</t>
  </si>
  <si>
    <t>Mon</t>
  </si>
  <si>
    <t>Tue</t>
  </si>
  <si>
    <t>Wed</t>
  </si>
  <si>
    <t>Thu</t>
  </si>
  <si>
    <t>A</t>
  </si>
  <si>
    <t>Required</t>
  </si>
  <si>
    <t>B</t>
  </si>
  <si>
    <t>C</t>
  </si>
  <si>
    <t>D</t>
  </si>
  <si>
    <t>E</t>
  </si>
  <si>
    <t>F</t>
  </si>
  <si>
    <t>G</t>
  </si>
  <si>
    <t>Fri</t>
  </si>
  <si>
    <t>Mary</t>
  </si>
  <si>
    <t>Anne</t>
  </si>
  <si>
    <t>Susan</t>
  </si>
  <si>
    <t>Tom</t>
  </si>
  <si>
    <t>Cathy</t>
  </si>
  <si>
    <t>Jane</t>
  </si>
  <si>
    <t>Weighted Preference</t>
  </si>
  <si>
    <t>Sum</t>
  </si>
  <si>
    <t xml:space="preserve">Preference </t>
  </si>
  <si>
    <t xml:space="preserve">Assignment </t>
  </si>
  <si>
    <t>Seniority (yrs)</t>
  </si>
  <si>
    <t>Seniority factor</t>
  </si>
  <si>
    <t>Nurse</t>
  </si>
  <si>
    <t>Schedule Assigned</t>
  </si>
  <si>
    <t>maximize preference score =&gt;</t>
  </si>
  <si>
    <t>actual #</t>
  </si>
  <si>
    <t>Needed #</t>
  </si>
  <si>
    <t>Daily Schedule</t>
  </si>
  <si>
    <t># of employees/Day</t>
  </si>
  <si>
    <r>
      <t>Days off, x</t>
    </r>
    <r>
      <rPr>
        <b/>
        <vertAlign val="subscript"/>
        <sz val="12"/>
        <color theme="1"/>
        <rFont val="Calibri"/>
        <family val="2"/>
        <scheme val="minor"/>
      </rPr>
      <t>ij</t>
    </r>
  </si>
  <si>
    <t># of employees</t>
  </si>
  <si>
    <r>
      <t>Sun Mon, x</t>
    </r>
    <r>
      <rPr>
        <vertAlign val="subscript"/>
        <sz val="12"/>
        <color theme="1"/>
        <rFont val="Calibri"/>
        <family val="2"/>
        <scheme val="minor"/>
      </rPr>
      <t>11</t>
    </r>
  </si>
  <si>
    <r>
      <t>Mon Tue, x</t>
    </r>
    <r>
      <rPr>
        <vertAlign val="subscript"/>
        <sz val="12"/>
        <color theme="1"/>
        <rFont val="Calibri"/>
        <family val="2"/>
        <scheme val="minor"/>
      </rPr>
      <t>12</t>
    </r>
  </si>
  <si>
    <r>
      <t>Tue Wed, x</t>
    </r>
    <r>
      <rPr>
        <vertAlign val="subscript"/>
        <sz val="12"/>
        <color theme="1"/>
        <rFont val="Calibri"/>
        <family val="2"/>
        <scheme val="minor"/>
      </rPr>
      <t>13</t>
    </r>
  </si>
  <si>
    <r>
      <t>Wed Thu, x</t>
    </r>
    <r>
      <rPr>
        <vertAlign val="subscript"/>
        <sz val="12"/>
        <color theme="1"/>
        <rFont val="Calibri"/>
        <family val="2"/>
        <scheme val="minor"/>
      </rPr>
      <t>14</t>
    </r>
  </si>
  <si>
    <r>
      <t>Thu Fri, x</t>
    </r>
    <r>
      <rPr>
        <vertAlign val="subscript"/>
        <sz val="12"/>
        <color theme="1"/>
        <rFont val="Calibri"/>
        <family val="2"/>
        <scheme val="minor"/>
      </rPr>
      <t>15</t>
    </r>
  </si>
  <si>
    <r>
      <t>Fri Sat, x</t>
    </r>
    <r>
      <rPr>
        <vertAlign val="subscript"/>
        <sz val="12"/>
        <color theme="1"/>
        <rFont val="Calibri"/>
        <family val="2"/>
        <scheme val="minor"/>
      </rPr>
      <t>16</t>
    </r>
  </si>
  <si>
    <r>
      <t>Sat Sun, x</t>
    </r>
    <r>
      <rPr>
        <vertAlign val="subscript"/>
        <sz val="12"/>
        <color theme="1"/>
        <rFont val="Calibri"/>
        <family val="2"/>
        <scheme val="minor"/>
      </rPr>
      <t>17</t>
    </r>
  </si>
  <si>
    <t>H</t>
  </si>
  <si>
    <r>
      <t>Sun Mon Tue Wed Thu, x</t>
    </r>
    <r>
      <rPr>
        <vertAlign val="subscript"/>
        <sz val="12"/>
        <color theme="1"/>
        <rFont val="Calibri"/>
        <family val="2"/>
        <scheme val="minor"/>
      </rPr>
      <t>21</t>
    </r>
  </si>
  <si>
    <t>I</t>
  </si>
  <si>
    <r>
      <t>Mon Tue Wed Thu Fri, x</t>
    </r>
    <r>
      <rPr>
        <vertAlign val="subscript"/>
        <sz val="12"/>
        <color theme="1"/>
        <rFont val="Calibri"/>
        <family val="2"/>
        <scheme val="minor"/>
      </rPr>
      <t>22</t>
    </r>
  </si>
  <si>
    <t>J</t>
  </si>
  <si>
    <r>
      <t>Tue Wed Thu Fri Sat, x</t>
    </r>
    <r>
      <rPr>
        <vertAlign val="subscript"/>
        <sz val="12"/>
        <color theme="1"/>
        <rFont val="Calibri"/>
        <family val="2"/>
        <scheme val="minor"/>
      </rPr>
      <t>23</t>
    </r>
  </si>
  <si>
    <t>K</t>
  </si>
  <si>
    <r>
      <t>Wed Thu Fri Sat Sun, x</t>
    </r>
    <r>
      <rPr>
        <vertAlign val="subscript"/>
        <sz val="12"/>
        <color theme="1"/>
        <rFont val="Calibri"/>
        <family val="2"/>
        <scheme val="minor"/>
      </rPr>
      <t>24</t>
    </r>
  </si>
  <si>
    <t>L</t>
  </si>
  <si>
    <r>
      <t>Thu Fri Sat Sun Mon, x</t>
    </r>
    <r>
      <rPr>
        <vertAlign val="subscript"/>
        <sz val="12"/>
        <color theme="1"/>
        <rFont val="Calibri"/>
        <family val="2"/>
        <scheme val="minor"/>
      </rPr>
      <t>25</t>
    </r>
  </si>
  <si>
    <t>M</t>
  </si>
  <si>
    <r>
      <t>Fri Sat Sun Mon Tue, x</t>
    </r>
    <r>
      <rPr>
        <vertAlign val="subscript"/>
        <sz val="12"/>
        <color theme="1"/>
        <rFont val="Calibri"/>
        <family val="2"/>
        <scheme val="minor"/>
      </rPr>
      <t>26</t>
    </r>
  </si>
  <si>
    <t>N</t>
  </si>
  <si>
    <r>
      <t>Sat Sun Mon Tue Wed, x</t>
    </r>
    <r>
      <rPr>
        <vertAlign val="subscript"/>
        <sz val="12"/>
        <color theme="1"/>
        <rFont val="Calibri"/>
        <family val="2"/>
        <scheme val="minor"/>
      </rPr>
      <t>27</t>
    </r>
  </si>
  <si>
    <t>Full Time Workers</t>
  </si>
  <si>
    <t>Full Time Nurses Scheduled/Day</t>
  </si>
  <si>
    <t>=&gt;</t>
  </si>
  <si>
    <t>Part Time Workers</t>
  </si>
  <si>
    <t>Full Time Salary/Nurse-Day</t>
  </si>
  <si>
    <t>Full Time Total Salary</t>
  </si>
  <si>
    <t>Part Time Nurses Scheduled/Day</t>
  </si>
  <si>
    <t>Part Time Salary/Nurse-Day</t>
  </si>
  <si>
    <t>Part Time Total Salary</t>
  </si>
  <si>
    <t>Total Nurses Scheduled/Day</t>
  </si>
  <si>
    <t>Total Nurses Required Per Day</t>
  </si>
  <si>
    <t>Total salary /Day</t>
  </si>
  <si>
    <t>Minimize Objective:</t>
  </si>
  <si>
    <t>Salary/Week</t>
  </si>
  <si>
    <t>Shift</t>
  </si>
  <si>
    <t>Minimize Total Workers</t>
  </si>
  <si>
    <r>
      <t>Days off, x</t>
    </r>
    <r>
      <rPr>
        <b/>
        <vertAlign val="subscript"/>
        <sz val="12"/>
        <color theme="1"/>
        <rFont val="Calibri"/>
        <family val="2"/>
        <scheme val="minor"/>
      </rPr>
      <t>i</t>
    </r>
  </si>
  <si>
    <r>
      <t>Sun Mon, x</t>
    </r>
    <r>
      <rPr>
        <vertAlign val="subscript"/>
        <sz val="12"/>
        <color theme="1"/>
        <rFont val="Calibri"/>
        <family val="2"/>
        <scheme val="minor"/>
      </rPr>
      <t>1</t>
    </r>
  </si>
  <si>
    <r>
      <t>Mon Tue, x</t>
    </r>
    <r>
      <rPr>
        <vertAlign val="subscript"/>
        <sz val="12"/>
        <color theme="1"/>
        <rFont val="Calibri"/>
        <family val="2"/>
        <scheme val="minor"/>
      </rPr>
      <t>2</t>
    </r>
  </si>
  <si>
    <r>
      <t>Tue Wed, x</t>
    </r>
    <r>
      <rPr>
        <vertAlign val="subscript"/>
        <sz val="12"/>
        <color theme="1"/>
        <rFont val="Calibri"/>
        <family val="2"/>
        <scheme val="minor"/>
      </rPr>
      <t>3</t>
    </r>
  </si>
  <si>
    <r>
      <t>Wed Thu, x</t>
    </r>
    <r>
      <rPr>
        <vertAlign val="subscript"/>
        <sz val="12"/>
        <color theme="1"/>
        <rFont val="Calibri"/>
        <family val="2"/>
        <scheme val="minor"/>
      </rPr>
      <t>4</t>
    </r>
  </si>
  <si>
    <r>
      <t>Thu Fri, x</t>
    </r>
    <r>
      <rPr>
        <vertAlign val="subscript"/>
        <sz val="12"/>
        <color theme="1"/>
        <rFont val="Calibri"/>
        <family val="2"/>
        <scheme val="minor"/>
      </rPr>
      <t>5</t>
    </r>
  </si>
  <si>
    <r>
      <t>Fri Sat, x</t>
    </r>
    <r>
      <rPr>
        <vertAlign val="subscript"/>
        <sz val="12"/>
        <color theme="1"/>
        <rFont val="Calibri"/>
        <family val="2"/>
        <scheme val="minor"/>
      </rPr>
      <t>6</t>
    </r>
  </si>
  <si>
    <r>
      <t>Sat Sun, x</t>
    </r>
    <r>
      <rPr>
        <vertAlign val="subscript"/>
        <sz val="12"/>
        <color theme="1"/>
        <rFont val="Calibri"/>
        <family val="2"/>
        <scheme val="minor"/>
      </rPr>
      <t>7</t>
    </r>
  </si>
  <si>
    <t>Times 3 Shifts</t>
  </si>
  <si>
    <t>Nurse Requirements</t>
  </si>
  <si>
    <t>Total Cost</t>
  </si>
  <si>
    <t>#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</si>
</sst>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0" borderId="0" xfId="1" quotePrefix="1" applyAlignment="1">
      <alignment horizontal="center"/>
    </xf>
    <xf numFmtId="0" fontId="1" fillId="5" borderId="0" xfId="1" applyFill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5" borderId="0" xfId="1" applyNumberFormat="1" applyFill="1" applyAlignment="1">
      <alignment horizontal="center" vertical="center"/>
    </xf>
    <xf numFmtId="0" fontId="2" fillId="0" borderId="0" xfId="1" quotePrefix="1" applyFont="1" applyAlignment="1">
      <alignment horizontal="center"/>
    </xf>
    <xf numFmtId="164" fontId="2" fillId="5" borderId="0" xfId="1" applyNumberFormat="1" applyFont="1" applyFill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4" borderId="0" xfId="1" applyNumberForma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2" xfId="1" applyBorder="1"/>
    <xf numFmtId="164" fontId="2" fillId="0" borderId="0" xfId="1" quotePrefix="1" applyNumberFormat="1" applyFont="1" applyAlignment="1">
      <alignment horizontal="center"/>
    </xf>
    <xf numFmtId="164" fontId="1" fillId="2" borderId="1" xfId="1" applyNumberFormat="1" applyFill="1" applyBorder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5FBD302-A0B7-4D66-A2EC-51A75975CF62}"/>
  </cellStyles>
  <dxfs count="6">
    <dxf>
      <font>
        <b/>
        <i val="0"/>
      </font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b/>
        <i val="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3804-EB1B-47FC-B6BE-32E499819BD7}">
  <dimension ref="A1:W16"/>
  <sheetViews>
    <sheetView zoomScale="85" zoomScaleNormal="85" workbookViewId="0">
      <selection activeCell="W20" sqref="W20"/>
    </sheetView>
  </sheetViews>
  <sheetFormatPr defaultColWidth="12.44140625" defaultRowHeight="15.6" x14ac:dyDescent="0.3"/>
  <cols>
    <col min="1" max="1" width="6.44140625" style="2" bestFit="1" customWidth="1"/>
    <col min="2" max="2" width="18.21875" style="2" bestFit="1" customWidth="1"/>
    <col min="3" max="3" width="15.44140625" style="2" bestFit="1" customWidth="1"/>
    <col min="4" max="4" width="9.109375" style="2" customWidth="1"/>
    <col min="5" max="10" width="6.6640625" style="2" customWidth="1"/>
    <col min="11" max="15" width="6.109375" style="2" customWidth="1"/>
    <col min="16" max="16" width="12.44140625" style="2"/>
    <col min="17" max="22" width="4.6640625" style="2" customWidth="1"/>
    <col min="23" max="16384" width="12.44140625" style="2"/>
  </cols>
  <sheetData>
    <row r="1" spans="1:23" s="4" customFormat="1" x14ac:dyDescent="0.3">
      <c r="E1" s="4" t="s">
        <v>23</v>
      </c>
      <c r="K1" s="4" t="s">
        <v>21</v>
      </c>
      <c r="Q1" s="4" t="s">
        <v>24</v>
      </c>
    </row>
    <row r="2" spans="1:23" s="4" customFormat="1" x14ac:dyDescent="0.3">
      <c r="B2" s="4" t="s">
        <v>25</v>
      </c>
      <c r="C2" s="4" t="s">
        <v>26</v>
      </c>
      <c r="E2" s="4" t="s">
        <v>6</v>
      </c>
      <c r="F2" s="4" t="s">
        <v>8</v>
      </c>
      <c r="G2" s="4" t="s">
        <v>9</v>
      </c>
      <c r="H2" s="4" t="s">
        <v>10</v>
      </c>
      <c r="I2" s="4" t="s">
        <v>11</v>
      </c>
      <c r="K2" s="4" t="s">
        <v>6</v>
      </c>
      <c r="L2" s="4" t="s">
        <v>8</v>
      </c>
      <c r="M2" s="4" t="s">
        <v>9</v>
      </c>
      <c r="N2" s="4" t="s">
        <v>10</v>
      </c>
      <c r="O2" s="4" t="s">
        <v>11</v>
      </c>
      <c r="Q2" s="4" t="s">
        <v>6</v>
      </c>
      <c r="R2" s="4" t="s">
        <v>8</v>
      </c>
      <c r="S2" s="4" t="s">
        <v>9</v>
      </c>
      <c r="T2" s="4" t="s">
        <v>10</v>
      </c>
      <c r="U2" s="4" t="s">
        <v>11</v>
      </c>
    </row>
    <row r="3" spans="1:23" x14ac:dyDescent="0.3">
      <c r="A3" s="2" t="s">
        <v>15</v>
      </c>
      <c r="B3" s="2">
        <v>5</v>
      </c>
      <c r="C3" s="16">
        <f>B3/MAX($B$3:$B$8)</f>
        <v>0.7142857142857143</v>
      </c>
      <c r="E3" s="2">
        <v>3</v>
      </c>
      <c r="F3" s="2">
        <v>1</v>
      </c>
      <c r="G3" s="2">
        <v>2</v>
      </c>
      <c r="H3" s="2">
        <v>4</v>
      </c>
      <c r="I3" s="2">
        <v>5</v>
      </c>
      <c r="K3" s="17">
        <f>$C$3*E3</f>
        <v>2.1428571428571428</v>
      </c>
      <c r="L3" s="17">
        <f t="shared" ref="L3:O3" si="0">$C$3*F3</f>
        <v>0.7142857142857143</v>
      </c>
      <c r="M3" s="17">
        <f t="shared" si="0"/>
        <v>1.4285714285714286</v>
      </c>
      <c r="N3" s="17">
        <f t="shared" si="0"/>
        <v>2.8571428571428572</v>
      </c>
      <c r="O3" s="17">
        <f t="shared" si="0"/>
        <v>3.5714285714285716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f>SUM(Q3:U3)</f>
        <v>1</v>
      </c>
      <c r="W3" s="16">
        <f>SUMPRODUCT(K3:O3,Q3:U3)</f>
        <v>2.8571428571428572</v>
      </c>
    </row>
    <row r="4" spans="1:23" x14ac:dyDescent="0.3">
      <c r="A4" s="2" t="s">
        <v>16</v>
      </c>
      <c r="B4" s="2">
        <v>6</v>
      </c>
      <c r="C4" s="16">
        <f t="shared" ref="C4:C8" si="1">B4/MAX($B$3:$B$8)</f>
        <v>0.8571428571428571</v>
      </c>
      <c r="E4" s="2">
        <v>3</v>
      </c>
      <c r="F4" s="2">
        <v>2</v>
      </c>
      <c r="G4" s="2">
        <v>1</v>
      </c>
      <c r="H4" s="2">
        <v>4</v>
      </c>
      <c r="I4" s="2">
        <v>5</v>
      </c>
      <c r="K4" s="17">
        <f>$C$4*E4</f>
        <v>2.5714285714285712</v>
      </c>
      <c r="L4" s="17">
        <f t="shared" ref="L4:O4" si="2">$C$4*F4</f>
        <v>1.7142857142857142</v>
      </c>
      <c r="M4" s="17">
        <f t="shared" si="2"/>
        <v>0.8571428571428571</v>
      </c>
      <c r="N4" s="17">
        <f t="shared" si="2"/>
        <v>3.4285714285714284</v>
      </c>
      <c r="O4" s="17">
        <f t="shared" si="2"/>
        <v>4.2857142857142856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f t="shared" ref="V4:V7" si="3">SUM(Q4:U4)</f>
        <v>1</v>
      </c>
      <c r="W4" s="16">
        <f t="shared" ref="W4:W8" si="4">SUMPRODUCT(K4:O4,Q4:U4)</f>
        <v>4.2857142857142856</v>
      </c>
    </row>
    <row r="5" spans="1:23" x14ac:dyDescent="0.3">
      <c r="A5" s="2" t="s">
        <v>17</v>
      </c>
      <c r="B5" s="2">
        <v>4</v>
      </c>
      <c r="C5" s="16">
        <f t="shared" si="1"/>
        <v>0.5714285714285714</v>
      </c>
      <c r="E5" s="2">
        <v>2</v>
      </c>
      <c r="F5" s="2">
        <v>3</v>
      </c>
      <c r="G5" s="2">
        <v>5</v>
      </c>
      <c r="H5" s="2">
        <v>1</v>
      </c>
      <c r="I5" s="2">
        <v>4</v>
      </c>
      <c r="K5" s="17">
        <f>$C$5*E5</f>
        <v>1.1428571428571428</v>
      </c>
      <c r="L5" s="17">
        <f t="shared" ref="L5:O5" si="5">$C$5*F5</f>
        <v>1.7142857142857142</v>
      </c>
      <c r="M5" s="17">
        <f t="shared" si="5"/>
        <v>2.8571428571428568</v>
      </c>
      <c r="N5" s="17">
        <f t="shared" si="5"/>
        <v>0.5714285714285714</v>
      </c>
      <c r="O5" s="17">
        <f t="shared" si="5"/>
        <v>2.2857142857142856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f t="shared" si="3"/>
        <v>1</v>
      </c>
      <c r="W5" s="16">
        <f t="shared" si="4"/>
        <v>2.8571428571428568</v>
      </c>
    </row>
    <row r="6" spans="1:23" x14ac:dyDescent="0.3">
      <c r="A6" s="2" t="s">
        <v>18</v>
      </c>
      <c r="B6" s="2">
        <v>7</v>
      </c>
      <c r="C6" s="16">
        <f t="shared" si="1"/>
        <v>1</v>
      </c>
      <c r="E6" s="2">
        <v>3</v>
      </c>
      <c r="F6" s="2">
        <v>2</v>
      </c>
      <c r="G6" s="2">
        <v>4</v>
      </c>
      <c r="H6" s="2">
        <v>1</v>
      </c>
      <c r="I6" s="2">
        <v>5</v>
      </c>
      <c r="K6" s="17">
        <f>$C$6*E6</f>
        <v>3</v>
      </c>
      <c r="L6" s="17">
        <f t="shared" ref="L6:O6" si="6">$C$6*F6</f>
        <v>2</v>
      </c>
      <c r="M6" s="17">
        <f t="shared" si="6"/>
        <v>4</v>
      </c>
      <c r="N6" s="17">
        <f t="shared" si="6"/>
        <v>1</v>
      </c>
      <c r="O6" s="17">
        <f t="shared" si="6"/>
        <v>5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f t="shared" si="3"/>
        <v>1</v>
      </c>
      <c r="W6" s="16">
        <f t="shared" si="4"/>
        <v>5</v>
      </c>
    </row>
    <row r="7" spans="1:23" x14ac:dyDescent="0.3">
      <c r="A7" s="2" t="s">
        <v>19</v>
      </c>
      <c r="B7" s="2">
        <v>3</v>
      </c>
      <c r="C7" s="16">
        <f t="shared" si="1"/>
        <v>0.42857142857142855</v>
      </c>
      <c r="E7" s="2">
        <v>3</v>
      </c>
      <c r="F7" s="2">
        <v>4</v>
      </c>
      <c r="G7" s="2">
        <v>5</v>
      </c>
      <c r="H7" s="2">
        <v>2</v>
      </c>
      <c r="I7" s="2">
        <v>1</v>
      </c>
      <c r="K7" s="17">
        <f>$C$7*E7</f>
        <v>1.2857142857142856</v>
      </c>
      <c r="L7" s="17">
        <f t="shared" ref="L7:O7" si="7">$C$7*F7</f>
        <v>1.7142857142857142</v>
      </c>
      <c r="M7" s="17">
        <f t="shared" si="7"/>
        <v>2.1428571428571428</v>
      </c>
      <c r="N7" s="17">
        <f t="shared" si="7"/>
        <v>0.8571428571428571</v>
      </c>
      <c r="O7" s="17">
        <f t="shared" si="7"/>
        <v>0.42857142857142855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f t="shared" si="3"/>
        <v>1</v>
      </c>
      <c r="W7" s="16">
        <f>SUMPRODUCT(K7:O7,Q7:U7)</f>
        <v>1.7142857142857142</v>
      </c>
    </row>
    <row r="8" spans="1:23" x14ac:dyDescent="0.3">
      <c r="A8" s="2" t="s">
        <v>20</v>
      </c>
      <c r="B8" s="2">
        <v>2</v>
      </c>
      <c r="C8" s="16">
        <f t="shared" si="1"/>
        <v>0.2857142857142857</v>
      </c>
      <c r="E8" s="2">
        <v>5</v>
      </c>
      <c r="F8" s="2">
        <v>4</v>
      </c>
      <c r="G8" s="2">
        <v>3</v>
      </c>
      <c r="H8" s="2">
        <v>2</v>
      </c>
      <c r="I8" s="2">
        <v>1</v>
      </c>
      <c r="K8" s="17">
        <f>$C$8*E8</f>
        <v>1.4285714285714284</v>
      </c>
      <c r="L8" s="17">
        <f t="shared" ref="L8:O8" si="8">$C$8*F8</f>
        <v>1.1428571428571428</v>
      </c>
      <c r="M8" s="17">
        <f t="shared" si="8"/>
        <v>0.8571428571428571</v>
      </c>
      <c r="N8" s="17">
        <f t="shared" si="8"/>
        <v>0.5714285714285714</v>
      </c>
      <c r="O8" s="17">
        <f t="shared" si="8"/>
        <v>0.2857142857142857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f>SUM(Q8:U8)</f>
        <v>1</v>
      </c>
      <c r="W8" s="16">
        <f t="shared" si="4"/>
        <v>1.4285714285714284</v>
      </c>
    </row>
    <row r="9" spans="1:23" x14ac:dyDescent="0.3">
      <c r="C9" s="16"/>
      <c r="K9" s="17"/>
      <c r="L9" s="17"/>
      <c r="M9" s="17"/>
      <c r="N9" s="17"/>
      <c r="O9" s="17"/>
    </row>
    <row r="10" spans="1:23" x14ac:dyDescent="0.3">
      <c r="A10" s="3" t="s">
        <v>27</v>
      </c>
      <c r="B10" s="3" t="s">
        <v>28</v>
      </c>
      <c r="Q10" s="22" t="s">
        <v>29</v>
      </c>
      <c r="R10" s="22"/>
      <c r="S10" s="22"/>
      <c r="T10" s="22"/>
      <c r="U10" s="22"/>
      <c r="V10" s="22"/>
      <c r="W10" s="18">
        <f>SUM(W3:W8)</f>
        <v>18.142857142857142</v>
      </c>
    </row>
    <row r="11" spans="1:23" x14ac:dyDescent="0.3">
      <c r="A11" s="5" t="s">
        <v>15</v>
      </c>
      <c r="B11" s="5" t="s">
        <v>10</v>
      </c>
      <c r="P11" s="2" t="s">
        <v>30</v>
      </c>
      <c r="Q11" s="18">
        <f>SUM(Q3:Q8)</f>
        <v>1</v>
      </c>
      <c r="R11" s="18">
        <f t="shared" ref="R11:U11" si="9">SUM(R3:R8)</f>
        <v>1</v>
      </c>
      <c r="S11" s="18">
        <f t="shared" si="9"/>
        <v>1</v>
      </c>
      <c r="T11" s="18">
        <f t="shared" si="9"/>
        <v>1</v>
      </c>
      <c r="U11" s="18">
        <f t="shared" si="9"/>
        <v>2</v>
      </c>
    </row>
    <row r="12" spans="1:23" x14ac:dyDescent="0.3">
      <c r="A12" s="5" t="s">
        <v>16</v>
      </c>
      <c r="B12" s="5" t="s">
        <v>11</v>
      </c>
      <c r="P12" s="2" t="s">
        <v>31</v>
      </c>
      <c r="Q12" s="2">
        <v>1</v>
      </c>
      <c r="R12" s="2">
        <v>1</v>
      </c>
      <c r="S12" s="2">
        <v>1</v>
      </c>
      <c r="T12" s="2">
        <v>1</v>
      </c>
      <c r="U12" s="2">
        <v>2</v>
      </c>
    </row>
    <row r="13" spans="1:23" x14ac:dyDescent="0.3">
      <c r="A13" s="5" t="s">
        <v>17</v>
      </c>
      <c r="B13" s="5" t="s">
        <v>9</v>
      </c>
    </row>
    <row r="14" spans="1:23" x14ac:dyDescent="0.3">
      <c r="A14" s="5" t="s">
        <v>18</v>
      </c>
      <c r="B14" s="5" t="s">
        <v>11</v>
      </c>
    </row>
    <row r="15" spans="1:23" x14ac:dyDescent="0.3">
      <c r="A15" s="5" t="s">
        <v>19</v>
      </c>
      <c r="B15" s="5" t="s">
        <v>8</v>
      </c>
    </row>
    <row r="16" spans="1:23" x14ac:dyDescent="0.3">
      <c r="A16" s="5" t="s">
        <v>20</v>
      </c>
      <c r="B16" s="5" t="s">
        <v>6</v>
      </c>
    </row>
  </sheetData>
  <mergeCells count="1">
    <mergeCell ref="Q10:V10"/>
  </mergeCells>
  <conditionalFormatting sqref="Q3:U8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601D-C026-444C-A8F0-5216DB920048}">
  <dimension ref="A1:U30"/>
  <sheetViews>
    <sheetView zoomScaleNormal="100" zoomScalePageLayoutView="130" workbookViewId="0">
      <selection activeCell="E19" sqref="E19"/>
    </sheetView>
  </sheetViews>
  <sheetFormatPr defaultColWidth="12.44140625" defaultRowHeight="15.6" x14ac:dyDescent="0.3"/>
  <cols>
    <col min="1" max="1" width="5.21875" style="1" bestFit="1" customWidth="1"/>
    <col min="2" max="2" width="26.33203125" style="1" bestFit="1" customWidth="1"/>
    <col min="3" max="3" width="18.21875" style="1" bestFit="1" customWidth="1"/>
    <col min="4" max="5" width="12.44140625" style="1"/>
    <col min="6" max="6" width="4.6640625" style="1" customWidth="1"/>
    <col min="7" max="7" width="5.33203125" style="1" bestFit="1" customWidth="1"/>
    <col min="8" max="8" width="4.6640625" style="1" customWidth="1"/>
    <col min="9" max="9" width="5.33203125" style="1" bestFit="1" customWidth="1"/>
    <col min="10" max="10" width="4.5546875" style="1" bestFit="1" customWidth="1"/>
    <col min="11" max="12" width="4.6640625" style="1" customWidth="1"/>
    <col min="13" max="13" width="12.44140625" style="1"/>
    <col min="14" max="14" width="11" style="1" bestFit="1" customWidth="1"/>
    <col min="15" max="21" width="9.88671875" style="1" bestFit="1" customWidth="1"/>
    <col min="22" max="16384" width="12.44140625" style="1"/>
  </cols>
  <sheetData>
    <row r="1" spans="1:21" x14ac:dyDescent="0.3">
      <c r="F1" s="26" t="s">
        <v>32</v>
      </c>
      <c r="G1" s="26"/>
      <c r="H1" s="26"/>
      <c r="I1" s="26"/>
      <c r="J1" s="26"/>
      <c r="K1" s="26"/>
      <c r="L1" s="26"/>
      <c r="N1" s="26" t="s">
        <v>33</v>
      </c>
      <c r="O1" s="26"/>
      <c r="P1" s="26"/>
      <c r="Q1" s="26"/>
      <c r="R1" s="26"/>
      <c r="S1" s="26"/>
      <c r="T1" s="26"/>
    </row>
    <row r="2" spans="1:21" ht="18" x14ac:dyDescent="0.3">
      <c r="A2" s="3" t="s">
        <v>71</v>
      </c>
      <c r="B2" s="3" t="s">
        <v>34</v>
      </c>
      <c r="C2" s="3" t="s">
        <v>35</v>
      </c>
      <c r="D2" s="3" t="s">
        <v>7</v>
      </c>
      <c r="E2" s="2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14</v>
      </c>
      <c r="L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14</v>
      </c>
      <c r="T2" s="4" t="s">
        <v>0</v>
      </c>
      <c r="U2" s="2"/>
    </row>
    <row r="3" spans="1:21" ht="18" x14ac:dyDescent="0.3">
      <c r="A3" s="5" t="s">
        <v>6</v>
      </c>
      <c r="B3" s="5" t="s">
        <v>36</v>
      </c>
      <c r="C3" s="6">
        <v>0</v>
      </c>
      <c r="D3" s="5"/>
      <c r="E3" s="2"/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N3" s="7">
        <f t="shared" ref="N3:T3" si="0">F3*$C$3</f>
        <v>0</v>
      </c>
      <c r="O3" s="7">
        <f t="shared" si="0"/>
        <v>0</v>
      </c>
      <c r="P3" s="7">
        <f t="shared" si="0"/>
        <v>0</v>
      </c>
      <c r="Q3" s="7">
        <f t="shared" si="0"/>
        <v>0</v>
      </c>
      <c r="R3" s="7">
        <f t="shared" si="0"/>
        <v>0</v>
      </c>
      <c r="S3" s="7">
        <f t="shared" si="0"/>
        <v>0</v>
      </c>
      <c r="T3" s="7">
        <f t="shared" si="0"/>
        <v>0</v>
      </c>
      <c r="U3" s="2"/>
    </row>
    <row r="4" spans="1:21" ht="18" x14ac:dyDescent="0.3">
      <c r="A4" s="5" t="s">
        <v>8</v>
      </c>
      <c r="B4" s="5" t="s">
        <v>37</v>
      </c>
      <c r="C4" s="6">
        <v>1</v>
      </c>
      <c r="D4" s="5">
        <v>1</v>
      </c>
      <c r="E4" s="2"/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N4" s="7">
        <f>F4*$C$4</f>
        <v>1</v>
      </c>
      <c r="O4" s="7">
        <f t="shared" ref="O4:T4" si="1">G4*$C$4</f>
        <v>0</v>
      </c>
      <c r="P4" s="7">
        <f t="shared" si="1"/>
        <v>0</v>
      </c>
      <c r="Q4" s="7">
        <f t="shared" si="1"/>
        <v>1</v>
      </c>
      <c r="R4" s="7">
        <f t="shared" si="1"/>
        <v>1</v>
      </c>
      <c r="S4" s="7">
        <f t="shared" si="1"/>
        <v>1</v>
      </c>
      <c r="T4" s="7">
        <f t="shared" si="1"/>
        <v>1</v>
      </c>
      <c r="U4" s="2"/>
    </row>
    <row r="5" spans="1:21" ht="18" x14ac:dyDescent="0.3">
      <c r="A5" s="5" t="s">
        <v>9</v>
      </c>
      <c r="B5" s="5" t="s">
        <v>38</v>
      </c>
      <c r="C5" s="6">
        <v>1</v>
      </c>
      <c r="D5" s="5">
        <v>1</v>
      </c>
      <c r="E5" s="2"/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N5" s="7">
        <f>F5*$C$5</f>
        <v>1</v>
      </c>
      <c r="O5" s="7">
        <f t="shared" ref="O5:T5" si="2">G5*$C$5</f>
        <v>1</v>
      </c>
      <c r="P5" s="7">
        <f t="shared" si="2"/>
        <v>0</v>
      </c>
      <c r="Q5" s="7">
        <f t="shared" si="2"/>
        <v>0</v>
      </c>
      <c r="R5" s="7">
        <f t="shared" si="2"/>
        <v>1</v>
      </c>
      <c r="S5" s="7">
        <f t="shared" si="2"/>
        <v>1</v>
      </c>
      <c r="T5" s="7">
        <f t="shared" si="2"/>
        <v>1</v>
      </c>
      <c r="U5" s="2"/>
    </row>
    <row r="6" spans="1:21" ht="18" x14ac:dyDescent="0.3">
      <c r="A6" s="5" t="s">
        <v>10</v>
      </c>
      <c r="B6" s="5" t="s">
        <v>39</v>
      </c>
      <c r="C6" s="6">
        <v>0</v>
      </c>
      <c r="D6" s="5"/>
      <c r="E6" s="2"/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N6" s="7">
        <f>F6*$C$6</f>
        <v>0</v>
      </c>
      <c r="O6" s="7">
        <f t="shared" ref="O6:T6" si="3">G6*$C$6</f>
        <v>0</v>
      </c>
      <c r="P6" s="7">
        <f t="shared" si="3"/>
        <v>0</v>
      </c>
      <c r="Q6" s="7">
        <f t="shared" si="3"/>
        <v>0</v>
      </c>
      <c r="R6" s="7">
        <f t="shared" si="3"/>
        <v>0</v>
      </c>
      <c r="S6" s="7">
        <f t="shared" si="3"/>
        <v>0</v>
      </c>
      <c r="T6" s="7">
        <f t="shared" si="3"/>
        <v>0</v>
      </c>
      <c r="U6" s="2"/>
    </row>
    <row r="7" spans="1:21" ht="18" x14ac:dyDescent="0.3">
      <c r="A7" s="5" t="s">
        <v>11</v>
      </c>
      <c r="B7" s="5" t="s">
        <v>40</v>
      </c>
      <c r="C7" s="6">
        <v>2</v>
      </c>
      <c r="D7" s="5">
        <v>2</v>
      </c>
      <c r="E7" s="2"/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N7" s="7">
        <f>F7*$C$7</f>
        <v>2</v>
      </c>
      <c r="O7" s="7">
        <f t="shared" ref="O7:T7" si="4">G7*$C$7</f>
        <v>2</v>
      </c>
      <c r="P7" s="7">
        <f t="shared" si="4"/>
        <v>2</v>
      </c>
      <c r="Q7" s="7">
        <f t="shared" si="4"/>
        <v>2</v>
      </c>
      <c r="R7" s="7">
        <f t="shared" si="4"/>
        <v>0</v>
      </c>
      <c r="S7" s="7">
        <f t="shared" si="4"/>
        <v>0</v>
      </c>
      <c r="T7" s="7">
        <f t="shared" si="4"/>
        <v>2</v>
      </c>
      <c r="U7" s="2"/>
    </row>
    <row r="8" spans="1:21" ht="18" x14ac:dyDescent="0.3">
      <c r="A8" s="5" t="s">
        <v>12</v>
      </c>
      <c r="B8" s="5" t="s">
        <v>41</v>
      </c>
      <c r="C8" s="6">
        <v>0</v>
      </c>
      <c r="D8" s="5"/>
      <c r="E8" s="2"/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N8" s="7">
        <f>F8*$C$8</f>
        <v>0</v>
      </c>
      <c r="O8" s="7">
        <f t="shared" ref="O8:T8" si="5">G8*$C$8</f>
        <v>0</v>
      </c>
      <c r="P8" s="7">
        <f t="shared" si="5"/>
        <v>0</v>
      </c>
      <c r="Q8" s="7">
        <f t="shared" si="5"/>
        <v>0</v>
      </c>
      <c r="R8" s="7">
        <f t="shared" si="5"/>
        <v>0</v>
      </c>
      <c r="S8" s="7">
        <f t="shared" si="5"/>
        <v>0</v>
      </c>
      <c r="T8" s="7">
        <f t="shared" si="5"/>
        <v>0</v>
      </c>
      <c r="U8" s="2"/>
    </row>
    <row r="9" spans="1:21" ht="18" x14ac:dyDescent="0.3">
      <c r="A9" s="5" t="s">
        <v>13</v>
      </c>
      <c r="B9" s="5" t="s">
        <v>42</v>
      </c>
      <c r="C9" s="6">
        <v>1</v>
      </c>
      <c r="D9" s="5"/>
      <c r="E9" s="2"/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N9" s="7">
        <f>F9*$C$9</f>
        <v>0</v>
      </c>
      <c r="O9" s="7">
        <f>G9*$C$9</f>
        <v>1</v>
      </c>
      <c r="P9" s="7">
        <f t="shared" ref="P9:T9" si="6">H9*$C$9</f>
        <v>1</v>
      </c>
      <c r="Q9" s="7">
        <f t="shared" si="6"/>
        <v>1</v>
      </c>
      <c r="R9" s="7">
        <f t="shared" si="6"/>
        <v>1</v>
      </c>
      <c r="S9" s="7">
        <f t="shared" si="6"/>
        <v>1</v>
      </c>
      <c r="T9" s="7">
        <f t="shared" si="6"/>
        <v>0</v>
      </c>
      <c r="U9" s="2"/>
    </row>
    <row r="10" spans="1:21" ht="18" x14ac:dyDescent="0.3">
      <c r="A10" s="5" t="s">
        <v>43</v>
      </c>
      <c r="B10" s="5" t="s">
        <v>44</v>
      </c>
      <c r="C10" s="8">
        <v>1</v>
      </c>
      <c r="D10" s="5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N10" s="7">
        <f>$C$10*F10</f>
        <v>0</v>
      </c>
      <c r="O10" s="7">
        <f>$C$10*G10</f>
        <v>0</v>
      </c>
      <c r="P10" s="7">
        <f t="shared" ref="P10:T10" si="7">$C$10*H10</f>
        <v>0</v>
      </c>
      <c r="Q10" s="7">
        <f t="shared" si="7"/>
        <v>0</v>
      </c>
      <c r="R10" s="7">
        <f t="shared" si="7"/>
        <v>0</v>
      </c>
      <c r="S10" s="7">
        <f t="shared" si="7"/>
        <v>1</v>
      </c>
      <c r="T10" s="7">
        <f t="shared" si="7"/>
        <v>1</v>
      </c>
      <c r="U10" s="2"/>
    </row>
    <row r="11" spans="1:21" ht="18" x14ac:dyDescent="0.3">
      <c r="A11" s="5" t="s">
        <v>45</v>
      </c>
      <c r="B11" s="5" t="s">
        <v>46</v>
      </c>
      <c r="C11" s="8">
        <v>1</v>
      </c>
      <c r="D11" s="5"/>
      <c r="E11" s="2"/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N11" s="7">
        <f>C11*F11</f>
        <v>1</v>
      </c>
      <c r="O11" s="7">
        <f t="shared" ref="O11:T11" si="8">$C$11*G11</f>
        <v>0</v>
      </c>
      <c r="P11" s="7">
        <f t="shared" si="8"/>
        <v>0</v>
      </c>
      <c r="Q11" s="7">
        <f t="shared" si="8"/>
        <v>0</v>
      </c>
      <c r="R11" s="7">
        <f t="shared" si="8"/>
        <v>0</v>
      </c>
      <c r="S11" s="7">
        <f t="shared" si="8"/>
        <v>0</v>
      </c>
      <c r="T11" s="7">
        <f t="shared" si="8"/>
        <v>1</v>
      </c>
      <c r="U11" s="2"/>
    </row>
    <row r="12" spans="1:21" ht="18" x14ac:dyDescent="0.3">
      <c r="A12" s="5" t="s">
        <v>47</v>
      </c>
      <c r="B12" s="5" t="s">
        <v>48</v>
      </c>
      <c r="C12" s="8">
        <v>0</v>
      </c>
      <c r="D12" s="5"/>
      <c r="E12" s="2"/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N12" s="7">
        <f>$C$12*F12</f>
        <v>0</v>
      </c>
      <c r="O12" s="7">
        <f t="shared" ref="O12:T12" si="9">$C$12*G12</f>
        <v>0</v>
      </c>
      <c r="P12" s="7">
        <f t="shared" si="9"/>
        <v>0</v>
      </c>
      <c r="Q12" s="7">
        <f t="shared" si="9"/>
        <v>0</v>
      </c>
      <c r="R12" s="7">
        <f t="shared" si="9"/>
        <v>0</v>
      </c>
      <c r="S12" s="7">
        <f t="shared" si="9"/>
        <v>0</v>
      </c>
      <c r="T12" s="7">
        <f t="shared" si="9"/>
        <v>0</v>
      </c>
      <c r="U12" s="2"/>
    </row>
    <row r="13" spans="1:21" ht="18" x14ac:dyDescent="0.3">
      <c r="A13" s="5" t="s">
        <v>49</v>
      </c>
      <c r="B13" s="5" t="s">
        <v>50</v>
      </c>
      <c r="C13" s="8">
        <v>0</v>
      </c>
      <c r="D13" s="5"/>
      <c r="E13" s="2"/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N13" s="7">
        <f>$C$13*F13</f>
        <v>0</v>
      </c>
      <c r="O13" s="7">
        <f t="shared" ref="O13:T13" si="10">$C$13*G13</f>
        <v>0</v>
      </c>
      <c r="P13" s="7">
        <f t="shared" si="10"/>
        <v>0</v>
      </c>
      <c r="Q13" s="7">
        <f t="shared" si="10"/>
        <v>0</v>
      </c>
      <c r="R13" s="7">
        <f t="shared" si="10"/>
        <v>0</v>
      </c>
      <c r="S13" s="7">
        <f t="shared" si="10"/>
        <v>0</v>
      </c>
      <c r="T13" s="7">
        <f t="shared" si="10"/>
        <v>0</v>
      </c>
      <c r="U13" s="2"/>
    </row>
    <row r="14" spans="1:21" ht="18" x14ac:dyDescent="0.3">
      <c r="A14" s="5" t="s">
        <v>51</v>
      </c>
      <c r="B14" s="5" t="s">
        <v>52</v>
      </c>
      <c r="C14" s="8">
        <v>0</v>
      </c>
      <c r="D14" s="5"/>
      <c r="E14" s="2"/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N14" s="7">
        <f>$C$14*F14</f>
        <v>0</v>
      </c>
      <c r="O14" s="7">
        <f t="shared" ref="O14:T14" si="11">$C$14*G14</f>
        <v>0</v>
      </c>
      <c r="P14" s="7">
        <f t="shared" si="11"/>
        <v>0</v>
      </c>
      <c r="Q14" s="7">
        <f t="shared" si="11"/>
        <v>0</v>
      </c>
      <c r="R14" s="7">
        <f t="shared" si="11"/>
        <v>0</v>
      </c>
      <c r="S14" s="7">
        <f t="shared" si="11"/>
        <v>0</v>
      </c>
      <c r="T14" s="7">
        <f t="shared" si="11"/>
        <v>0</v>
      </c>
      <c r="U14" s="2"/>
    </row>
    <row r="15" spans="1:21" ht="18" x14ac:dyDescent="0.3">
      <c r="A15" s="5" t="s">
        <v>53</v>
      </c>
      <c r="B15" s="5" t="s">
        <v>54</v>
      </c>
      <c r="C15" s="8">
        <v>0</v>
      </c>
      <c r="D15" s="5"/>
      <c r="E15" s="2"/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N15" s="7">
        <f>$C$15*F15</f>
        <v>0</v>
      </c>
      <c r="O15" s="7">
        <f t="shared" ref="O15:T15" si="12">$C$15*G15</f>
        <v>0</v>
      </c>
      <c r="P15" s="7">
        <f t="shared" si="12"/>
        <v>0</v>
      </c>
      <c r="Q15" s="7">
        <f t="shared" si="12"/>
        <v>0</v>
      </c>
      <c r="R15" s="7">
        <f t="shared" si="12"/>
        <v>0</v>
      </c>
      <c r="S15" s="7">
        <f t="shared" si="12"/>
        <v>0</v>
      </c>
      <c r="T15" s="7">
        <f t="shared" si="12"/>
        <v>0</v>
      </c>
      <c r="U15" s="2"/>
    </row>
    <row r="16" spans="1:21" ht="18" x14ac:dyDescent="0.3">
      <c r="A16" s="5" t="s">
        <v>55</v>
      </c>
      <c r="B16" s="5" t="s">
        <v>56</v>
      </c>
      <c r="C16" s="8">
        <v>0</v>
      </c>
      <c r="D16" s="5"/>
      <c r="E16" s="2"/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N16" s="7">
        <f>$C$16*F16</f>
        <v>0</v>
      </c>
      <c r="O16" s="7">
        <f t="shared" ref="O16:T16" si="13">$C$16*G16</f>
        <v>0</v>
      </c>
      <c r="P16" s="7">
        <f t="shared" si="13"/>
        <v>0</v>
      </c>
      <c r="Q16" s="7">
        <f t="shared" si="13"/>
        <v>0</v>
      </c>
      <c r="R16" s="7">
        <f t="shared" si="13"/>
        <v>0</v>
      </c>
      <c r="S16" s="7">
        <f t="shared" si="13"/>
        <v>0</v>
      </c>
      <c r="T16" s="7">
        <f t="shared" si="13"/>
        <v>0</v>
      </c>
      <c r="U16" s="2"/>
    </row>
    <row r="17" spans="2:21" x14ac:dyDescent="0.3">
      <c r="B17" s="19"/>
      <c r="C17" s="19"/>
      <c r="N17" s="2"/>
      <c r="O17" s="2"/>
      <c r="P17" s="2"/>
      <c r="Q17" s="2"/>
      <c r="R17" s="2"/>
      <c r="S17" s="2"/>
      <c r="T17" s="2"/>
      <c r="U17" s="4" t="s">
        <v>22</v>
      </c>
    </row>
    <row r="18" spans="2:21" x14ac:dyDescent="0.3">
      <c r="B18" s="5" t="s">
        <v>57</v>
      </c>
      <c r="C18" s="9">
        <f>SUM(C3:C9)</f>
        <v>5</v>
      </c>
      <c r="F18" s="23" t="s">
        <v>58</v>
      </c>
      <c r="G18" s="23"/>
      <c r="H18" s="23"/>
      <c r="I18" s="23"/>
      <c r="J18" s="23"/>
      <c r="K18" s="23"/>
      <c r="L18" s="23"/>
      <c r="M18" s="10" t="s">
        <v>59</v>
      </c>
      <c r="N18" s="11">
        <f>SUM(N3:N9)</f>
        <v>4</v>
      </c>
      <c r="O18" s="11">
        <f t="shared" ref="O18:T18" si="14">SUM(O3:O9)</f>
        <v>4</v>
      </c>
      <c r="P18" s="11">
        <f t="shared" si="14"/>
        <v>3</v>
      </c>
      <c r="Q18" s="11">
        <f t="shared" si="14"/>
        <v>4</v>
      </c>
      <c r="R18" s="11">
        <f t="shared" si="14"/>
        <v>3</v>
      </c>
      <c r="S18" s="11">
        <f>SUM(S3:S9)</f>
        <v>3</v>
      </c>
      <c r="T18" s="11">
        <f t="shared" si="14"/>
        <v>4</v>
      </c>
      <c r="U18" s="11"/>
    </row>
    <row r="19" spans="2:21" x14ac:dyDescent="0.3">
      <c r="B19" s="5" t="s">
        <v>60</v>
      </c>
      <c r="C19" s="9">
        <f>SUM(C10:C16)</f>
        <v>2</v>
      </c>
      <c r="F19" s="23" t="s">
        <v>61</v>
      </c>
      <c r="G19" s="23"/>
      <c r="H19" s="23"/>
      <c r="I19" s="23"/>
      <c r="J19" s="23"/>
      <c r="K19" s="23"/>
      <c r="L19" s="23"/>
      <c r="M19" s="10" t="s">
        <v>59</v>
      </c>
      <c r="N19" s="12">
        <v>320</v>
      </c>
      <c r="O19" s="12">
        <v>240</v>
      </c>
      <c r="P19" s="12">
        <v>240</v>
      </c>
      <c r="Q19" s="12">
        <v>240</v>
      </c>
      <c r="R19" s="12">
        <v>240</v>
      </c>
      <c r="S19" s="12">
        <v>240</v>
      </c>
      <c r="T19" s="12">
        <v>320</v>
      </c>
      <c r="U19" s="2"/>
    </row>
    <row r="20" spans="2:21" x14ac:dyDescent="0.3">
      <c r="F20" s="23" t="s">
        <v>62</v>
      </c>
      <c r="G20" s="23"/>
      <c r="H20" s="23"/>
      <c r="I20" s="23"/>
      <c r="J20" s="23"/>
      <c r="K20" s="23"/>
      <c r="L20" s="23"/>
      <c r="M20" s="10" t="s">
        <v>59</v>
      </c>
      <c r="N20" s="13">
        <f>N18*N19</f>
        <v>1280</v>
      </c>
      <c r="O20" s="13">
        <f t="shared" ref="O20:T20" si="15">O18*O19</f>
        <v>960</v>
      </c>
      <c r="P20" s="13">
        <f t="shared" si="15"/>
        <v>720</v>
      </c>
      <c r="Q20" s="13">
        <f t="shared" si="15"/>
        <v>960</v>
      </c>
      <c r="R20" s="13">
        <f t="shared" si="15"/>
        <v>720</v>
      </c>
      <c r="S20" s="13">
        <f t="shared" si="15"/>
        <v>720</v>
      </c>
      <c r="T20" s="13">
        <f t="shared" si="15"/>
        <v>1280</v>
      </c>
      <c r="U20" s="13">
        <f>SUM(N20:T20)</f>
        <v>6640</v>
      </c>
    </row>
    <row r="21" spans="2:21" x14ac:dyDescent="0.3">
      <c r="B21" s="3" t="s">
        <v>27</v>
      </c>
      <c r="C21" s="3" t="s">
        <v>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2:21" x14ac:dyDescent="0.3">
      <c r="B22" s="5" t="s">
        <v>15</v>
      </c>
      <c r="C22" s="5" t="s">
        <v>10</v>
      </c>
      <c r="F22" s="23" t="s">
        <v>63</v>
      </c>
      <c r="G22" s="23"/>
      <c r="H22" s="23"/>
      <c r="I22" s="23"/>
      <c r="J22" s="23"/>
      <c r="K22" s="23"/>
      <c r="L22" s="23"/>
      <c r="M22" s="10" t="s">
        <v>59</v>
      </c>
      <c r="N22" s="11">
        <f t="shared" ref="N22:T22" si="16">SUM(N10:N16)</f>
        <v>1</v>
      </c>
      <c r="O22" s="11">
        <f t="shared" si="16"/>
        <v>0</v>
      </c>
      <c r="P22" s="11">
        <f t="shared" si="16"/>
        <v>0</v>
      </c>
      <c r="Q22" s="11">
        <f t="shared" si="16"/>
        <v>0</v>
      </c>
      <c r="R22" s="11">
        <f t="shared" si="16"/>
        <v>0</v>
      </c>
      <c r="S22" s="11">
        <f t="shared" si="16"/>
        <v>1</v>
      </c>
      <c r="T22" s="11">
        <f t="shared" si="16"/>
        <v>2</v>
      </c>
      <c r="U22" s="11"/>
    </row>
    <row r="23" spans="2:21" x14ac:dyDescent="0.3">
      <c r="B23" s="5" t="s">
        <v>16</v>
      </c>
      <c r="C23" s="5" t="s">
        <v>11</v>
      </c>
      <c r="F23" s="23" t="s">
        <v>64</v>
      </c>
      <c r="G23" s="23"/>
      <c r="H23" s="23"/>
      <c r="I23" s="23"/>
      <c r="J23" s="23"/>
      <c r="K23" s="23"/>
      <c r="L23" s="23"/>
      <c r="M23" s="10" t="s">
        <v>59</v>
      </c>
      <c r="N23" s="12">
        <v>220</v>
      </c>
      <c r="O23" s="12">
        <v>160</v>
      </c>
      <c r="P23" s="12">
        <v>160</v>
      </c>
      <c r="Q23" s="12">
        <v>160</v>
      </c>
      <c r="R23" s="12">
        <v>160</v>
      </c>
      <c r="S23" s="12">
        <v>160</v>
      </c>
      <c r="T23" s="12">
        <v>220</v>
      </c>
      <c r="U23" s="2"/>
    </row>
    <row r="24" spans="2:21" x14ac:dyDescent="0.3">
      <c r="B24" s="5" t="s">
        <v>17</v>
      </c>
      <c r="C24" s="5" t="s">
        <v>9</v>
      </c>
      <c r="F24" s="23" t="s">
        <v>65</v>
      </c>
      <c r="G24" s="23"/>
      <c r="H24" s="23"/>
      <c r="I24" s="23"/>
      <c r="J24" s="23"/>
      <c r="K24" s="23"/>
      <c r="L24" s="23"/>
      <c r="M24" s="10" t="s">
        <v>59</v>
      </c>
      <c r="N24" s="13">
        <f>N22*N23</f>
        <v>220</v>
      </c>
      <c r="O24" s="13">
        <f t="shared" ref="O24:T24" si="17">O22*O23</f>
        <v>0</v>
      </c>
      <c r="P24" s="13">
        <f t="shared" si="17"/>
        <v>0</v>
      </c>
      <c r="Q24" s="13">
        <f t="shared" si="17"/>
        <v>0</v>
      </c>
      <c r="R24" s="13">
        <f t="shared" si="17"/>
        <v>0</v>
      </c>
      <c r="S24" s="13">
        <f t="shared" si="17"/>
        <v>160</v>
      </c>
      <c r="T24" s="13">
        <f t="shared" si="17"/>
        <v>440</v>
      </c>
      <c r="U24" s="13">
        <f>SUM(N24:T24)</f>
        <v>820</v>
      </c>
    </row>
    <row r="25" spans="2:21" x14ac:dyDescent="0.3">
      <c r="B25" s="5" t="s">
        <v>18</v>
      </c>
      <c r="C25" s="5" t="s">
        <v>11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2:21" x14ac:dyDescent="0.3">
      <c r="B26" s="5" t="s">
        <v>19</v>
      </c>
      <c r="C26" s="5" t="s">
        <v>8</v>
      </c>
      <c r="F26" s="23" t="s">
        <v>66</v>
      </c>
      <c r="G26" s="23"/>
      <c r="H26" s="23"/>
      <c r="I26" s="23"/>
      <c r="J26" s="23"/>
      <c r="K26" s="23"/>
      <c r="L26" s="23"/>
      <c r="M26" s="10" t="s">
        <v>59</v>
      </c>
      <c r="N26" s="11">
        <f t="shared" ref="N26:T26" si="18">N18+N22</f>
        <v>5</v>
      </c>
      <c r="O26" s="11">
        <f t="shared" si="18"/>
        <v>4</v>
      </c>
      <c r="P26" s="11">
        <f t="shared" si="18"/>
        <v>3</v>
      </c>
      <c r="Q26" s="11">
        <f t="shared" si="18"/>
        <v>4</v>
      </c>
      <c r="R26" s="11">
        <f t="shared" si="18"/>
        <v>3</v>
      </c>
      <c r="S26" s="11">
        <f t="shared" si="18"/>
        <v>4</v>
      </c>
      <c r="T26" s="11">
        <f t="shared" si="18"/>
        <v>6</v>
      </c>
      <c r="U26" s="11"/>
    </row>
    <row r="27" spans="2:21" x14ac:dyDescent="0.3">
      <c r="B27" s="5" t="s">
        <v>20</v>
      </c>
      <c r="C27" s="5" t="s">
        <v>6</v>
      </c>
      <c r="F27" s="23" t="s">
        <v>67</v>
      </c>
      <c r="G27" s="23"/>
      <c r="H27" s="23"/>
      <c r="I27" s="23"/>
      <c r="J27" s="23"/>
      <c r="K27" s="23"/>
      <c r="L27" s="23"/>
      <c r="M27" s="10" t="s">
        <v>59</v>
      </c>
      <c r="N27" s="2">
        <v>5</v>
      </c>
      <c r="O27" s="2">
        <v>4</v>
      </c>
      <c r="P27" s="2">
        <v>3</v>
      </c>
      <c r="Q27" s="2">
        <v>3</v>
      </c>
      <c r="R27" s="2">
        <v>3</v>
      </c>
      <c r="S27" s="2">
        <v>4</v>
      </c>
      <c r="T27" s="2">
        <v>6</v>
      </c>
      <c r="U27" s="2"/>
    </row>
    <row r="28" spans="2:21" x14ac:dyDescent="0.3">
      <c r="F28" s="23" t="s">
        <v>68</v>
      </c>
      <c r="G28" s="23"/>
      <c r="H28" s="23"/>
      <c r="I28" s="23"/>
      <c r="J28" s="23"/>
      <c r="K28" s="23"/>
      <c r="L28" s="23"/>
      <c r="M28" s="10" t="s">
        <v>59</v>
      </c>
      <c r="N28" s="13">
        <f t="shared" ref="N28:T28" si="19">N19*N18 +N22*N23</f>
        <v>1500</v>
      </c>
      <c r="O28" s="13">
        <f t="shared" si="19"/>
        <v>960</v>
      </c>
      <c r="P28" s="13">
        <f t="shared" si="19"/>
        <v>720</v>
      </c>
      <c r="Q28" s="13">
        <f t="shared" si="19"/>
        <v>960</v>
      </c>
      <c r="R28" s="13">
        <f t="shared" si="19"/>
        <v>720</v>
      </c>
      <c r="S28" s="13">
        <f t="shared" si="19"/>
        <v>880</v>
      </c>
      <c r="T28" s="13">
        <f t="shared" si="19"/>
        <v>1720</v>
      </c>
      <c r="U28" s="13">
        <f xml:space="preserve"> SUM(N28:T28)</f>
        <v>7460</v>
      </c>
    </row>
    <row r="29" spans="2:21" x14ac:dyDescent="0.3"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2:21" x14ac:dyDescent="0.3">
      <c r="F30" s="25" t="s">
        <v>69</v>
      </c>
      <c r="G30" s="25"/>
      <c r="H30" s="25"/>
      <c r="I30" s="25"/>
      <c r="J30" s="25" t="s">
        <v>70</v>
      </c>
      <c r="K30" s="25"/>
      <c r="L30" s="25"/>
      <c r="M30" s="14" t="s">
        <v>59</v>
      </c>
      <c r="N30" s="15">
        <f>U28</f>
        <v>7460</v>
      </c>
      <c r="O30" s="2"/>
      <c r="P30" s="2"/>
      <c r="Q30" s="2"/>
      <c r="R30" s="2"/>
      <c r="S30" s="2"/>
      <c r="T30" s="2"/>
      <c r="U30" s="2"/>
    </row>
  </sheetData>
  <scenarios current="0">
    <scenario name="aa" count="7" user="Chun-An Chou" comment="Created by Chun-An Chou on 3/5/2013">
      <inputCells r="C3" val="3"/>
      <inputCells r="C4" val="0"/>
      <inputCells r="C5" val="0"/>
      <inputCells r="C6" val="0"/>
      <inputCells r="C7" val="0"/>
      <inputCells r="C8" val="0"/>
      <inputCells r="C9" val="0"/>
    </scenario>
  </scenarios>
  <mergeCells count="16">
    <mergeCell ref="F21:U21"/>
    <mergeCell ref="F1:L1"/>
    <mergeCell ref="N1:T1"/>
    <mergeCell ref="F18:L18"/>
    <mergeCell ref="F19:L19"/>
    <mergeCell ref="F20:L20"/>
    <mergeCell ref="F28:L28"/>
    <mergeCell ref="F29:U29"/>
    <mergeCell ref="F30:I30"/>
    <mergeCell ref="J30:L30"/>
    <mergeCell ref="F22:L22"/>
    <mergeCell ref="F23:L23"/>
    <mergeCell ref="F24:L24"/>
    <mergeCell ref="F25:U25"/>
    <mergeCell ref="F26:L26"/>
    <mergeCell ref="F27:L27"/>
  </mergeCells>
  <conditionalFormatting sqref="F3:L9">
    <cfRule type="cellIs" dxfId="4" priority="3" operator="equal">
      <formula>1</formula>
    </cfRule>
  </conditionalFormatting>
  <conditionalFormatting sqref="N3:T16">
    <cfRule type="cellIs" dxfId="3" priority="2" operator="greaterThan">
      <formula>0</formula>
    </cfRule>
  </conditionalFormatting>
  <conditionalFormatting sqref="F10:L16">
    <cfRule type="cellIs" dxfId="2" priority="1" operator="equal">
      <formula>1</formula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0AA-4A1A-4882-9528-04A9E39E8321}">
  <dimension ref="A1:U16"/>
  <sheetViews>
    <sheetView tabSelected="1" zoomScaleNormal="100" zoomScalePageLayoutView="130" workbookViewId="0">
      <selection activeCell="C13" sqref="C13"/>
    </sheetView>
  </sheetViews>
  <sheetFormatPr defaultColWidth="12.44140625" defaultRowHeight="15.6" x14ac:dyDescent="0.3"/>
  <cols>
    <col min="1" max="1" width="5.21875" style="1" bestFit="1" customWidth="1"/>
    <col min="2" max="2" width="23.5546875" style="1" bestFit="1" customWidth="1"/>
    <col min="3" max="3" width="15.21875" style="1" bestFit="1" customWidth="1"/>
    <col min="4" max="4" width="13.88671875" style="1" bestFit="1" customWidth="1"/>
    <col min="5" max="5" width="12.44140625" style="1"/>
    <col min="6" max="6" width="4.6640625" style="1" customWidth="1"/>
    <col min="7" max="7" width="5.33203125" style="1" bestFit="1" customWidth="1"/>
    <col min="8" max="8" width="4.6640625" style="1" customWidth="1"/>
    <col min="9" max="9" width="5.33203125" style="1" bestFit="1" customWidth="1"/>
    <col min="10" max="10" width="4.5546875" style="1" bestFit="1" customWidth="1"/>
    <col min="11" max="12" width="4.6640625" style="1" customWidth="1"/>
    <col min="13" max="13" width="12.44140625" style="1"/>
    <col min="14" max="20" width="10.44140625" style="1" bestFit="1" customWidth="1"/>
    <col min="21" max="21" width="9.88671875" style="1" bestFit="1" customWidth="1"/>
    <col min="22" max="16384" width="12.44140625" style="1"/>
  </cols>
  <sheetData>
    <row r="1" spans="1:21" x14ac:dyDescent="0.3">
      <c r="F1" s="26" t="s">
        <v>32</v>
      </c>
      <c r="G1" s="26"/>
      <c r="H1" s="26"/>
      <c r="I1" s="26"/>
      <c r="J1" s="26"/>
      <c r="K1" s="26"/>
      <c r="L1" s="26"/>
      <c r="N1" s="26" t="s">
        <v>33</v>
      </c>
      <c r="O1" s="26"/>
      <c r="P1" s="26"/>
      <c r="Q1" s="26"/>
      <c r="R1" s="26"/>
      <c r="S1" s="26"/>
      <c r="T1" s="26"/>
    </row>
    <row r="2" spans="1:21" ht="18" x14ac:dyDescent="0.3">
      <c r="A2" s="3" t="s">
        <v>71</v>
      </c>
      <c r="B2" s="3" t="s">
        <v>73</v>
      </c>
      <c r="C2" s="3" t="s">
        <v>84</v>
      </c>
      <c r="D2" s="3" t="s">
        <v>81</v>
      </c>
      <c r="E2" s="2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14</v>
      </c>
      <c r="L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14</v>
      </c>
      <c r="T2" s="4" t="s">
        <v>0</v>
      </c>
      <c r="U2" s="2"/>
    </row>
    <row r="3" spans="1:21" ht="18" x14ac:dyDescent="0.3">
      <c r="A3" s="5" t="s">
        <v>6</v>
      </c>
      <c r="B3" s="5" t="s">
        <v>74</v>
      </c>
      <c r="C3" s="6">
        <v>0</v>
      </c>
      <c r="D3" s="8">
        <f>C3*3</f>
        <v>0</v>
      </c>
      <c r="E3" s="2"/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N3" s="7">
        <f t="shared" ref="N3:T3" si="0">F3*$C$3</f>
        <v>0</v>
      </c>
      <c r="O3" s="7">
        <f t="shared" si="0"/>
        <v>0</v>
      </c>
      <c r="P3" s="7">
        <f t="shared" si="0"/>
        <v>0</v>
      </c>
      <c r="Q3" s="7">
        <f t="shared" si="0"/>
        <v>0</v>
      </c>
      <c r="R3" s="7">
        <f t="shared" si="0"/>
        <v>0</v>
      </c>
      <c r="S3" s="7">
        <f t="shared" si="0"/>
        <v>0</v>
      </c>
      <c r="T3" s="7">
        <f t="shared" si="0"/>
        <v>0</v>
      </c>
      <c r="U3" s="2"/>
    </row>
    <row r="4" spans="1:21" ht="18" x14ac:dyDescent="0.3">
      <c r="A4" s="5" t="s">
        <v>8</v>
      </c>
      <c r="B4" s="5" t="s">
        <v>75</v>
      </c>
      <c r="C4" s="6">
        <v>0</v>
      </c>
      <c r="D4" s="8">
        <f t="shared" ref="D4:D9" si="1">C4*3</f>
        <v>0</v>
      </c>
      <c r="E4" s="2"/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N4" s="7">
        <f>F4*$C$4</f>
        <v>0</v>
      </c>
      <c r="O4" s="7">
        <f t="shared" ref="O4:T4" si="2">G4*$C$4</f>
        <v>0</v>
      </c>
      <c r="P4" s="7">
        <f t="shared" si="2"/>
        <v>0</v>
      </c>
      <c r="Q4" s="7">
        <f t="shared" si="2"/>
        <v>0</v>
      </c>
      <c r="R4" s="7">
        <f t="shared" si="2"/>
        <v>0</v>
      </c>
      <c r="S4" s="7">
        <f t="shared" si="2"/>
        <v>0</v>
      </c>
      <c r="T4" s="7">
        <f t="shared" si="2"/>
        <v>0</v>
      </c>
      <c r="U4" s="2"/>
    </row>
    <row r="5" spans="1:21" ht="18" x14ac:dyDescent="0.3">
      <c r="A5" s="5" t="s">
        <v>9</v>
      </c>
      <c r="B5" s="5" t="s">
        <v>76</v>
      </c>
      <c r="C5" s="6">
        <v>2</v>
      </c>
      <c r="D5" s="8">
        <f t="shared" si="1"/>
        <v>6</v>
      </c>
      <c r="E5" s="2"/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N5" s="7">
        <f>F5*$C$5</f>
        <v>2</v>
      </c>
      <c r="O5" s="7">
        <f t="shared" ref="O5:T5" si="3">G5*$C$5</f>
        <v>2</v>
      </c>
      <c r="P5" s="7">
        <f t="shared" si="3"/>
        <v>0</v>
      </c>
      <c r="Q5" s="7">
        <f t="shared" si="3"/>
        <v>0</v>
      </c>
      <c r="R5" s="7">
        <f t="shared" si="3"/>
        <v>2</v>
      </c>
      <c r="S5" s="7">
        <f t="shared" si="3"/>
        <v>2</v>
      </c>
      <c r="T5" s="7">
        <f t="shared" si="3"/>
        <v>2</v>
      </c>
      <c r="U5" s="2"/>
    </row>
    <row r="6" spans="1:21" ht="18" x14ac:dyDescent="0.3">
      <c r="A6" s="5" t="s">
        <v>10</v>
      </c>
      <c r="B6" s="5" t="s">
        <v>77</v>
      </c>
      <c r="C6" s="6">
        <v>1</v>
      </c>
      <c r="D6" s="8">
        <f t="shared" si="1"/>
        <v>3</v>
      </c>
      <c r="E6" s="2"/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N6" s="7">
        <f>F6*$C$6</f>
        <v>1</v>
      </c>
      <c r="O6" s="7">
        <f t="shared" ref="O6:T6" si="4">G6*$C$6</f>
        <v>1</v>
      </c>
      <c r="P6" s="7">
        <f t="shared" si="4"/>
        <v>1</v>
      </c>
      <c r="Q6" s="7">
        <f t="shared" si="4"/>
        <v>0</v>
      </c>
      <c r="R6" s="7">
        <f t="shared" si="4"/>
        <v>0</v>
      </c>
      <c r="S6" s="7">
        <f t="shared" si="4"/>
        <v>1</v>
      </c>
      <c r="T6" s="7">
        <f t="shared" si="4"/>
        <v>1</v>
      </c>
      <c r="U6" s="2"/>
    </row>
    <row r="7" spans="1:21" ht="18" x14ac:dyDescent="0.3">
      <c r="A7" s="5" t="s">
        <v>11</v>
      </c>
      <c r="B7" s="5" t="s">
        <v>78</v>
      </c>
      <c r="C7" s="6">
        <v>4</v>
      </c>
      <c r="D7" s="8">
        <f t="shared" si="1"/>
        <v>12</v>
      </c>
      <c r="E7" s="2"/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N7" s="7">
        <f>F7*$C$7</f>
        <v>4</v>
      </c>
      <c r="O7" s="7">
        <f t="shared" ref="O7:T7" si="5">G7*$C$7</f>
        <v>4</v>
      </c>
      <c r="P7" s="7">
        <f t="shared" si="5"/>
        <v>4</v>
      </c>
      <c r="Q7" s="7">
        <f t="shared" si="5"/>
        <v>4</v>
      </c>
      <c r="R7" s="7">
        <f t="shared" si="5"/>
        <v>0</v>
      </c>
      <c r="S7" s="7">
        <f t="shared" si="5"/>
        <v>0</v>
      </c>
      <c r="T7" s="7">
        <f t="shared" si="5"/>
        <v>4</v>
      </c>
      <c r="U7" s="2"/>
    </row>
    <row r="8" spans="1:21" ht="18" x14ac:dyDescent="0.3">
      <c r="A8" s="5" t="s">
        <v>12</v>
      </c>
      <c r="B8" s="5" t="s">
        <v>79</v>
      </c>
      <c r="C8" s="6">
        <v>0</v>
      </c>
      <c r="D8" s="8">
        <f t="shared" si="1"/>
        <v>0</v>
      </c>
      <c r="E8" s="2"/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N8" s="7">
        <f>F8*$C$8</f>
        <v>0</v>
      </c>
      <c r="O8" s="7">
        <f t="shared" ref="O8:T8" si="6">G8*$C$8</f>
        <v>0</v>
      </c>
      <c r="P8" s="7">
        <f t="shared" si="6"/>
        <v>0</v>
      </c>
      <c r="Q8" s="7">
        <f t="shared" si="6"/>
        <v>0</v>
      </c>
      <c r="R8" s="7">
        <f t="shared" si="6"/>
        <v>0</v>
      </c>
      <c r="S8" s="7">
        <f t="shared" si="6"/>
        <v>0</v>
      </c>
      <c r="T8" s="7">
        <f t="shared" si="6"/>
        <v>0</v>
      </c>
      <c r="U8" s="2"/>
    </row>
    <row r="9" spans="1:21" ht="18" x14ac:dyDescent="0.3">
      <c r="A9" s="5" t="s">
        <v>13</v>
      </c>
      <c r="B9" s="5" t="s">
        <v>80</v>
      </c>
      <c r="C9" s="6">
        <v>8</v>
      </c>
      <c r="D9" s="8">
        <f t="shared" si="1"/>
        <v>24</v>
      </c>
      <c r="E9" s="2"/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N9" s="7">
        <f>F9*$C$9</f>
        <v>0</v>
      </c>
      <c r="O9" s="7">
        <f>G9*$C$9</f>
        <v>8</v>
      </c>
      <c r="P9" s="7">
        <f t="shared" ref="P9:T9" si="7">H9*$C$9</f>
        <v>8</v>
      </c>
      <c r="Q9" s="7">
        <f t="shared" si="7"/>
        <v>8</v>
      </c>
      <c r="R9" s="7">
        <f t="shared" si="7"/>
        <v>8</v>
      </c>
      <c r="S9" s="7">
        <f t="shared" si="7"/>
        <v>8</v>
      </c>
      <c r="T9" s="7">
        <f t="shared" si="7"/>
        <v>0</v>
      </c>
      <c r="U9" s="2"/>
    </row>
    <row r="10" spans="1:21" x14ac:dyDescent="0.3">
      <c r="B10" s="19"/>
      <c r="C10" s="19"/>
      <c r="N10" s="2"/>
      <c r="O10" s="2"/>
      <c r="P10" s="2"/>
      <c r="Q10" s="2"/>
      <c r="R10" s="2"/>
      <c r="S10" s="2"/>
      <c r="T10" s="2"/>
      <c r="U10" s="4"/>
    </row>
    <row r="11" spans="1:21" x14ac:dyDescent="0.3">
      <c r="B11" s="5" t="s">
        <v>72</v>
      </c>
      <c r="C11" s="9">
        <f>SUM(D:D)</f>
        <v>45</v>
      </c>
      <c r="F11" s="23" t="s">
        <v>58</v>
      </c>
      <c r="G11" s="23"/>
      <c r="H11" s="23"/>
      <c r="I11" s="23"/>
      <c r="J11" s="23"/>
      <c r="K11" s="23"/>
      <c r="L11" s="23"/>
      <c r="M11" s="10" t="s">
        <v>59</v>
      </c>
      <c r="N11" s="11">
        <f>SUM(N3:N9)</f>
        <v>7</v>
      </c>
      <c r="O11" s="11">
        <f t="shared" ref="O11:T11" si="8">SUM(O3:O9)</f>
        <v>15</v>
      </c>
      <c r="P11" s="11">
        <f t="shared" si="8"/>
        <v>13</v>
      </c>
      <c r="Q11" s="11">
        <f t="shared" si="8"/>
        <v>12</v>
      </c>
      <c r="R11" s="11">
        <f t="shared" si="8"/>
        <v>10</v>
      </c>
      <c r="S11" s="11">
        <f t="shared" si="8"/>
        <v>11</v>
      </c>
      <c r="T11" s="11">
        <f t="shared" si="8"/>
        <v>7</v>
      </c>
      <c r="U11" s="2"/>
    </row>
    <row r="12" spans="1:21" x14ac:dyDescent="0.3">
      <c r="B12" s="5" t="s">
        <v>83</v>
      </c>
      <c r="C12" s="21">
        <f>SUM(14:14)*3</f>
        <v>57360</v>
      </c>
      <c r="F12" s="23" t="s">
        <v>82</v>
      </c>
      <c r="G12" s="23"/>
      <c r="H12" s="23"/>
      <c r="I12" s="23"/>
      <c r="J12" s="23"/>
      <c r="K12" s="23"/>
      <c r="L12" s="23"/>
      <c r="M12" s="10" t="s">
        <v>59</v>
      </c>
      <c r="N12" s="14">
        <v>7</v>
      </c>
      <c r="O12" s="14">
        <v>15</v>
      </c>
      <c r="P12" s="14">
        <v>13</v>
      </c>
      <c r="Q12" s="14">
        <v>12</v>
      </c>
      <c r="R12" s="14">
        <v>10</v>
      </c>
      <c r="S12" s="14">
        <v>8</v>
      </c>
      <c r="T12" s="14">
        <v>7</v>
      </c>
      <c r="U12" s="2"/>
    </row>
    <row r="13" spans="1:21" x14ac:dyDescent="0.3">
      <c r="F13" s="23" t="s">
        <v>61</v>
      </c>
      <c r="G13" s="23"/>
      <c r="H13" s="23"/>
      <c r="I13" s="23"/>
      <c r="J13" s="23"/>
      <c r="K13" s="23"/>
      <c r="L13" s="23"/>
      <c r="M13" s="10" t="s">
        <v>59</v>
      </c>
      <c r="N13" s="13">
        <v>320</v>
      </c>
      <c r="O13" s="13">
        <v>240</v>
      </c>
      <c r="P13" s="13">
        <v>240</v>
      </c>
      <c r="Q13" s="13">
        <v>240</v>
      </c>
      <c r="R13" s="13">
        <v>240</v>
      </c>
      <c r="S13" s="13">
        <v>240</v>
      </c>
      <c r="T13" s="13">
        <v>320</v>
      </c>
      <c r="U13" s="2"/>
    </row>
    <row r="14" spans="1:21" x14ac:dyDescent="0.3">
      <c r="F14" s="23" t="s">
        <v>62</v>
      </c>
      <c r="G14" s="23"/>
      <c r="H14" s="23"/>
      <c r="I14" s="23"/>
      <c r="J14" s="23"/>
      <c r="K14" s="23"/>
      <c r="L14" s="23"/>
      <c r="M14" s="10" t="s">
        <v>59</v>
      </c>
      <c r="N14" s="20">
        <f t="shared" ref="N14:T14" si="9">N11*N13</f>
        <v>2240</v>
      </c>
      <c r="O14" s="20">
        <f t="shared" si="9"/>
        <v>3600</v>
      </c>
      <c r="P14" s="20">
        <f t="shared" si="9"/>
        <v>3120</v>
      </c>
      <c r="Q14" s="20">
        <f t="shared" si="9"/>
        <v>2880</v>
      </c>
      <c r="R14" s="20">
        <f t="shared" si="9"/>
        <v>2400</v>
      </c>
      <c r="S14" s="20">
        <f t="shared" si="9"/>
        <v>2640</v>
      </c>
      <c r="T14" s="20">
        <f t="shared" si="9"/>
        <v>2240</v>
      </c>
      <c r="U14" s="2"/>
    </row>
    <row r="15" spans="1:21" x14ac:dyDescent="0.3"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M16" s="2"/>
      <c r="N16" s="2"/>
      <c r="O16" s="2"/>
      <c r="P16" s="2"/>
      <c r="Q16" s="2"/>
      <c r="R16" s="2"/>
      <c r="S16" s="2"/>
      <c r="T16" s="2"/>
      <c r="U16" s="2"/>
    </row>
  </sheetData>
  <scenarios current="0">
    <scenario name="aa" count="7" user="Chun-An Chou" comment="Created by Chun-An Chou on 3/5/2013">
      <inputCells r="C3" val="3"/>
      <inputCells r="C4" val="0"/>
      <inputCells r="C5" val="0"/>
      <inputCells r="C6" val="0"/>
      <inputCells r="C7" val="0"/>
      <inputCells r="C8" val="0"/>
      <inputCells r="C9" val="0"/>
    </scenario>
  </scenarios>
  <mergeCells count="6">
    <mergeCell ref="F14:L14"/>
    <mergeCell ref="F12:L12"/>
    <mergeCell ref="F1:L1"/>
    <mergeCell ref="N1:T1"/>
    <mergeCell ref="F11:L11"/>
    <mergeCell ref="F13:L13"/>
  </mergeCells>
  <conditionalFormatting sqref="F3:L9">
    <cfRule type="cellIs" dxfId="1" priority="3" operator="equal">
      <formula>1</formula>
    </cfRule>
  </conditionalFormatting>
  <conditionalFormatting sqref="N3:T9">
    <cfRule type="cellIs" dxfId="0" priority="2" operator="greaterThan">
      <formula>0</formula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Problem 6</vt:lpstr>
      <vt:lpstr>Problem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Lian</dc:creator>
  <cp:lastModifiedBy>Jordan Lian</cp:lastModifiedBy>
  <dcterms:created xsi:type="dcterms:W3CDTF">2021-03-31T17:19:20Z</dcterms:created>
  <dcterms:modified xsi:type="dcterms:W3CDTF">2021-04-05T22:20:57Z</dcterms:modified>
</cp:coreProperties>
</file>