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jordan/Downloads/"/>
    </mc:Choice>
  </mc:AlternateContent>
  <xr:revisionPtr revIDLastSave="0" documentId="8_{42608C3F-DCBE-A64C-B7B5-C18EEE1EFFFC}" xr6:coauthVersionLast="46" xr6:coauthVersionMax="46" xr10:uidLastSave="{00000000-0000-0000-0000-000000000000}"/>
  <bookViews>
    <workbookView xWindow="0" yWindow="500" windowWidth="35840" windowHeight="20900" xr2:uid="{00000000-000D-0000-FFFF-FFFF00000000}"/>
  </bookViews>
  <sheets>
    <sheet name="ProjectBudget" sheetId="3" r:id="rId1"/>
  </sheets>
  <definedNames>
    <definedName name="_xlnm.Print_Area" localSheetId="0">ProjectBudget!$A$1:$L$55</definedName>
    <definedName name="valuevx">42.314159</definedName>
    <definedName name="vertex42_copyright" hidden="1">"© 2012-2019 Vertex42 LLC"</definedName>
    <definedName name="vertex42_id" hidden="1">"project-budget-WBS.xlsx"</definedName>
    <definedName name="vertex42_title" hidden="1">"Detailed Project Budget with WBS"</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 l="1"/>
  <c r="A10" i="3" s="1"/>
  <c r="A11" i="3" s="1"/>
  <c r="A12" i="3" s="1"/>
  <c r="K9" i="3"/>
  <c r="L9" i="3" s="1"/>
  <c r="A16" i="3"/>
  <c r="A17" i="3" s="1"/>
  <c r="A18" i="3" s="1"/>
  <c r="A19" i="3" s="1"/>
  <c r="A20" i="3" s="1"/>
  <c r="J16" i="3"/>
  <c r="L16" i="3" s="1"/>
  <c r="J17" i="3"/>
  <c r="L17" i="3" s="1"/>
  <c r="J18" i="3"/>
  <c r="L18" i="3" s="1"/>
  <c r="L53" i="3"/>
  <c r="A53" i="3"/>
  <c r="J20" i="3"/>
  <c r="L20" i="3" s="1"/>
  <c r="J19" i="3"/>
  <c r="L19" i="3" s="1"/>
  <c r="K21" i="3"/>
  <c r="A32" i="3"/>
  <c r="A33" i="3" s="1"/>
  <c r="A34" i="3" s="1"/>
  <c r="A35" i="3" s="1"/>
  <c r="A36" i="3" s="1"/>
  <c r="A37" i="3" s="1"/>
  <c r="A38" i="3" s="1"/>
  <c r="A39" i="3" s="1"/>
  <c r="L55" i="3" l="1"/>
  <c r="K54" i="3"/>
  <c r="J54" i="3" l="1"/>
  <c r="L54" i="3" s="1"/>
  <c r="A21" i="3" l="1"/>
  <c r="A22" i="3" s="1"/>
  <c r="L21" i="3"/>
  <c r="A23" i="3" l="1"/>
  <c r="A40" i="3" s="1"/>
  <c r="A41" i="3" s="1"/>
  <c r="A42" i="3" s="1"/>
  <c r="A43" i="3" l="1"/>
  <c r="A44" i="3" s="1"/>
  <c r="A45" i="3" l="1"/>
  <c r="A46" i="3" l="1"/>
  <c r="A47" i="3" s="1"/>
  <c r="A48" i="3" s="1"/>
  <c r="A54" i="3" s="1"/>
  <c r="A5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8" authorId="0" shapeId="0" xr:uid="{00000000-0006-0000-0000-000001000000}">
      <text>
        <r>
          <rPr>
            <b/>
            <sz val="9"/>
            <color indexed="81"/>
            <rFont val="Tahoma"/>
            <family val="2"/>
          </rPr>
          <t>WBS (Work Breakdown Structure):</t>
        </r>
        <r>
          <rPr>
            <sz val="9"/>
            <color indexed="81"/>
            <rFont val="Tahoma"/>
            <family val="2"/>
          </rPr>
          <t xml:space="preserve">
Each level uses a different formula to display the correct outline numbering. Copy the cell from the Template rows at the bottom of the worksheet and paste it as needed to define different task levels.
Level 1:  1
Level 2:  1.1
Level 3:  1.1.1
</t>
        </r>
      </text>
    </comment>
    <comment ref="H8" authorId="0" shapeId="0" xr:uid="{00000000-0006-0000-0000-000002000000}">
      <text>
        <r>
          <rPr>
            <b/>
            <sz val="9"/>
            <color indexed="81"/>
            <rFont val="Tahoma"/>
            <family val="2"/>
          </rPr>
          <t>Fixed Costs:</t>
        </r>
        <r>
          <rPr>
            <sz val="9"/>
            <color indexed="81"/>
            <rFont val="Tahoma"/>
            <family val="2"/>
          </rPr>
          <t xml:space="preserve">
Costs that may not fall under Labor and Materials, or for cases where you want to enter a fixed amount rather than calculating the Budget amount.</t>
        </r>
      </text>
    </comment>
  </commentList>
</comments>
</file>

<file path=xl/sharedStrings.xml><?xml version="1.0" encoding="utf-8"?>
<sst xmlns="http://schemas.openxmlformats.org/spreadsheetml/2006/main" count="73" uniqueCount="73">
  <si>
    <t>BoozeStaq Project Budget</t>
  </si>
  <si>
    <t>R. Decker</t>
  </si>
  <si>
    <t>BUDGET</t>
  </si>
  <si>
    <t>ACTUAL</t>
  </si>
  <si>
    <t>Under(Over)</t>
  </si>
  <si>
    <t>Total</t>
  </si>
  <si>
    <t>Labor</t>
  </si>
  <si>
    <t>Materials</t>
  </si>
  <si>
    <t>Fixed</t>
  </si>
  <si>
    <t>WBS</t>
  </si>
  <si>
    <t>Task</t>
  </si>
  <si>
    <t>Hrs</t>
  </si>
  <si>
    <t>Rate</t>
  </si>
  <si>
    <t>Units</t>
  </si>
  <si>
    <t>$/Unit</t>
  </si>
  <si>
    <t>Costs</t>
  </si>
  <si>
    <t>Budget</t>
  </si>
  <si>
    <t>Actual</t>
  </si>
  <si>
    <t>Electronics</t>
  </si>
  <si>
    <t>5V 24V power supply</t>
  </si>
  <si>
    <t>micro switches</t>
  </si>
  <si>
    <t>stepper driver tb6600</t>
  </si>
  <si>
    <t>NEMA 23 Stepper Motor</t>
  </si>
  <si>
    <t>NEMA 23 Linear Actuator</t>
  </si>
  <si>
    <t>Microswitches</t>
  </si>
  <si>
    <t>Physical/Mechanical</t>
  </si>
  <si>
    <t>10x10 Drag Chain</t>
  </si>
  <si>
    <t>V-Slot Linear Rail</t>
  </si>
  <si>
    <t>2.2.1</t>
  </si>
  <si>
    <t>20x80</t>
  </si>
  <si>
    <t>2.2.1.1</t>
  </si>
  <si>
    <t>2.2.1.2</t>
  </si>
  <si>
    <t>2.2.1.3</t>
  </si>
  <si>
    <t>2.2.2</t>
  </si>
  <si>
    <t>20x40</t>
  </si>
  <si>
    <t>2.2.2.1</t>
  </si>
  <si>
    <t>2.2.3</t>
  </si>
  <si>
    <t>20x20</t>
  </si>
  <si>
    <t>2.2.3.1</t>
  </si>
  <si>
    <t>V-Slot Gantry Set</t>
  </si>
  <si>
    <t>Motor Mount Plate - NEMA 23 Stepper Motor</t>
  </si>
  <si>
    <t>Idler Pulley Plate</t>
  </si>
  <si>
    <t>Smooth Idler Pulley Kit</t>
  </si>
  <si>
    <t>GT2-2M Timing Belt &amp; 20 tooth pulley</t>
  </si>
  <si>
    <t>GT2-2M timing pulley - 60 tooth</t>
  </si>
  <si>
    <t>Aluminum Spacer</t>
  </si>
  <si>
    <t>spacer block</t>
  </si>
  <si>
    <t>30x Black Angle Corner Connector</t>
  </si>
  <si>
    <t>50x drop in Tee Nuts</t>
  </si>
  <si>
    <t>50x Slide In Tee Nuts</t>
  </si>
  <si>
    <t>30x Nylon Insert Hex Locknut - M5</t>
  </si>
  <si>
    <t>bottle holder/dispenser</t>
  </si>
  <si>
    <t>Bar mats</t>
  </si>
  <si>
    <t>Junction Box</t>
  </si>
  <si>
    <t>Openbuilds Low Profile Screws</t>
  </si>
  <si>
    <t>2.18.1</t>
  </si>
  <si>
    <t>60x M5*8</t>
  </si>
  <si>
    <t>2.18.2</t>
  </si>
  <si>
    <t>4x M5*40</t>
  </si>
  <si>
    <t>2.18.3</t>
  </si>
  <si>
    <t>6x M5*25</t>
  </si>
  <si>
    <t>2.18.4</t>
  </si>
  <si>
    <t>4x M5*15</t>
  </si>
  <si>
    <t>Other</t>
  </si>
  <si>
    <t>Shipping &amp; Taxes</t>
  </si>
  <si>
    <t>Solder Seal wire connectors</t>
  </si>
  <si>
    <t>Breakout Board</t>
  </si>
  <si>
    <t>Buck Converter</t>
  </si>
  <si>
    <t>40 pin GPIO ribbon cable</t>
  </si>
  <si>
    <t>Stainless Tumbler 4 pack</t>
  </si>
  <si>
    <t>Illuminated rocker switch</t>
  </si>
  <si>
    <t>Larger Junction Box</t>
  </si>
  <si>
    <t>27/4/2021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</si>
</sst>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43" formatCode="_(* #,##0.00_);_(* \(#,##0.00\);_(* &quot;-&quot;??_);_(@_)"/>
    <numFmt numFmtId="164" formatCode="#,##0.0"/>
    <numFmt numFmtId="165" formatCode="0.0"/>
    <numFmt numFmtId="166" formatCode="&quot;$&quot;#,##0.00"/>
  </numFmts>
  <fonts count="17" x14ac:knownFonts="1">
    <font>
      <sz val="10"/>
      <name val="Arial"/>
    </font>
    <font>
      <sz val="10"/>
      <name val="Arial"/>
      <family val="2"/>
    </font>
    <font>
      <sz val="8"/>
      <name val="Arial"/>
      <family val="2"/>
    </font>
    <font>
      <sz val="9"/>
      <color indexed="81"/>
      <name val="Tahoma"/>
      <family val="2"/>
    </font>
    <font>
      <sz val="10"/>
      <name val="Arial"/>
      <family val="2"/>
      <scheme val="minor"/>
    </font>
    <font>
      <b/>
      <sz val="12"/>
      <name val="Arial"/>
      <family val="2"/>
      <scheme val="minor"/>
    </font>
    <font>
      <u/>
      <sz val="10"/>
      <color indexed="12"/>
      <name val="Arial"/>
      <family val="2"/>
      <scheme val="minor"/>
    </font>
    <font>
      <sz val="12"/>
      <name val="Arial"/>
      <family val="2"/>
      <scheme val="minor"/>
    </font>
    <font>
      <b/>
      <sz val="11"/>
      <name val="Arial"/>
      <family val="2"/>
      <scheme val="minor"/>
    </font>
    <font>
      <b/>
      <sz val="10"/>
      <name val="Arial"/>
      <family val="2"/>
      <scheme val="minor"/>
    </font>
    <font>
      <b/>
      <sz val="14"/>
      <color indexed="16"/>
      <name val="Arial"/>
      <family val="2"/>
      <scheme val="major"/>
    </font>
    <font>
      <sz val="10"/>
      <name val="Arial"/>
      <family val="2"/>
      <scheme val="major"/>
    </font>
    <font>
      <sz val="7"/>
      <color indexed="23"/>
      <name val="Arial"/>
      <family val="2"/>
      <scheme val="major"/>
    </font>
    <font>
      <b/>
      <sz val="9"/>
      <color indexed="81"/>
      <name val="Tahoma"/>
      <family val="2"/>
    </font>
    <font>
      <sz val="20"/>
      <color theme="3" tint="0.39997558519241921"/>
      <name val="Biome Light"/>
      <family val="2"/>
    </font>
    <font>
      <sz val="14"/>
      <color theme="3" tint="0.39997558519241921"/>
      <name val="Arial"/>
      <family val="2"/>
      <scheme val="major"/>
    </font>
    <font>
      <sz val="11"/>
      <color rgb="FF24292E"/>
      <name val="Arial"/>
      <family val="2"/>
      <scheme val="minor"/>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39997558519241921"/>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59">
    <xf numFmtId="0" fontId="0" fillId="0" borderId="0" xfId="0"/>
    <xf numFmtId="4" fontId="4" fillId="0" borderId="0" xfId="0" applyNumberFormat="1" applyFont="1"/>
    <xf numFmtId="0" fontId="4" fillId="0" borderId="0" xfId="0" applyFont="1"/>
    <xf numFmtId="4" fontId="4" fillId="2" borderId="0" xfId="0" applyNumberFormat="1" applyFont="1" applyFill="1"/>
    <xf numFmtId="0" fontId="4" fillId="0" borderId="0" xfId="0" applyFont="1" applyAlignment="1">
      <alignment horizontal="right"/>
    </xf>
    <xf numFmtId="0" fontId="4" fillId="0" borderId="1" xfId="0" applyFont="1" applyBorder="1"/>
    <xf numFmtId="0" fontId="5" fillId="0" borderId="0" xfId="0" applyFont="1" applyAlignment="1">
      <alignment horizontal="center"/>
    </xf>
    <xf numFmtId="164" fontId="7" fillId="0" borderId="0" xfId="0" applyNumberFormat="1" applyFont="1"/>
    <xf numFmtId="0" fontId="5" fillId="0" borderId="0" xfId="0" applyFont="1" applyAlignment="1">
      <alignment horizontal="right"/>
    </xf>
    <xf numFmtId="44" fontId="8" fillId="3" borderId="0" xfId="1" applyFont="1" applyFill="1"/>
    <xf numFmtId="4" fontId="4" fillId="0" borderId="0" xfId="0" applyNumberFormat="1" applyFont="1" applyAlignment="1" applyProtection="1">
      <alignment horizontal="left"/>
      <protection locked="0"/>
    </xf>
    <xf numFmtId="0" fontId="5" fillId="0" borderId="0" xfId="0" applyFont="1" applyAlignment="1">
      <alignment horizontal="centerContinuous"/>
    </xf>
    <xf numFmtId="0" fontId="4" fillId="0" borderId="0" xfId="0" applyFont="1" applyAlignment="1">
      <alignment horizontal="centerContinuous"/>
    </xf>
    <xf numFmtId="0" fontId="8" fillId="0" borderId="0" xfId="0" applyFont="1" applyAlignment="1">
      <alignment horizontal="center"/>
    </xf>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wrapText="1"/>
    </xf>
    <xf numFmtId="0" fontId="5" fillId="0" borderId="1" xfId="0" applyFont="1" applyBorder="1" applyAlignment="1">
      <alignment horizontal="center"/>
    </xf>
    <xf numFmtId="0" fontId="9" fillId="4" borderId="2" xfId="0" applyFont="1" applyFill="1" applyBorder="1" applyAlignment="1">
      <alignment horizontal="left"/>
    </xf>
    <xf numFmtId="0" fontId="9" fillId="4" borderId="2" xfId="0" applyFont="1" applyFill="1" applyBorder="1" applyAlignment="1" applyProtection="1">
      <alignment wrapText="1"/>
      <protection locked="0"/>
    </xf>
    <xf numFmtId="164" fontId="4" fillId="4" borderId="2" xfId="0" applyNumberFormat="1" applyFont="1" applyFill="1" applyBorder="1" applyProtection="1">
      <protection locked="0"/>
    </xf>
    <xf numFmtId="44" fontId="4" fillId="4" borderId="2" xfId="1" applyFont="1" applyFill="1" applyBorder="1" applyProtection="1">
      <protection locked="0"/>
    </xf>
    <xf numFmtId="44" fontId="8" fillId="4" borderId="2" xfId="1" applyFont="1" applyFill="1" applyBorder="1"/>
    <xf numFmtId="0" fontId="4" fillId="5" borderId="3" xfId="0" applyFont="1" applyFill="1" applyBorder="1" applyAlignment="1">
      <alignment horizontal="left"/>
    </xf>
    <xf numFmtId="0" fontId="4" fillId="0" borderId="3" xfId="0" applyFont="1" applyBorder="1" applyAlignment="1" applyProtection="1">
      <alignment wrapText="1"/>
      <protection locked="0"/>
    </xf>
    <xf numFmtId="165" fontId="4" fillId="0" borderId="3" xfId="0" applyNumberFormat="1" applyFont="1" applyBorder="1" applyAlignment="1" applyProtection="1">
      <alignment wrapText="1"/>
      <protection locked="0"/>
    </xf>
    <xf numFmtId="7" fontId="4" fillId="0" borderId="3" xfId="1" applyNumberFormat="1" applyFont="1" applyBorder="1" applyAlignment="1" applyProtection="1">
      <alignment wrapText="1"/>
      <protection locked="0"/>
    </xf>
    <xf numFmtId="43" fontId="4" fillId="3" borderId="3" xfId="1" applyNumberFormat="1" applyFont="1" applyFill="1" applyBorder="1"/>
    <xf numFmtId="43" fontId="4" fillId="0" borderId="3" xfId="1" applyNumberFormat="1" applyFont="1" applyBorder="1" applyAlignment="1" applyProtection="1">
      <alignment wrapText="1"/>
      <protection locked="0"/>
    </xf>
    <xf numFmtId="43" fontId="4" fillId="3" borderId="3" xfId="1" applyNumberFormat="1" applyFont="1" applyFill="1" applyBorder="1" applyAlignment="1">
      <alignment horizontal="right"/>
    </xf>
    <xf numFmtId="165" fontId="4" fillId="0" borderId="3" xfId="0" applyNumberFormat="1" applyFont="1" applyBorder="1" applyAlignment="1" applyProtection="1">
      <alignment horizontal="left" wrapText="1" indent="1"/>
      <protection locked="0"/>
    </xf>
    <xf numFmtId="43" fontId="4" fillId="0" borderId="3" xfId="1" applyNumberFormat="1" applyFont="1" applyBorder="1" applyAlignment="1" applyProtection="1">
      <alignment horizontal="left" wrapText="1" indent="1"/>
      <protection locked="0"/>
    </xf>
    <xf numFmtId="165" fontId="4" fillId="0" borderId="3" xfId="0" applyNumberFormat="1" applyFont="1" applyBorder="1" applyAlignment="1" applyProtection="1">
      <alignment horizontal="left" wrapText="1" indent="2"/>
      <protection locked="0"/>
    </xf>
    <xf numFmtId="43" fontId="4" fillId="0" borderId="3" xfId="1" applyNumberFormat="1" applyFont="1" applyBorder="1" applyAlignment="1" applyProtection="1">
      <alignment horizontal="left" wrapText="1" indent="2"/>
      <protection locked="0"/>
    </xf>
    <xf numFmtId="0" fontId="9" fillId="4" borderId="3" xfId="0" applyFont="1" applyFill="1" applyBorder="1" applyAlignment="1">
      <alignment horizontal="left"/>
    </xf>
    <xf numFmtId="0" fontId="9" fillId="4" borderId="3" xfId="0" applyFont="1" applyFill="1" applyBorder="1" applyAlignment="1" applyProtection="1">
      <alignment wrapText="1"/>
      <protection locked="0"/>
    </xf>
    <xf numFmtId="164" fontId="4" fillId="4" borderId="3" xfId="0" applyNumberFormat="1" applyFont="1" applyFill="1" applyBorder="1" applyProtection="1">
      <protection locked="0"/>
    </xf>
    <xf numFmtId="44" fontId="4" fillId="4" borderId="3" xfId="1" applyFont="1" applyFill="1" applyBorder="1" applyProtection="1">
      <protection locked="0"/>
    </xf>
    <xf numFmtId="44" fontId="8" fillId="4" borderId="3" xfId="1" applyFont="1" applyFill="1" applyBorder="1"/>
    <xf numFmtId="0" fontId="10" fillId="0" borderId="0" xfId="0" applyFont="1" applyAlignment="1">
      <alignment vertical="center"/>
    </xf>
    <xf numFmtId="4" fontId="11" fillId="0" borderId="0" xfId="0" applyNumberFormat="1" applyFont="1"/>
    <xf numFmtId="4" fontId="12" fillId="0" borderId="0" xfId="0" applyNumberFormat="1" applyFont="1" applyAlignment="1">
      <alignment horizontal="right" vertical="center"/>
    </xf>
    <xf numFmtId="0" fontId="14" fillId="0" borderId="0" xfId="0" applyFont="1" applyAlignment="1">
      <alignment vertical="center"/>
    </xf>
    <xf numFmtId="15" fontId="4" fillId="0" borderId="1" xfId="0" applyNumberFormat="1" applyFont="1" applyBorder="1" applyAlignment="1">
      <alignment horizontal="left"/>
    </xf>
    <xf numFmtId="0" fontId="15" fillId="0" borderId="0" xfId="0" applyFont="1" applyAlignment="1" applyProtection="1">
      <alignment horizontal="center"/>
      <protection locked="0"/>
    </xf>
    <xf numFmtId="0" fontId="6" fillId="0" borderId="0" xfId="2" applyAlignment="1" applyProtection="1"/>
    <xf numFmtId="166" fontId="0" fillId="0" borderId="0" xfId="0" applyNumberFormat="1"/>
    <xf numFmtId="0" fontId="6" fillId="6" borderId="0" xfId="2" applyFill="1" applyAlignment="1" applyProtection="1"/>
    <xf numFmtId="0" fontId="0" fillId="6" borderId="0" xfId="0" applyFill="1"/>
    <xf numFmtId="166" fontId="0" fillId="6" borderId="0" xfId="0" applyNumberFormat="1" applyFill="1"/>
    <xf numFmtId="0" fontId="6" fillId="0" borderId="0" xfId="2" applyAlignment="1" applyProtection="1">
      <alignment vertical="center" wrapText="1"/>
    </xf>
    <xf numFmtId="0" fontId="6" fillId="6" borderId="0" xfId="2" applyFill="1" applyAlignment="1" applyProtection="1">
      <alignment vertical="center" wrapText="1"/>
    </xf>
    <xf numFmtId="0" fontId="16" fillId="0" borderId="0" xfId="0" applyFont="1" applyAlignment="1">
      <alignment horizontal="right" vertical="center" wrapText="1"/>
    </xf>
    <xf numFmtId="0" fontId="6" fillId="0" borderId="3" xfId="2" applyBorder="1" applyAlignment="1" applyProtection="1">
      <alignment wrapText="1"/>
      <protection locked="0"/>
    </xf>
    <xf numFmtId="165" fontId="4" fillId="6" borderId="3" xfId="0" applyNumberFormat="1" applyFont="1" applyFill="1" applyBorder="1" applyAlignment="1" applyProtection="1">
      <alignment wrapText="1"/>
      <protection locked="0"/>
    </xf>
    <xf numFmtId="7" fontId="4" fillId="6" borderId="3" xfId="1" applyNumberFormat="1" applyFont="1" applyFill="1" applyBorder="1" applyAlignment="1" applyProtection="1">
      <alignment wrapText="1"/>
      <protection locked="0"/>
    </xf>
    <xf numFmtId="43" fontId="4" fillId="6" borderId="3" xfId="1" applyNumberFormat="1" applyFont="1" applyFill="1" applyBorder="1"/>
    <xf numFmtId="43" fontId="4" fillId="6" borderId="3" xfId="1" applyNumberFormat="1" applyFont="1" applyFill="1" applyBorder="1" applyAlignment="1" applyProtection="1">
      <alignment wrapText="1"/>
      <protection locked="0"/>
    </xf>
    <xf numFmtId="43" fontId="0" fillId="0" borderId="0" xfId="0" applyNumberFormat="1"/>
  </cellXfs>
  <cellStyles count="3">
    <cellStyle name="Currency" xfId="1" builtinId="4"/>
    <cellStyle name="Hyperlink" xfId="2" builtinId="8" customBuiltin="1"/>
    <cellStyle name="Normal" xfId="0" builtinId="0"/>
  </cellStyles>
  <dxfs count="3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28576</xdr:colOff>
      <xdr:row>1</xdr:row>
      <xdr:rowOff>28577</xdr:rowOff>
    </xdr:from>
    <xdr:to>
      <xdr:col>12</xdr:col>
      <xdr:colOff>438150</xdr:colOff>
      <xdr:row>2</xdr:row>
      <xdr:rowOff>122494</xdr:rowOff>
    </xdr:to>
    <xdr:pic>
      <xdr:nvPicPr>
        <xdr:cNvPr id="4" name="Picture 3">
          <a:extLst>
            <a:ext uri="{FF2B5EF4-FFF2-40B4-BE49-F238E27FC236}">
              <a16:creationId xmlns:a16="http://schemas.microsoft.com/office/drawing/2014/main" id="{C8F65358-C4FD-41D4-BF44-DF90006DB5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1" y="361952"/>
          <a:ext cx="1619249" cy="255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cSeao-100pcs-Black-Inserted-Clinching/dp/B07WXNXH9G/ref=sr_1_21?dchild=1&amp;keywords=m5+hex+lock+nuts&amp;qid=1610837166&amp;s=hi&amp;sr=1-21" TargetMode="External"/><Relationship Id="rId18" Type="http://schemas.openxmlformats.org/officeDocument/2006/relationships/hyperlink" Target="http://openbuildspartstore.com/low-profile-screws-m5/" TargetMode="External"/><Relationship Id="rId26" Type="http://schemas.openxmlformats.org/officeDocument/2006/relationships/hyperlink" Target="https://www.amazon.com/gp/product/B012IBU1NO/ref=ppx_yo_dt_b_asin_title_o06_s00?ie=UTF8&amp;psc=1" TargetMode="External"/><Relationship Id="rId3" Type="http://schemas.openxmlformats.org/officeDocument/2006/relationships/hyperlink" Target="https://www.amazon.com/FEYRINX-Openbuilds-V-Wheel-Printer-Aluminum/dp/B089F9N954/ref=sr_1_5?dchild=1&amp;keywords=v+slot+gantry+set&amp;qid=1610835191&amp;sr=8-5" TargetMode="External"/><Relationship Id="rId21" Type="http://schemas.openxmlformats.org/officeDocument/2006/relationships/hyperlink" Target="https://www.amazon.com/gp/product/B07QR63ZVG/ref=ppx_yo_dt_b_asin_title_o08_s00?ie=UTF8&amp;psc=1" TargetMode="External"/><Relationship Id="rId34" Type="http://schemas.openxmlformats.org/officeDocument/2006/relationships/vmlDrawing" Target="../drawings/vmlDrawing1.vml"/><Relationship Id="rId7" Type="http://schemas.openxmlformats.org/officeDocument/2006/relationships/hyperlink" Target="https://www.amazon.com/Meters-Timing-20Teeth-Pulley-Printer/dp/B08BKJXRYN/ref=sr_1_21?dchild=1&amp;keywords=gt2-2m+belt&amp;qid=1610835752&amp;sr=8-21" TargetMode="External"/><Relationship Id="rId12" Type="http://schemas.openxmlformats.org/officeDocument/2006/relationships/hyperlink" Target="https://www.amazon.com/Boeray-Sliding-Aluminum-Extrusion-Profile/dp/B01GCDG2QO/ref=sr_1_1?dchild=1&amp;keywords=m5+tee+nuts+slide&amp;qid=1610837098&amp;s=hi&amp;sr=1-1" TargetMode="External"/><Relationship Id="rId17" Type="http://schemas.openxmlformats.org/officeDocument/2006/relationships/hyperlink" Target="https://www.amazon.com/gp/product/B07PXYRTVX/ref=ppx_yo_dt_b_asin_title_o04_s00?ie=UTF8&amp;psc=1" TargetMode="External"/><Relationship Id="rId25" Type="http://schemas.openxmlformats.org/officeDocument/2006/relationships/hyperlink" Target="https://www.amazon.com/gp/product/B087PPKVZM/ref=ppx_yo_dt_b_asin_title_o01_s00?ie=UTF8&amp;psc=1" TargetMode="External"/><Relationship Id="rId33" Type="http://schemas.openxmlformats.org/officeDocument/2006/relationships/drawing" Target="../drawings/drawing1.xml"/><Relationship Id="rId2" Type="http://schemas.openxmlformats.org/officeDocument/2006/relationships/hyperlink" Target="http://openbuildspartstore.com/v-slot-20x80-linear-rail/" TargetMode="External"/><Relationship Id="rId16" Type="http://schemas.openxmlformats.org/officeDocument/2006/relationships/hyperlink" Target="https://www.amazon.com/gp/product/B078466GF9/ref=ppx_yo_dt_b_asin_title_o02_s00?ie=UTF8&amp;psc=1" TargetMode="External"/><Relationship Id="rId20" Type="http://schemas.openxmlformats.org/officeDocument/2006/relationships/hyperlink" Target="https://www.amazon.com/gp/product/B0865NCBXT/ref=ppx_yo_dt_b_asin_title_o07_s00?ie=UTF8&amp;psc=1" TargetMode="External"/><Relationship Id="rId29" Type="http://schemas.openxmlformats.org/officeDocument/2006/relationships/hyperlink" Target="https://www.amazon.com/Cylewet-V-153-1C25-Straight-Arduino-CYT1068/dp/B071NSRHK3/ref=sr_1_3?dchild=1&amp;keywords=micro+switch+5v+spdt+limit&amp;qid=1611697968&amp;sr=8-3" TargetMode="External"/><Relationship Id="rId1" Type="http://schemas.openxmlformats.org/officeDocument/2006/relationships/hyperlink" Target="https://www.amazon.com/TOUHIA-10x10mm-Plastic-Flexible-Electrical/dp/B088K8Z3XB/ref=sr_1_19?dchild=1&amp;keywords=10x10%2Bdrag%2Bchain&amp;qid=1610834409&amp;s=automotive&amp;sr=1-19&amp;th=1" TargetMode="External"/><Relationship Id="rId6" Type="http://schemas.openxmlformats.org/officeDocument/2006/relationships/hyperlink" Target="http://openbuildspartstore.com/smooth-idler-pulley-kit/" TargetMode="External"/><Relationship Id="rId11" Type="http://schemas.openxmlformats.org/officeDocument/2006/relationships/hyperlink" Target="https://www.amazon.com/100Pcs-T-Nuts-Carbon-Nickel-Plated-Sliding/dp/B07KSFB7BG/ref=sr_1_4?dchild=1&amp;keywords=m5+t+nuts&amp;qid=1610836455&amp;s=hi&amp;sr=1-4" TargetMode="External"/><Relationship Id="rId24" Type="http://schemas.openxmlformats.org/officeDocument/2006/relationships/hyperlink" Target="https://www.amazon.com/gp/product/B074THMST3/ref=ppx_yo_dt_b_asin_title_o02_s00?ie=UTF8&amp;psc=1" TargetMode="External"/><Relationship Id="rId32" Type="http://schemas.openxmlformats.org/officeDocument/2006/relationships/printerSettings" Target="../printerSettings/printerSettings1.bin"/><Relationship Id="rId5" Type="http://schemas.openxmlformats.org/officeDocument/2006/relationships/hyperlink" Target="http://openbuildspartstore.com/idler-pulley-plate/" TargetMode="External"/><Relationship Id="rId15" Type="http://schemas.openxmlformats.org/officeDocument/2006/relationships/hyperlink" Target="https://openbuildspartstore.com/spacer-block/" TargetMode="External"/><Relationship Id="rId23" Type="http://schemas.openxmlformats.org/officeDocument/2006/relationships/hyperlink" Target="https://www.amazon.com/gp/product/B07FSLGPR8/ref=ppx_yo_dt_b_asin_title_o03_s00?ie=UTF8&amp;psc=1" TargetMode="External"/><Relationship Id="rId28" Type="http://schemas.openxmlformats.org/officeDocument/2006/relationships/hyperlink" Target="https://www.amazon.com/STEPPERONLINE-Stepper-269oz-Length-Router/dp/B077Z5QJCL/ref=pd_all_pref_n_5?pd_rd_w=oMt6D&amp;pf_rd_p=36d0712f-e8f6-49f0-8101-fe2ba60e1597&amp;pf_rd_r=5VW20M4NX16CSJ7RMR5V&amp;pd_rd_r=9965b7ea-97b1-47de-885c-f631dea9154b&amp;pd_rd_wg=KfeNM&amp;pd_rd_i=B077Z5QJCL&amp;psc=1" TargetMode="External"/><Relationship Id="rId10" Type="http://schemas.openxmlformats.org/officeDocument/2006/relationships/hyperlink" Target="https://www.amazon.com/Hot-Racing-Pieces3007-Aluminum-Standoff/dp/B00XF8HFQ6/ref=sr_1_34?dchild=1&amp;keywords=aluminum+spacer+3mm+kit&amp;qid=1610836318&amp;sr=8-34" TargetMode="External"/><Relationship Id="rId19" Type="http://schemas.openxmlformats.org/officeDocument/2006/relationships/hyperlink" Target="https://www.amazon.com/gp/product/B073QRN771/ref=ppx_yo_dt_b_asin_title_o05_s00?ie=UTF8&amp;psc=1" TargetMode="External"/><Relationship Id="rId31" Type="http://schemas.openxmlformats.org/officeDocument/2006/relationships/hyperlink" Target="https://www.amazon.com/Arcity-Switching-Adjustable-Machine-Cocktail/dp/B08PNQCDB4/ref=sr_1_6?dchild=1&amp;keywords=24v%2B5v%2Bpower%2Bsupply&amp;qid=1610837741&amp;sr=8-6&amp;th=1" TargetMode="External"/><Relationship Id="rId4" Type="http://schemas.openxmlformats.org/officeDocument/2006/relationships/hyperlink" Target="https://openbuildspartstore.com/motor-mount-plate-nema-23-stepper-motor/" TargetMode="External"/><Relationship Id="rId9" Type="http://schemas.openxmlformats.org/officeDocument/2006/relationships/hyperlink" Target="https://www.amazon.com/uxcell-Aluminum-Timing-Synchronous-Printer/dp/B07263NTKZ/ref=sr_1_12?dchild=1&amp;keywords=gt2-2m&amp;qid=1610835580&amp;sr=8-12" TargetMode="External"/><Relationship Id="rId14" Type="http://schemas.openxmlformats.org/officeDocument/2006/relationships/hyperlink" Target="https://www.amazon.com/ECUTEE-6-Bottle-Dispenser-Portable-dispensers/dp/B08CDCSY8C/ref=sr_1_5?dchild=1&amp;keywords=bar+butler&amp;qid=1611698993&amp;refinements=p_85%3A2470955011&amp;rnid=2470954011&amp;rps=1&amp;sr=8-5" TargetMode="External"/><Relationship Id="rId22" Type="http://schemas.openxmlformats.org/officeDocument/2006/relationships/hyperlink" Target="https://www.amazon.com/gp/product/B07Q16GB4X/ref=ppx_yo_dt_b_asin_title_o01_s00?ie=UTF8&amp;psc=1" TargetMode="External"/><Relationship Id="rId27" Type="http://schemas.openxmlformats.org/officeDocument/2006/relationships/hyperlink" Target="https://openbuildspartstore.com/v-slot-nema-23-linear-actuator-bundle-lead-screw/" TargetMode="External"/><Relationship Id="rId30" Type="http://schemas.openxmlformats.org/officeDocument/2006/relationships/hyperlink" Target="https://www.amazon.com/HONJIE-stepper-upgraded-version-subdivision/dp/B08BHPLFH4/ref=sr_1_8?dchild=1&amp;keywords=servo+driver+24v+4a&amp;qid=1610843227&amp;sr=8-8" TargetMode="External"/><Relationship Id="rId35" Type="http://schemas.openxmlformats.org/officeDocument/2006/relationships/comments" Target="../comments1.xml"/><Relationship Id="rId8" Type="http://schemas.openxmlformats.org/officeDocument/2006/relationships/hyperlink" Target="https://www.amazon.com/KOOTANS-Aluminum-Extrusion-Corner-Brackets/dp/B07P9GBNNQ/ref=sr_1_8?dchild=1&amp;keywords=black+angle+corner+connector&amp;qid=1611699672&amp;sr=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5"/>
  <sheetViews>
    <sheetView showGridLines="0" tabSelected="1" workbookViewId="0">
      <selection activeCell="U30" sqref="U30"/>
    </sheetView>
  </sheetViews>
  <sheetFormatPr baseColWidth="10" defaultColWidth="8.83203125" defaultRowHeight="13" x14ac:dyDescent="0.15"/>
  <cols>
    <col min="1" max="1" width="7.83203125" style="2" customWidth="1"/>
    <col min="2" max="2" width="35.33203125" style="2" customWidth="1"/>
    <col min="3" max="3" width="5.33203125" style="2" customWidth="1"/>
    <col min="4" max="4" width="6.6640625" style="2" hidden="1" customWidth="1"/>
    <col min="5" max="5" width="22.5" style="2" hidden="1" customWidth="1"/>
    <col min="6" max="6" width="6.6640625" style="2" customWidth="1"/>
    <col min="7" max="7" width="8.5" style="2" customWidth="1"/>
    <col min="8" max="8" width="8.1640625" style="2" hidden="1" customWidth="1"/>
    <col min="9" max="9" width="1.83203125" style="2" customWidth="1"/>
    <col min="10" max="11" width="14.1640625" style="1" customWidth="1"/>
    <col min="12" max="12" width="18.1640625" style="1" customWidth="1"/>
    <col min="14" max="14" width="24" style="2" customWidth="1"/>
  </cols>
  <sheetData>
    <row r="1" spans="1:14" ht="26" x14ac:dyDescent="0.2">
      <c r="A1" s="42" t="s">
        <v>0</v>
      </c>
      <c r="B1" s="39"/>
      <c r="C1" s="39"/>
      <c r="D1" s="39"/>
      <c r="E1" s="39"/>
      <c r="F1" s="39"/>
      <c r="G1" s="39"/>
      <c r="H1" s="39"/>
      <c r="I1" s="39"/>
      <c r="J1" s="40"/>
      <c r="K1" s="41"/>
      <c r="L1" s="44"/>
      <c r="N1"/>
    </row>
    <row r="3" spans="1:14" x14ac:dyDescent="0.15">
      <c r="J3" s="3"/>
    </row>
    <row r="4" spans="1:14" ht="16" x14ac:dyDescent="0.2">
      <c r="A4" s="4"/>
      <c r="B4" s="5" t="s">
        <v>1</v>
      </c>
      <c r="J4" s="6" t="s">
        <v>2</v>
      </c>
      <c r="K4" s="6" t="s">
        <v>3</v>
      </c>
      <c r="L4"/>
      <c r="N4"/>
    </row>
    <row r="5" spans="1:14" x14ac:dyDescent="0.2">
      <c r="A5" s="4"/>
      <c r="B5" s="43" t="s">
        <v>72</v>
      </c>
      <c r="C5" s="7"/>
      <c r="D5" s="7"/>
      <c r="E5" s="7"/>
      <c r="F5" s="7"/>
      <c r="I5" s="8" t="s">
        <v>5</v>
      </c>
      <c r="J5" s="9">
        <v>800</v>
      </c>
      <c r="K5" s="9">
        <v>715.29</v>
      </c>
      <c r="L5"/>
      <c r="N5"/>
    </row>
    <row r="6" spans="1:14" x14ac:dyDescent="0.15">
      <c r="A6" s="4"/>
      <c r="B6" s="4"/>
      <c r="C6" s="4"/>
      <c r="D6" s="4"/>
      <c r="E6" s="4"/>
      <c r="F6" s="4"/>
      <c r="G6" s="4"/>
      <c r="H6" s="4"/>
      <c r="I6" s="4"/>
      <c r="J6" s="4"/>
      <c r="K6" s="10"/>
      <c r="L6" s="10"/>
    </row>
    <row r="7" spans="1:14" ht="16" x14ac:dyDescent="0.2">
      <c r="B7" s="4"/>
      <c r="C7" s="11"/>
      <c r="D7" s="11" t="s">
        <v>6</v>
      </c>
      <c r="E7" s="12"/>
      <c r="F7" s="11" t="s">
        <v>7</v>
      </c>
      <c r="G7" s="12"/>
      <c r="H7" s="13" t="s">
        <v>8</v>
      </c>
      <c r="I7" s="11"/>
      <c r="J7" s="6"/>
      <c r="K7" s="6"/>
      <c r="L7" s="10"/>
    </row>
    <row r="8" spans="1:14" ht="16" x14ac:dyDescent="0.2">
      <c r="A8" s="14" t="s">
        <v>9</v>
      </c>
      <c r="B8" s="15" t="s">
        <v>10</v>
      </c>
      <c r="C8" s="16"/>
      <c r="D8" s="16" t="s">
        <v>11</v>
      </c>
      <c r="E8" s="16" t="s">
        <v>12</v>
      </c>
      <c r="F8" s="16" t="s">
        <v>13</v>
      </c>
      <c r="G8" s="16" t="s">
        <v>14</v>
      </c>
      <c r="H8" s="16" t="s">
        <v>15</v>
      </c>
      <c r="I8" s="16"/>
      <c r="J8" s="17" t="s">
        <v>16</v>
      </c>
      <c r="K8" s="17" t="s">
        <v>17</v>
      </c>
      <c r="L8" s="17" t="s">
        <v>4</v>
      </c>
    </row>
    <row r="9" spans="1:14" ht="14" x14ac:dyDescent="0.15">
      <c r="A9" s="18" t="str">
        <f ca="1">IF(ISERROR(VALUE(SUBSTITUTE(OFFSET(A9,-1,0,1,1),".",""))),"1",IF(ISERROR(FIND("`",SUBSTITUTE(OFFSET(A9,-1,0,1,1),".","`",1))),TEXT(VALUE(OFFSET(A9,-1,0,1,1))+1,"d"),TEXT(VALUE(LEFT(OFFSET(A9,-1,0,1,1),FIND("`",SUBSTITUTE(OFFSET(A9,-1,0,1,1),".","`",1))-1))+1,"d")))</f>
        <v>1</v>
      </c>
      <c r="B9" s="19" t="s">
        <v>18</v>
      </c>
      <c r="C9" s="20"/>
      <c r="D9" s="20"/>
      <c r="E9" s="21"/>
      <c r="F9" s="20"/>
      <c r="G9" s="21"/>
      <c r="H9" s="21"/>
      <c r="I9" s="20"/>
      <c r="J9" s="22">
        <v>250</v>
      </c>
      <c r="K9" s="22">
        <f>SUM(K10:K15)</f>
        <v>268.06000000000006</v>
      </c>
      <c r="L9" s="22">
        <f>J9-K9</f>
        <v>-18.060000000000059</v>
      </c>
    </row>
    <row r="10" spans="1:14" x14ac:dyDescent="0.15">
      <c r="A10" s="23"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45" t="s">
        <v>19</v>
      </c>
      <c r="C10"/>
      <c r="D10" s="46"/>
      <c r="E10" s="45"/>
      <c r="F10">
        <v>1</v>
      </c>
      <c r="G10" s="46">
        <v>22.99</v>
      </c>
      <c r="H10" s="26"/>
      <c r="I10" s="25"/>
      <c r="J10" s="27"/>
      <c r="K10" s="28">
        <v>22.99</v>
      </c>
      <c r="L10" s="29"/>
    </row>
    <row r="11" spans="1:14" x14ac:dyDescent="0.15">
      <c r="A11" s="23"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47" t="s">
        <v>20</v>
      </c>
      <c r="C11" s="48"/>
      <c r="D11" s="49"/>
      <c r="E11" s="47"/>
      <c r="F11" s="48">
        <v>1</v>
      </c>
      <c r="G11" s="49">
        <v>6.99</v>
      </c>
      <c r="H11" s="55"/>
      <c r="I11" s="54"/>
      <c r="J11" s="56"/>
      <c r="K11" s="57">
        <v>6.99</v>
      </c>
      <c r="L11" s="29"/>
    </row>
    <row r="12" spans="1:14" x14ac:dyDescent="0.15">
      <c r="A12" s="23"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1.3</v>
      </c>
      <c r="B12" s="45" t="s">
        <v>21</v>
      </c>
      <c r="C12"/>
      <c r="D12" s="46"/>
      <c r="E12" s="45"/>
      <c r="F12">
        <v>2</v>
      </c>
      <c r="G12" s="46">
        <v>9.5</v>
      </c>
      <c r="H12" s="26"/>
      <c r="I12" s="25"/>
      <c r="J12" s="27"/>
      <c r="K12" s="28">
        <v>19</v>
      </c>
      <c r="L12" s="29"/>
    </row>
    <row r="13" spans="1:14" ht="16.5" customHeight="1" x14ac:dyDescent="0.15">
      <c r="A13" s="23">
        <v>1.5</v>
      </c>
      <c r="B13" s="50" t="s">
        <v>22</v>
      </c>
      <c r="C13"/>
      <c r="D13" s="46"/>
      <c r="E13" s="50"/>
      <c r="F13">
        <v>1</v>
      </c>
      <c r="G13" s="46">
        <v>31.99</v>
      </c>
      <c r="H13" s="26"/>
      <c r="I13" s="30"/>
      <c r="J13" s="27"/>
      <c r="K13" s="31">
        <v>31.99</v>
      </c>
      <c r="L13" s="29"/>
    </row>
    <row r="14" spans="1:14" x14ac:dyDescent="0.15">
      <c r="A14" s="23">
        <v>1.6</v>
      </c>
      <c r="B14" s="45" t="s">
        <v>23</v>
      </c>
      <c r="C14"/>
      <c r="D14" s="46"/>
      <c r="E14" s="45"/>
      <c r="F14">
        <v>1</v>
      </c>
      <c r="G14" s="46">
        <v>179.99</v>
      </c>
      <c r="H14" s="26"/>
      <c r="I14" s="30"/>
      <c r="J14" s="27">
        <v>101.5</v>
      </c>
      <c r="K14" s="31">
        <v>179.99</v>
      </c>
      <c r="L14" s="29"/>
    </row>
    <row r="15" spans="1:14" x14ac:dyDescent="0.15">
      <c r="A15" s="23">
        <v>1.7</v>
      </c>
      <c r="B15" s="45" t="s">
        <v>24</v>
      </c>
      <c r="C15"/>
      <c r="D15" s="46"/>
      <c r="E15" s="45"/>
      <c r="F15">
        <v>1</v>
      </c>
      <c r="G15" s="46">
        <v>7.1</v>
      </c>
      <c r="H15" s="26"/>
      <c r="I15" s="32"/>
      <c r="J15" s="27"/>
      <c r="K15" s="33">
        <v>7.1</v>
      </c>
      <c r="L15" s="29"/>
    </row>
    <row r="16" spans="1:14" ht="14" x14ac:dyDescent="0.15">
      <c r="A16" s="23" t="str">
        <f ca="1">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1.8</v>
      </c>
      <c r="B16" s="53" t="s">
        <v>65</v>
      </c>
      <c r="C16" s="25"/>
      <c r="D16" s="25"/>
      <c r="E16" s="26"/>
      <c r="F16" s="25">
        <v>1</v>
      </c>
      <c r="G16" s="26">
        <v>28.37</v>
      </c>
      <c r="H16" s="26"/>
      <c r="I16" s="25"/>
      <c r="J16" s="27">
        <f>D16*E16+F16*G16</f>
        <v>28.37</v>
      </c>
      <c r="K16" s="28"/>
      <c r="L16" s="29">
        <f t="shared" ref="L16:L21" si="0">J16-K16</f>
        <v>28.37</v>
      </c>
    </row>
    <row r="17" spans="1:14" ht="12.75" customHeight="1" x14ac:dyDescent="0.15">
      <c r="A17" s="23" t="str">
        <f ca="1">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1.9</v>
      </c>
      <c r="B17" s="53" t="s">
        <v>66</v>
      </c>
      <c r="C17" s="25"/>
      <c r="D17" s="25"/>
      <c r="E17" s="26"/>
      <c r="F17" s="25">
        <v>1</v>
      </c>
      <c r="G17" s="26">
        <v>21.02</v>
      </c>
      <c r="H17" s="26"/>
      <c r="I17" s="25"/>
      <c r="J17" s="27">
        <f>D17*E17+F17*G17</f>
        <v>21.02</v>
      </c>
      <c r="K17" s="28"/>
      <c r="L17" s="29">
        <f t="shared" si="0"/>
        <v>21.02</v>
      </c>
      <c r="N17"/>
    </row>
    <row r="18" spans="1:14" ht="14" x14ac:dyDescent="0.15">
      <c r="A18" s="23"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1.10</v>
      </c>
      <c r="B18" s="53" t="s">
        <v>67</v>
      </c>
      <c r="C18" s="25"/>
      <c r="D18" s="25"/>
      <c r="E18" s="26"/>
      <c r="F18" s="25">
        <v>1</v>
      </c>
      <c r="G18" s="26">
        <v>9.4499999999999993</v>
      </c>
      <c r="H18" s="26"/>
      <c r="I18" s="25"/>
      <c r="J18" s="27">
        <f>D18*E18+F18*G18</f>
        <v>9.4499999999999993</v>
      </c>
      <c r="K18" s="28"/>
      <c r="L18" s="29">
        <f t="shared" si="0"/>
        <v>9.4499999999999993</v>
      </c>
      <c r="N18"/>
    </row>
    <row r="19" spans="1:14" ht="14" x14ac:dyDescent="0.15">
      <c r="A19" s="23" t="str">
        <f ca="1">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1.11</v>
      </c>
      <c r="B19" s="53" t="s">
        <v>68</v>
      </c>
      <c r="C19" s="25"/>
      <c r="D19" s="25"/>
      <c r="E19" s="26"/>
      <c r="F19" s="25">
        <v>1</v>
      </c>
      <c r="G19" s="26">
        <v>8.4</v>
      </c>
      <c r="H19" s="26"/>
      <c r="I19" s="25"/>
      <c r="J19" s="27">
        <f>D19*E19+F19*G19</f>
        <v>8.4</v>
      </c>
      <c r="K19" s="28"/>
      <c r="L19" s="29">
        <f t="shared" si="0"/>
        <v>8.4</v>
      </c>
      <c r="N19"/>
    </row>
    <row r="20" spans="1:14" ht="14" x14ac:dyDescent="0.15">
      <c r="A20" s="23"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1.12</v>
      </c>
      <c r="B20" s="53" t="s">
        <v>70</v>
      </c>
      <c r="C20" s="25"/>
      <c r="D20" s="25"/>
      <c r="E20" s="26"/>
      <c r="F20" s="25">
        <v>1</v>
      </c>
      <c r="G20" s="26">
        <v>8.26</v>
      </c>
      <c r="H20" s="26"/>
      <c r="I20" s="25"/>
      <c r="J20" s="27">
        <f>D20*E20+F20*G20</f>
        <v>8.26</v>
      </c>
      <c r="K20" s="28"/>
      <c r="L20" s="29">
        <f t="shared" si="0"/>
        <v>8.26</v>
      </c>
      <c r="N20"/>
    </row>
    <row r="21" spans="1:14" ht="14" x14ac:dyDescent="0.15">
      <c r="A21" s="34" t="str">
        <f ca="1">IF(ISERROR(VALUE(SUBSTITUTE(OFFSET(A21,-1,0,1,1),".",""))),"1",IF(ISERROR(FIND("`",SUBSTITUTE(OFFSET(A21,-1,0,1,1),".","`",1))),TEXT(VALUE(OFFSET(A21,-1,0,1,1))+1,"d"),TEXT(VALUE(LEFT(OFFSET(A21,-1,0,1,1),FIND("`",SUBSTITUTE(OFFSET(A21,-1,0,1,1),".","`",1))-1))+1,"d")))</f>
        <v>2</v>
      </c>
      <c r="B21" s="35" t="s">
        <v>25</v>
      </c>
      <c r="C21" s="36"/>
      <c r="D21" s="36"/>
      <c r="E21" s="37"/>
      <c r="F21" s="36"/>
      <c r="G21" s="37"/>
      <c r="H21" s="37"/>
      <c r="I21" s="36"/>
      <c r="J21" s="38">
        <v>400</v>
      </c>
      <c r="K21" s="38">
        <f>SUM(K22:K52)</f>
        <v>403.23</v>
      </c>
      <c r="L21" s="38">
        <f t="shared" si="0"/>
        <v>-3.2300000000000182</v>
      </c>
      <c r="N21"/>
    </row>
    <row r="22" spans="1:14" ht="14" x14ac:dyDescent="0.15">
      <c r="A22" s="23"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2.1</v>
      </c>
      <c r="B22" s="50" t="s">
        <v>26</v>
      </c>
      <c r="C22"/>
      <c r="D22" s="46"/>
      <c r="E22" s="50"/>
      <c r="F22">
        <v>1</v>
      </c>
      <c r="G22" s="46">
        <v>11.99</v>
      </c>
      <c r="H22" s="26"/>
      <c r="I22" s="25"/>
      <c r="J22" s="27"/>
      <c r="K22" s="28">
        <v>11.99</v>
      </c>
      <c r="L22" s="29"/>
      <c r="N22"/>
    </row>
    <row r="23" spans="1:14" ht="14" x14ac:dyDescent="0.15">
      <c r="A23" s="23"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2.2</v>
      </c>
      <c r="B23" s="50" t="s">
        <v>27</v>
      </c>
      <c r="C23" s="25"/>
      <c r="D23" s="25"/>
      <c r="E23" s="26"/>
      <c r="F23" s="25"/>
      <c r="G23" s="26"/>
      <c r="H23" s="26"/>
      <c r="I23" s="25"/>
      <c r="J23" s="27"/>
      <c r="K23" s="28"/>
      <c r="L23" s="29"/>
      <c r="N23"/>
    </row>
    <row r="24" spans="1:14" ht="14" x14ac:dyDescent="0.15">
      <c r="A24" s="23" t="s">
        <v>28</v>
      </c>
      <c r="B24" s="24" t="s">
        <v>29</v>
      </c>
      <c r="C24" s="25"/>
      <c r="D24" s="25"/>
      <c r="E24" s="26"/>
      <c r="F24" s="25"/>
      <c r="G24" s="26"/>
      <c r="H24" s="26"/>
      <c r="I24" s="25"/>
      <c r="J24" s="27"/>
      <c r="K24" s="28"/>
      <c r="L24" s="29"/>
      <c r="N24"/>
    </row>
    <row r="25" spans="1:14" x14ac:dyDescent="0.15">
      <c r="A25" s="23" t="s">
        <v>30</v>
      </c>
      <c r="B25" s="24">
        <v>1000</v>
      </c>
      <c r="C25" s="25"/>
      <c r="D25" s="25"/>
      <c r="E25" s="26"/>
      <c r="F25" s="25">
        <v>2</v>
      </c>
      <c r="G25" s="26">
        <v>24.99</v>
      </c>
      <c r="H25" s="26"/>
      <c r="I25" s="25"/>
      <c r="J25" s="27"/>
      <c r="K25" s="28">
        <v>49.98</v>
      </c>
      <c r="L25" s="29"/>
      <c r="N25"/>
    </row>
    <row r="26" spans="1:14" x14ac:dyDescent="0.15">
      <c r="A26" s="23" t="s">
        <v>31</v>
      </c>
      <c r="B26" s="24">
        <v>500</v>
      </c>
      <c r="C26" s="25"/>
      <c r="D26" s="25"/>
      <c r="E26" s="26"/>
      <c r="F26" s="25">
        <v>2</v>
      </c>
      <c r="G26" s="26">
        <v>12.99</v>
      </c>
      <c r="H26" s="26"/>
      <c r="I26" s="25"/>
      <c r="J26" s="27"/>
      <c r="K26" s="28">
        <v>25.98</v>
      </c>
      <c r="L26" s="29"/>
      <c r="N26"/>
    </row>
    <row r="27" spans="1:14" x14ac:dyDescent="0.15">
      <c r="A27" s="23" t="s">
        <v>32</v>
      </c>
      <c r="B27" s="24">
        <v>1500</v>
      </c>
      <c r="C27" s="25"/>
      <c r="D27" s="25"/>
      <c r="E27" s="26"/>
      <c r="F27" s="25">
        <v>1</v>
      </c>
      <c r="G27" s="26">
        <v>37.99</v>
      </c>
      <c r="H27" s="26"/>
      <c r="I27" s="25"/>
      <c r="J27" s="27"/>
      <c r="K27" s="28">
        <v>37.99</v>
      </c>
      <c r="L27" s="29"/>
      <c r="N27"/>
    </row>
    <row r="28" spans="1:14" ht="27.75" customHeight="1" x14ac:dyDescent="0.15">
      <c r="A28" s="23" t="s">
        <v>33</v>
      </c>
      <c r="B28" s="24" t="s">
        <v>34</v>
      </c>
      <c r="C28" s="25"/>
      <c r="D28" s="25"/>
      <c r="E28" s="26"/>
      <c r="F28" s="25"/>
      <c r="G28" s="26"/>
      <c r="H28" s="26"/>
      <c r="I28" s="25"/>
      <c r="J28" s="27"/>
      <c r="K28" s="28"/>
      <c r="L28" s="29"/>
      <c r="N28"/>
    </row>
    <row r="29" spans="1:14" x14ac:dyDescent="0.15">
      <c r="A29" s="23" t="s">
        <v>35</v>
      </c>
      <c r="B29" s="24">
        <v>1000</v>
      </c>
      <c r="C29" s="25"/>
      <c r="D29" s="25"/>
      <c r="E29" s="26"/>
      <c r="F29" s="25">
        <v>1</v>
      </c>
      <c r="G29" s="26">
        <v>13.99</v>
      </c>
      <c r="H29" s="26"/>
      <c r="I29" s="25"/>
      <c r="J29" s="27"/>
      <c r="K29" s="28">
        <v>13.99</v>
      </c>
      <c r="L29" s="29"/>
      <c r="N29"/>
    </row>
    <row r="30" spans="1:14" ht="14" x14ac:dyDescent="0.15">
      <c r="A30" s="23" t="s">
        <v>36</v>
      </c>
      <c r="B30" s="24" t="s">
        <v>37</v>
      </c>
      <c r="C30" s="25"/>
      <c r="D30" s="25"/>
      <c r="E30" s="26"/>
      <c r="F30" s="25"/>
      <c r="G30" s="26"/>
      <c r="H30" s="26"/>
      <c r="I30" s="25"/>
      <c r="J30" s="27"/>
      <c r="K30" s="28"/>
      <c r="L30" s="29"/>
      <c r="N30"/>
    </row>
    <row r="31" spans="1:14" x14ac:dyDescent="0.15">
      <c r="A31" s="23" t="s">
        <v>38</v>
      </c>
      <c r="B31" s="24">
        <v>500</v>
      </c>
      <c r="C31" s="25"/>
      <c r="D31" s="25"/>
      <c r="E31" s="26"/>
      <c r="F31" s="25">
        <v>2</v>
      </c>
      <c r="G31" s="26">
        <v>5.49</v>
      </c>
      <c r="H31" s="26"/>
      <c r="I31" s="25"/>
      <c r="J31" s="27"/>
      <c r="K31" s="28">
        <v>10.98</v>
      </c>
      <c r="L31" s="29"/>
      <c r="N31"/>
    </row>
    <row r="32" spans="1:14" ht="14" x14ac:dyDescent="0.15">
      <c r="A32" s="23" t="str">
        <f t="shared" ref="A32:A48" ca="1" si="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2.3</v>
      </c>
      <c r="B32" s="50" t="s">
        <v>39</v>
      </c>
      <c r="C32"/>
      <c r="D32" s="46"/>
      <c r="E32" s="26"/>
      <c r="F32" s="25">
        <v>1</v>
      </c>
      <c r="G32" s="26">
        <v>13.99</v>
      </c>
      <c r="H32" s="26"/>
      <c r="I32" s="25"/>
      <c r="J32" s="27"/>
      <c r="K32" s="28">
        <v>13.99</v>
      </c>
      <c r="L32" s="29"/>
      <c r="N32"/>
    </row>
    <row r="33" spans="1:14" ht="28" x14ac:dyDescent="0.15">
      <c r="A33" s="23" t="str">
        <f t="shared" ca="1" si="1"/>
        <v>2.4</v>
      </c>
      <c r="B33" s="50" t="s">
        <v>40</v>
      </c>
      <c r="C33"/>
      <c r="D33" s="46"/>
      <c r="E33" s="26"/>
      <c r="F33" s="25">
        <v>1</v>
      </c>
      <c r="G33" s="26">
        <v>7.99</v>
      </c>
      <c r="H33" s="26"/>
      <c r="I33" s="25"/>
      <c r="J33" s="27"/>
      <c r="K33" s="28">
        <v>7.99</v>
      </c>
      <c r="L33" s="29"/>
      <c r="N33"/>
    </row>
    <row r="34" spans="1:14" ht="14" x14ac:dyDescent="0.15">
      <c r="A34" s="23" t="str">
        <f t="shared" ca="1" si="1"/>
        <v>2.5</v>
      </c>
      <c r="B34" s="50" t="s">
        <v>41</v>
      </c>
      <c r="C34"/>
      <c r="D34" s="46"/>
      <c r="E34" s="26"/>
      <c r="F34" s="25">
        <v>1</v>
      </c>
      <c r="G34" s="26">
        <v>6.99</v>
      </c>
      <c r="H34" s="26"/>
      <c r="I34" s="25"/>
      <c r="J34" s="27"/>
      <c r="K34" s="28">
        <v>6.99</v>
      </c>
      <c r="L34" s="29"/>
      <c r="N34"/>
    </row>
    <row r="35" spans="1:14" ht="14" x14ac:dyDescent="0.15">
      <c r="A35" s="23" t="str">
        <f t="shared" ca="1" si="1"/>
        <v>2.6</v>
      </c>
      <c r="B35" s="50" t="s">
        <v>42</v>
      </c>
      <c r="C35"/>
      <c r="D35" s="46"/>
      <c r="E35" s="26"/>
      <c r="F35" s="25">
        <v>1</v>
      </c>
      <c r="G35" s="26">
        <v>5.99</v>
      </c>
      <c r="H35" s="26"/>
      <c r="I35" s="25"/>
      <c r="J35" s="27"/>
      <c r="K35" s="28">
        <v>5.99</v>
      </c>
      <c r="L35" s="29"/>
      <c r="N35"/>
    </row>
    <row r="36" spans="1:14" ht="14" x14ac:dyDescent="0.15">
      <c r="A36" s="23" t="str">
        <f t="shared" ca="1" si="1"/>
        <v>2.7</v>
      </c>
      <c r="B36" s="51" t="s">
        <v>43</v>
      </c>
      <c r="C36" s="48"/>
      <c r="D36" s="49"/>
      <c r="E36" s="26"/>
      <c r="F36" s="54">
        <v>1</v>
      </c>
      <c r="G36" s="55">
        <v>5.39</v>
      </c>
      <c r="H36" s="26"/>
      <c r="I36" s="54"/>
      <c r="J36" s="56"/>
      <c r="K36" s="57">
        <v>5.39</v>
      </c>
      <c r="L36" s="29"/>
      <c r="N36"/>
    </row>
    <row r="37" spans="1:14" ht="14" x14ac:dyDescent="0.15">
      <c r="A37" s="23" t="str">
        <f t="shared" ca="1" si="1"/>
        <v>2.8</v>
      </c>
      <c r="B37" s="50" t="s">
        <v>44</v>
      </c>
      <c r="C37"/>
      <c r="D37" s="46"/>
      <c r="E37" s="26"/>
      <c r="F37" s="25">
        <v>1</v>
      </c>
      <c r="G37" s="26">
        <v>9.49</v>
      </c>
      <c r="H37" s="26"/>
      <c r="I37" s="25"/>
      <c r="J37" s="27"/>
      <c r="K37" s="28">
        <v>9.49</v>
      </c>
      <c r="L37" s="29"/>
      <c r="N37"/>
    </row>
    <row r="38" spans="1:14" ht="14" x14ac:dyDescent="0.15">
      <c r="A38" s="23" t="str">
        <f t="shared" ca="1" si="1"/>
        <v>2.9</v>
      </c>
      <c r="B38" s="50" t="s">
        <v>45</v>
      </c>
      <c r="C38"/>
      <c r="D38" s="46"/>
      <c r="E38" s="50"/>
      <c r="F38">
        <v>1</v>
      </c>
      <c r="G38" s="46">
        <v>6.28</v>
      </c>
      <c r="H38" s="26"/>
      <c r="I38" s="25"/>
      <c r="J38" s="27"/>
      <c r="K38" s="28">
        <v>6.28</v>
      </c>
      <c r="L38" s="29"/>
      <c r="N38"/>
    </row>
    <row r="39" spans="1:14" x14ac:dyDescent="0.15">
      <c r="A39" s="23" t="str">
        <f t="shared" ca="1" si="1"/>
        <v>2.10</v>
      </c>
      <c r="B39" s="45" t="s">
        <v>46</v>
      </c>
      <c r="C39"/>
      <c r="D39" s="46"/>
      <c r="E39" s="45"/>
      <c r="F39">
        <v>2</v>
      </c>
      <c r="G39" s="46">
        <v>5.99</v>
      </c>
      <c r="H39" s="26"/>
      <c r="I39" s="25"/>
      <c r="J39" s="27"/>
      <c r="K39" s="28">
        <v>11.98</v>
      </c>
      <c r="L39" s="29"/>
      <c r="N39"/>
    </row>
    <row r="40" spans="1:14" ht="14" x14ac:dyDescent="0.15">
      <c r="A40" s="23" t="str">
        <f t="shared" ca="1" si="1"/>
        <v>2.11</v>
      </c>
      <c r="B40" s="50" t="s">
        <v>47</v>
      </c>
      <c r="C40"/>
      <c r="D40" s="46"/>
      <c r="E40" s="26"/>
      <c r="F40" s="25">
        <v>2</v>
      </c>
      <c r="G40" s="26">
        <v>11.99</v>
      </c>
      <c r="H40" s="26"/>
      <c r="I40" s="25"/>
      <c r="J40" s="27"/>
      <c r="K40" s="28">
        <v>23.98</v>
      </c>
      <c r="L40" s="29"/>
      <c r="N40"/>
    </row>
    <row r="41" spans="1:14" ht="14" x14ac:dyDescent="0.15">
      <c r="A41" s="23" t="str">
        <f t="shared" ca="1" si="1"/>
        <v>2.12</v>
      </c>
      <c r="B41" s="50" t="s">
        <v>48</v>
      </c>
      <c r="C41"/>
      <c r="D41" s="46"/>
      <c r="E41" s="50"/>
      <c r="F41">
        <v>1</v>
      </c>
      <c r="G41" s="46">
        <v>6.96</v>
      </c>
      <c r="H41" s="26"/>
      <c r="I41" s="25"/>
      <c r="J41" s="27"/>
      <c r="K41" s="28">
        <v>6.96</v>
      </c>
      <c r="L41" s="29"/>
      <c r="N41"/>
    </row>
    <row r="42" spans="1:14" ht="14" x14ac:dyDescent="0.15">
      <c r="A42" s="23" t="str">
        <f t="shared" ca="1" si="1"/>
        <v>2.13</v>
      </c>
      <c r="B42" s="50" t="s">
        <v>49</v>
      </c>
      <c r="C42"/>
      <c r="D42" s="46"/>
      <c r="E42" s="50"/>
      <c r="F42">
        <v>1</v>
      </c>
      <c r="G42" s="46">
        <v>7.99</v>
      </c>
      <c r="H42" s="26"/>
      <c r="I42" s="25"/>
      <c r="J42" s="27"/>
      <c r="K42" s="28">
        <v>7.99</v>
      </c>
      <c r="L42" s="29"/>
      <c r="N42"/>
    </row>
    <row r="43" spans="1:14" ht="14" x14ac:dyDescent="0.15">
      <c r="A43" s="23" t="str">
        <f t="shared" ca="1" si="1"/>
        <v>2.14</v>
      </c>
      <c r="B43" s="50" t="s">
        <v>50</v>
      </c>
      <c r="C43"/>
      <c r="D43" s="46"/>
      <c r="E43" s="50"/>
      <c r="F43">
        <v>1</v>
      </c>
      <c r="G43" s="46">
        <v>7.79</v>
      </c>
      <c r="H43" s="26"/>
      <c r="I43" s="25"/>
      <c r="J43" s="27"/>
      <c r="K43" s="28">
        <v>7.79</v>
      </c>
      <c r="L43" s="29"/>
      <c r="N43"/>
    </row>
    <row r="44" spans="1:14" x14ac:dyDescent="0.15">
      <c r="A44" s="23" t="str">
        <f t="shared" ca="1" si="1"/>
        <v>2.15</v>
      </c>
      <c r="B44" s="45" t="s">
        <v>51</v>
      </c>
      <c r="C44"/>
      <c r="D44" s="46"/>
      <c r="E44" s="45"/>
      <c r="F44">
        <v>1</v>
      </c>
      <c r="G44" s="46">
        <v>55.1</v>
      </c>
      <c r="H44" s="26"/>
      <c r="I44" s="25"/>
      <c r="J44" s="27"/>
      <c r="K44" s="28">
        <v>55.1</v>
      </c>
      <c r="L44" s="29"/>
      <c r="N44"/>
    </row>
    <row r="45" spans="1:14" x14ac:dyDescent="0.15">
      <c r="A45" s="23" t="str">
        <f t="shared" ca="1" si="1"/>
        <v>2.16</v>
      </c>
      <c r="B45" s="45" t="s">
        <v>52</v>
      </c>
      <c r="C45"/>
      <c r="D45" s="46"/>
      <c r="E45" s="45"/>
      <c r="F45">
        <v>1</v>
      </c>
      <c r="G45" s="46">
        <v>14.67</v>
      </c>
      <c r="H45" s="26"/>
      <c r="I45" s="25"/>
      <c r="J45" s="27"/>
      <c r="K45" s="28">
        <v>14.67</v>
      </c>
      <c r="L45" s="29"/>
      <c r="N45"/>
    </row>
    <row r="46" spans="1:14" x14ac:dyDescent="0.15">
      <c r="A46" s="23" t="str">
        <f t="shared" ca="1" si="1"/>
        <v>2.17</v>
      </c>
      <c r="B46" s="47" t="s">
        <v>53</v>
      </c>
      <c r="C46" s="48"/>
      <c r="D46" s="49"/>
      <c r="E46" s="47"/>
      <c r="F46" s="48">
        <v>1</v>
      </c>
      <c r="G46" s="49">
        <v>17.98</v>
      </c>
      <c r="H46" s="26"/>
      <c r="I46" s="54"/>
      <c r="J46" s="56"/>
      <c r="K46" s="57">
        <v>17.98</v>
      </c>
      <c r="L46" s="29"/>
      <c r="N46"/>
    </row>
    <row r="47" spans="1:14" x14ac:dyDescent="0.15">
      <c r="A47" s="23" t="str">
        <f t="shared" ca="1" si="1"/>
        <v>2.18</v>
      </c>
      <c r="B47" s="45" t="s">
        <v>71</v>
      </c>
      <c r="C47"/>
      <c r="D47" s="46"/>
      <c r="E47" s="45"/>
      <c r="F47">
        <v>1</v>
      </c>
      <c r="G47" s="46">
        <v>23.95</v>
      </c>
      <c r="H47" s="26"/>
      <c r="I47" s="25"/>
      <c r="J47" s="27"/>
      <c r="K47" s="28">
        <v>23.95</v>
      </c>
      <c r="L47" s="29"/>
      <c r="N47"/>
    </row>
    <row r="48" spans="1:14" ht="14" x14ac:dyDescent="0.15">
      <c r="A48" s="23" t="str">
        <f t="shared" ca="1" si="1"/>
        <v>2.19</v>
      </c>
      <c r="B48" s="50" t="s">
        <v>54</v>
      </c>
      <c r="C48" s="25"/>
      <c r="D48" s="25"/>
      <c r="E48" s="26"/>
      <c r="H48" s="26"/>
      <c r="I48" s="25"/>
      <c r="J48" s="27"/>
      <c r="K48" s="28"/>
      <c r="L48" s="29"/>
      <c r="N48"/>
    </row>
    <row r="49" spans="1:14" ht="15" x14ac:dyDescent="0.15">
      <c r="A49" s="23" t="s">
        <v>55</v>
      </c>
      <c r="B49" s="52" t="s">
        <v>56</v>
      </c>
      <c r="C49" s="25"/>
      <c r="D49" s="25"/>
      <c r="E49" s="26"/>
      <c r="F49" s="25">
        <v>6</v>
      </c>
      <c r="G49" s="46">
        <v>0.99</v>
      </c>
      <c r="H49" s="26"/>
      <c r="I49" s="25"/>
      <c r="J49" s="27"/>
      <c r="K49" s="28">
        <v>5.94</v>
      </c>
      <c r="L49" s="29"/>
      <c r="N49" s="58"/>
    </row>
    <row r="50" spans="1:14" ht="15" x14ac:dyDescent="0.15">
      <c r="A50" s="23" t="s">
        <v>57</v>
      </c>
      <c r="B50" s="52" t="s">
        <v>58</v>
      </c>
      <c r="C50" s="25"/>
      <c r="D50" s="25"/>
      <c r="E50" s="26"/>
      <c r="F50" s="25">
        <v>4</v>
      </c>
      <c r="G50" s="46">
        <v>1.69</v>
      </c>
      <c r="H50" s="26"/>
      <c r="I50" s="25"/>
      <c r="J50" s="27"/>
      <c r="K50" s="28">
        <v>6.76</v>
      </c>
      <c r="L50" s="29"/>
      <c r="N50"/>
    </row>
    <row r="51" spans="1:14" ht="15" x14ac:dyDescent="0.15">
      <c r="A51" s="23" t="s">
        <v>59</v>
      </c>
      <c r="B51" s="52" t="s">
        <v>60</v>
      </c>
      <c r="C51" s="25"/>
      <c r="D51" s="25"/>
      <c r="E51" s="26"/>
      <c r="F51" s="25">
        <v>6</v>
      </c>
      <c r="G51" s="46">
        <v>1.39</v>
      </c>
      <c r="H51" s="26"/>
      <c r="I51" s="25"/>
      <c r="J51" s="27"/>
      <c r="K51" s="28">
        <v>8.34</v>
      </c>
      <c r="L51" s="29"/>
      <c r="N51"/>
    </row>
    <row r="52" spans="1:14" ht="15" x14ac:dyDescent="0.15">
      <c r="A52" s="23" t="s">
        <v>61</v>
      </c>
      <c r="B52" s="52" t="s">
        <v>62</v>
      </c>
      <c r="C52" s="25"/>
      <c r="D52" s="25"/>
      <c r="E52" s="26"/>
      <c r="F52" s="25">
        <v>4</v>
      </c>
      <c r="G52" s="46">
        <v>1.19</v>
      </c>
      <c r="H52" s="26"/>
      <c r="I52" s="25"/>
      <c r="J52" s="27"/>
      <c r="K52" s="28">
        <v>4.76</v>
      </c>
      <c r="L52" s="29"/>
      <c r="N52"/>
    </row>
    <row r="53" spans="1:14" ht="14" x14ac:dyDescent="0.15">
      <c r="A53" s="23" t="str">
        <f ca="1">IF(ISERROR(VALUE(SUBSTITUTE(OFFSET(A53,-1,0,1,1),".",""))),"0.1",IF(ISERROR(FIND("`",SUBSTITUTE(OFFSET(A53,-1,0,1,1),".","`",1))),OFFSET(A53,-1,0,1,1)&amp;".1",LEFT(OFFSET(A53,-1,0,1,1),FIND("`",SUBSTITUTE(OFFSET(A53,-1,0,1,1),".","`",1)))&amp;IF(ISERROR(FIND("`",SUBSTITUTE(OFFSET(A53,-1,0,1,1),".","`",2))),VALUE(RIGHT(OFFSET(A53,-1,0,1,1),LEN(OFFSET(A53,-1,0,1,1))-FIND("`",SUBSTITUTE(OFFSET(A53,-1,0,1,1),".","`",1))))+1,VALUE(MID(OFFSET(A53,-1,0,1,1),FIND("`",SUBSTITUTE(OFFSET(A53,-1,0,1,1),".","`",1))+1,(FIND("`",SUBSTITUTE(OFFSET(A53,-1,0,1,1),".","`",2))-FIND("`",SUBSTITUTE(OFFSET(A53,-1,0,1,1),".","`",1))-1)))+1)))</f>
        <v>2.19</v>
      </c>
      <c r="B53" s="53" t="s">
        <v>69</v>
      </c>
      <c r="C53" s="25"/>
      <c r="D53" s="25"/>
      <c r="E53" s="26"/>
      <c r="F53" s="25">
        <v>1</v>
      </c>
      <c r="G53" s="26">
        <v>28.26</v>
      </c>
      <c r="H53" s="26"/>
      <c r="I53" s="25"/>
      <c r="J53" s="27"/>
      <c r="K53" s="28">
        <v>28.26</v>
      </c>
      <c r="L53" s="29">
        <f>J53-K53</f>
        <v>-28.26</v>
      </c>
      <c r="N53"/>
    </row>
    <row r="54" spans="1:14" ht="14" x14ac:dyDescent="0.15">
      <c r="A54" s="34" t="str">
        <f ca="1">IF(ISERROR(VALUE(SUBSTITUTE(OFFSET(A54,-1,0,1,1),".",""))),"1",IF(ISERROR(FIND("`",SUBSTITUTE(OFFSET(A54,-1,0,1,1),".","`",1))),TEXT(VALUE(OFFSET(A54,-1,0,1,1))+1,"d"),TEXT(VALUE(LEFT(OFFSET(A54,-1,0,1,1),FIND("`",SUBSTITUTE(OFFSET(A54,-1,0,1,1),".","`",1))-1))+1,"d")))</f>
        <v>3</v>
      </c>
      <c r="B54" s="35" t="s">
        <v>63</v>
      </c>
      <c r="C54" s="36"/>
      <c r="D54" s="36"/>
      <c r="E54" s="37"/>
      <c r="F54" s="36"/>
      <c r="G54" s="37"/>
      <c r="H54" s="37"/>
      <c r="I54" s="36"/>
      <c r="J54" s="38">
        <f>SUM(J55:J55)</f>
        <v>0</v>
      </c>
      <c r="K54" s="38">
        <f>SUM(K55:K55)</f>
        <v>44</v>
      </c>
      <c r="L54" s="38">
        <f>J54-K54</f>
        <v>-44</v>
      </c>
      <c r="N54"/>
    </row>
    <row r="55" spans="1:14" ht="14" x14ac:dyDescent="0.15">
      <c r="A55" s="23" t="str">
        <f ca="1">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3.1</v>
      </c>
      <c r="B55" s="24" t="s">
        <v>64</v>
      </c>
      <c r="C55" s="25"/>
      <c r="D55" s="25"/>
      <c r="E55" s="26"/>
      <c r="F55" s="25">
        <v>1</v>
      </c>
      <c r="G55" s="26"/>
      <c r="H55" s="26"/>
      <c r="I55" s="25"/>
      <c r="J55" s="27">
        <v>0</v>
      </c>
      <c r="K55" s="28">
        <v>44</v>
      </c>
      <c r="L55" s="29">
        <f>J55-K55</f>
        <v>-44</v>
      </c>
      <c r="N55"/>
    </row>
  </sheetData>
  <phoneticPr fontId="2" type="noConversion"/>
  <conditionalFormatting sqref="L9:L12 L24 L31 L14:L15 L21:L22 L54:L55">
    <cfRule type="cellIs" dxfId="31" priority="36" operator="lessThan">
      <formula>0</formula>
    </cfRule>
  </conditionalFormatting>
  <conditionalFormatting sqref="L40">
    <cfRule type="cellIs" dxfId="30" priority="35" operator="lessThan">
      <formula>0</formula>
    </cfRule>
  </conditionalFormatting>
  <conditionalFormatting sqref="L13">
    <cfRule type="cellIs" dxfId="28" priority="33" operator="lessThan">
      <formula>0</formula>
    </cfRule>
  </conditionalFormatting>
  <conditionalFormatting sqref="L23">
    <cfRule type="cellIs" dxfId="27" priority="32" operator="lessThan">
      <formula>0</formula>
    </cfRule>
  </conditionalFormatting>
  <conditionalFormatting sqref="L26:L27">
    <cfRule type="cellIs" dxfId="26" priority="30" operator="lessThan">
      <formula>0</formula>
    </cfRule>
  </conditionalFormatting>
  <conditionalFormatting sqref="L25">
    <cfRule type="cellIs" dxfId="25" priority="29" operator="lessThan">
      <formula>0</formula>
    </cfRule>
  </conditionalFormatting>
  <conditionalFormatting sqref="L28">
    <cfRule type="cellIs" dxfId="24" priority="28" operator="lessThan">
      <formula>0</formula>
    </cfRule>
  </conditionalFormatting>
  <conditionalFormatting sqref="L30">
    <cfRule type="cellIs" dxfId="23" priority="27" operator="lessThan">
      <formula>0</formula>
    </cfRule>
  </conditionalFormatting>
  <conditionalFormatting sqref="L29">
    <cfRule type="cellIs" dxfId="22" priority="26" operator="lessThan">
      <formula>0</formula>
    </cfRule>
  </conditionalFormatting>
  <conditionalFormatting sqref="L38">
    <cfRule type="cellIs" dxfId="21" priority="25" operator="lessThan">
      <formula>0</formula>
    </cfRule>
  </conditionalFormatting>
  <conditionalFormatting sqref="L37">
    <cfRule type="cellIs" dxfId="20" priority="24" operator="lessThan">
      <formula>0</formula>
    </cfRule>
  </conditionalFormatting>
  <conditionalFormatting sqref="L36">
    <cfRule type="cellIs" dxfId="19" priority="23" operator="lessThan">
      <formula>0</formula>
    </cfRule>
  </conditionalFormatting>
  <conditionalFormatting sqref="L35">
    <cfRule type="cellIs" dxfId="18" priority="22" operator="lessThan">
      <formula>0</formula>
    </cfRule>
  </conditionalFormatting>
  <conditionalFormatting sqref="L34">
    <cfRule type="cellIs" dxfId="17" priority="21" operator="lessThan">
      <formula>0</formula>
    </cfRule>
  </conditionalFormatting>
  <conditionalFormatting sqref="L33">
    <cfRule type="cellIs" dxfId="16" priority="20" operator="lessThan">
      <formula>0</formula>
    </cfRule>
  </conditionalFormatting>
  <conditionalFormatting sqref="L32">
    <cfRule type="cellIs" dxfId="15" priority="19" operator="lessThan">
      <formula>0</formula>
    </cfRule>
  </conditionalFormatting>
  <conditionalFormatting sqref="L39">
    <cfRule type="cellIs" dxfId="14" priority="18" operator="lessThan">
      <formula>0</formula>
    </cfRule>
  </conditionalFormatting>
  <conditionalFormatting sqref="L44">
    <cfRule type="cellIs" dxfId="13" priority="15" operator="lessThan">
      <formula>0</formula>
    </cfRule>
  </conditionalFormatting>
  <conditionalFormatting sqref="L43">
    <cfRule type="cellIs" dxfId="12" priority="14" operator="lessThan">
      <formula>0</formula>
    </cfRule>
  </conditionalFormatting>
  <conditionalFormatting sqref="L42">
    <cfRule type="cellIs" dxfId="11" priority="13" operator="lessThan">
      <formula>0</formula>
    </cfRule>
  </conditionalFormatting>
  <conditionalFormatting sqref="L41">
    <cfRule type="cellIs" dxfId="10" priority="12" operator="lessThan">
      <formula>0</formula>
    </cfRule>
  </conditionalFormatting>
  <conditionalFormatting sqref="L45">
    <cfRule type="cellIs" dxfId="9" priority="11" operator="lessThan">
      <formula>0</formula>
    </cfRule>
  </conditionalFormatting>
  <conditionalFormatting sqref="L47:L48">
    <cfRule type="cellIs" dxfId="8" priority="10" operator="lessThan">
      <formula>0</formula>
    </cfRule>
  </conditionalFormatting>
  <conditionalFormatting sqref="L49:L52">
    <cfRule type="cellIs" dxfId="7" priority="9" operator="lessThan">
      <formula>0</formula>
    </cfRule>
  </conditionalFormatting>
  <conditionalFormatting sqref="L16">
    <cfRule type="cellIs" dxfId="6" priority="7" operator="lessThan">
      <formula>0</formula>
    </cfRule>
  </conditionalFormatting>
  <conditionalFormatting sqref="L17">
    <cfRule type="cellIs" dxfId="5" priority="6" operator="lessThan">
      <formula>0</formula>
    </cfRule>
  </conditionalFormatting>
  <conditionalFormatting sqref="L18">
    <cfRule type="cellIs" dxfId="4" priority="5" operator="lessThan">
      <formula>0</formula>
    </cfRule>
  </conditionalFormatting>
  <conditionalFormatting sqref="L19">
    <cfRule type="cellIs" dxfId="3" priority="4" operator="lessThan">
      <formula>0</formula>
    </cfRule>
  </conditionalFormatting>
  <conditionalFormatting sqref="L20">
    <cfRule type="cellIs" dxfId="2" priority="3" operator="lessThan">
      <formula>0</formula>
    </cfRule>
  </conditionalFormatting>
  <conditionalFormatting sqref="L53">
    <cfRule type="cellIs" dxfId="1" priority="2" operator="lessThan">
      <formula>0</formula>
    </cfRule>
  </conditionalFormatting>
  <conditionalFormatting sqref="L46">
    <cfRule type="cellIs" dxfId="0" priority="1" operator="lessThan">
      <formula>0</formula>
    </cfRule>
  </conditionalFormatting>
  <hyperlinks>
    <hyperlink ref="B22" r:id="rId1" xr:uid="{5A1F88E2-6C6A-4051-9A88-BF2490BBD80B}"/>
    <hyperlink ref="B23" r:id="rId2" display="http://openbuildspartstore.com/v-slot-20x80-linear-rail/" xr:uid="{87439CD4-BC6C-4C10-A57E-7B326B42FA6B}"/>
    <hyperlink ref="B32" r:id="rId3" xr:uid="{097285D7-3C96-4C00-8318-EC4B9FA63095}"/>
    <hyperlink ref="B33" r:id="rId4" xr:uid="{F10A32E3-4966-4DDF-99AC-5D8862EC95BD}"/>
    <hyperlink ref="B34" r:id="rId5" display="http://openbuildspartstore.com/idler-pulley-plate/" xr:uid="{6275B494-C0B5-4110-900C-223A7915FEF3}"/>
    <hyperlink ref="B35" r:id="rId6" display="http://openbuildspartstore.com/smooth-idler-pulley-kit/" xr:uid="{BBE15577-835D-4FAB-A7E5-130334D2A5E3}"/>
    <hyperlink ref="B36" r:id="rId7" xr:uid="{73BE56F6-0E74-4569-95D4-0B0A4646D26A}"/>
    <hyperlink ref="B40" r:id="rId8" xr:uid="{B93E405A-D99E-4111-85BB-EB00DF525AB5}"/>
    <hyperlink ref="B37" r:id="rId9" xr:uid="{57FB5278-E5E3-4971-A2D9-EBB1D0F7D5F8}"/>
    <hyperlink ref="B38" r:id="rId10" xr:uid="{66A5F88D-68D2-4CF6-83C8-D63A589560B8}"/>
    <hyperlink ref="B41" r:id="rId11" display="50x Tee Nuts" xr:uid="{70F238EA-3FD9-4CB9-8FB6-B140072B2004}"/>
    <hyperlink ref="B42" r:id="rId12" xr:uid="{70481534-C0B3-493B-B1B6-151F6A41EFB7}"/>
    <hyperlink ref="B43" r:id="rId13" xr:uid="{7D407786-F152-4FFC-A253-4745638491DC}"/>
    <hyperlink ref="B44" r:id="rId14" xr:uid="{B63AC26E-1F4D-4B9C-A917-684D1C86B016}"/>
    <hyperlink ref="B39" r:id="rId15" xr:uid="{E4C5F528-E620-4E60-BD89-B2E3B3C5540F}"/>
    <hyperlink ref="B45" r:id="rId16" xr:uid="{34B990C1-1391-4577-958A-DDA78378EB5B}"/>
    <hyperlink ref="B47" r:id="rId17" xr:uid="{3E98CDA8-8293-4494-A0F5-D5D8A1EE69C6}"/>
    <hyperlink ref="B48" r:id="rId18" display="http://openbuildspartstore.com/low-profile-screws-m5/" xr:uid="{FDF57691-A7A0-4DE0-B810-C8A0AF0732C9}"/>
    <hyperlink ref="B19" r:id="rId19" xr:uid="{AF32D5A8-72B3-42E8-BCFB-E22505D05322}"/>
    <hyperlink ref="B53" r:id="rId20" xr:uid="{BA757249-52AB-48E7-B5FF-6F797407426E}"/>
    <hyperlink ref="B20" r:id="rId21" xr:uid="{E6F9228A-5305-4B00-A273-3BD9ED3F934B}"/>
    <hyperlink ref="B46" r:id="rId22" xr:uid="{39778BF0-056D-4B10-B3C8-2F8BBD9DD3BE}"/>
    <hyperlink ref="B18" r:id="rId23" xr:uid="{3E576E52-06EB-42BA-8EFB-07D322F5C4DE}"/>
    <hyperlink ref="B17" r:id="rId24" xr:uid="{0ADD864F-146D-4A51-9754-5790A03F2738}"/>
    <hyperlink ref="B16" r:id="rId25" xr:uid="{DEDD73DD-6F20-41E1-AC2E-BEEFE16F6B86}"/>
    <hyperlink ref="B15" r:id="rId26" xr:uid="{B92054B4-0143-4207-9CDA-C1FE2C78EE33}"/>
    <hyperlink ref="B14" r:id="rId27" xr:uid="{16A58CE7-513D-4F9F-896D-DAC478968DED}"/>
    <hyperlink ref="B13" r:id="rId28" xr:uid="{B450206A-C5D7-4486-BEE0-0247A9F04420}"/>
    <hyperlink ref="B11" r:id="rId29" xr:uid="{6267D7D6-082B-4C44-BF9D-C623B5A109C2}"/>
    <hyperlink ref="B12" r:id="rId30" xr:uid="{15467985-AD00-42C4-A378-BCE4AE83F7DB}"/>
    <hyperlink ref="B10" r:id="rId31" xr:uid="{C923CF32-27CD-4C9B-8168-3BAF366A025F}"/>
  </hyperlinks>
  <pageMargins left="0.5" right="0.5" top="0.5" bottom="0.5" header="0.25" footer="0.25"/>
  <pageSetup scale="86" fitToHeight="0" orientation="portrait" r:id="rId32"/>
  <headerFooter alignWithMargins="0"/>
  <drawing r:id="rId33"/>
  <legacyDrawing r:id="rId3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E4891AA3D1FA4CB27CCC7C12190400" ma:contentTypeVersion="8" ma:contentTypeDescription="Create a new document." ma:contentTypeScope="" ma:versionID="f8e6c83989e8fa2f9af2f7676a244946">
  <xsd:schema xmlns:xsd="http://www.w3.org/2001/XMLSchema" xmlns:xs="http://www.w3.org/2001/XMLSchema" xmlns:p="http://schemas.microsoft.com/office/2006/metadata/properties" xmlns:ns2="bfec95e0-e75c-434b-add3-7b4db69fe1d1" targetNamespace="http://schemas.microsoft.com/office/2006/metadata/properties" ma:root="true" ma:fieldsID="25df13858a81d93b5d81791a84c1b1c5" ns2:_="">
    <xsd:import namespace="bfec95e0-e75c-434b-add3-7b4db69fe1d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ec95e0-e75c-434b-add3-7b4db69fe1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2660AF-5D95-4610-8FD5-98AC601CAB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ec95e0-e75c-434b-add3-7b4db69fe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0394A5-F6AA-43E7-AFE1-80ABBE35406B}">
  <ds:schemaRefs>
    <ds:schemaRef ds:uri="http://schemas.microsoft.com/sharepoint/v3/contenttype/forms"/>
  </ds:schemaRefs>
</ds:datastoreItem>
</file>

<file path=customXml/itemProps3.xml><?xml version="1.0" encoding="utf-8"?>
<ds:datastoreItem xmlns:ds="http://schemas.openxmlformats.org/officeDocument/2006/customXml" ds:itemID="{E02D257D-EF06-4781-90B0-80FCE837078A}">
  <ds:schemaRefs>
    <ds:schemaRef ds:uri="http://purl.org/dc/terms/"/>
    <ds:schemaRef ds:uri="http://schemas.microsoft.com/office/2006/documentManagement/types"/>
    <ds:schemaRef ds:uri="bfec95e0-e75c-434b-add3-7b4db69fe1d1"/>
    <ds:schemaRef ds:uri="http://purl.org/dc/elements/1.1/"/>
    <ds:schemaRef ds:uri="http://schemas.microsoft.com/office/2006/metadata/properties"/>
    <ds:schemaRef ds:uri="http://schemas.microsoft.com/office/infopath/2007/PartnerControls"/>
    <ds:schemaRef ds:uri="http://purl.org/dc/dcmitype/"/>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ProjectBudget</vt:lpstr>
      <vt:lpstr>ProjectBudget!Print_Area</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Project Budget with WBS</dc:title>
  <dc:subject/>
  <dc:creator>Vertex42.com</dc:creator>
  <cp:keywords/>
  <dc:description>(c) 2012-2019 Vertex42 LLC. All Rights Reserved.</dc:description>
  <cp:lastModifiedBy>Jordan Pattee</cp:lastModifiedBy>
  <cp:revision/>
  <dcterms:created xsi:type="dcterms:W3CDTF">2012-10-17T17:30:05Z</dcterms:created>
  <dcterms:modified xsi:type="dcterms:W3CDTF">2021-04-28T18:54:44Z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y fmtid="{D5CDD505-2E9C-101B-9397-08002B2CF9AE}" pid="5" name="ContentTypeId">
    <vt:lpwstr>0x01010031E4891AA3D1FA4CB27CCC7C12190400</vt:lpwstr>
  </property>
</Properties>
</file>