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ravelo/Desktop/Analysis Projects/Crowdfunding Analysis/"/>
    </mc:Choice>
  </mc:AlternateContent>
  <xr:revisionPtr revIDLastSave="0" documentId="8_{D17E9E10-5226-254E-8744-04451649DC53}" xr6:coauthVersionLast="47" xr6:coauthVersionMax="47" xr10:uidLastSave="{00000000-0000-0000-0000-000000000000}"/>
  <bookViews>
    <workbookView xWindow="0" yWindow="500" windowWidth="28800" windowHeight="16300" activeTab="1" xr2:uid="{00000000-000D-0000-FFFF-FFFF00000000}"/>
  </bookViews>
  <sheets>
    <sheet name="Box and Whisker Chart" sheetId="11" r:id="rId1"/>
    <sheet name="Kickstarter" sheetId="1" r:id="rId2"/>
    <sheet name="Theater Outcomes By Launch Date" sheetId="12" r:id="rId3"/>
    <sheet name="Outcomes Based on Goals" sheetId="13" r:id="rId4"/>
    <sheet name="Category Statistics" sheetId="3" r:id="rId5"/>
    <sheet name="Subcategory Statistics" sheetId="4" r:id="rId6"/>
    <sheet name="Outcomes Based on Launch Date" sheetId="6" r:id="rId7"/>
    <sheet name="Edinburgh Resarch" sheetId="7" r:id="rId8"/>
    <sheet name="Successful US Kickstarters" sheetId="8" r:id="rId9"/>
    <sheet name="Failed US Kickstarters" sheetId="9" r:id="rId10"/>
    <sheet name="Descriptive Statistics" sheetId="10" r:id="rId11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solver_eng" localSheetId="3" hidden="1">1</definedName>
    <definedName name="solver_lin" localSheetId="3" hidden="1">2</definedName>
    <definedName name="solver_neg" localSheetId="3" hidden="1">1</definedName>
    <definedName name="solver_num" localSheetId="3" hidden="1">0</definedName>
    <definedName name="solver_opt" localSheetId="3" hidden="1">'Outcomes Based on Goals'!$D$3</definedName>
    <definedName name="solver_typ" localSheetId="3" hidden="1">1</definedName>
    <definedName name="solver_val" localSheetId="3" hidden="1">0</definedName>
    <definedName name="solver_ver" localSheetId="3" hidden="1">2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3" l="1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G2" i="13"/>
  <c r="H2" i="13"/>
  <c r="F2" i="13"/>
  <c r="D13" i="13"/>
  <c r="D12" i="13"/>
  <c r="D11" i="13"/>
  <c r="D10" i="13"/>
  <c r="C13" i="13"/>
  <c r="C12" i="13"/>
  <c r="C11" i="13"/>
  <c r="C10" i="13"/>
  <c r="D9" i="13"/>
  <c r="C9" i="13"/>
  <c r="D8" i="13"/>
  <c r="C8" i="13"/>
  <c r="C6" i="13"/>
  <c r="D6" i="13"/>
  <c r="D5" i="13"/>
  <c r="C5" i="13"/>
  <c r="D7" i="13"/>
  <c r="C7" i="13"/>
  <c r="B13" i="13"/>
  <c r="B12" i="13"/>
  <c r="B11" i="13"/>
  <c r="B10" i="13"/>
  <c r="B9" i="13"/>
  <c r="B8" i="13"/>
  <c r="B7" i="13"/>
  <c r="B6" i="13"/>
  <c r="B5" i="13"/>
  <c r="D4" i="13"/>
  <c r="C4" i="13"/>
  <c r="B4" i="13"/>
  <c r="D3" i="13"/>
  <c r="C3" i="13"/>
  <c r="B3" i="13"/>
  <c r="D2" i="13"/>
  <c r="C2" i="13"/>
  <c r="B2" i="13"/>
  <c r="B14" i="10"/>
  <c r="C13" i="10"/>
  <c r="C12" i="10"/>
  <c r="C11" i="10"/>
  <c r="B13" i="10"/>
  <c r="B12" i="10"/>
  <c r="B11" i="10"/>
  <c r="C6" i="10"/>
  <c r="C5" i="10"/>
  <c r="C4" i="10"/>
  <c r="B6" i="10"/>
  <c r="B5" i="10"/>
  <c r="B7" i="10" s="1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3" i="7"/>
  <c r="B4" i="7"/>
  <c r="B5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621" i="1"/>
  <c r="O3127" i="1"/>
  <c r="O157" i="1"/>
  <c r="O641" i="1"/>
  <c r="O2645" i="1"/>
  <c r="O1002" i="1"/>
  <c r="O2375" i="1"/>
  <c r="O3126" i="1"/>
  <c r="O2392" i="1"/>
  <c r="O1232" i="1"/>
  <c r="O161" i="1"/>
  <c r="O2648" i="1"/>
  <c r="O2351" i="1"/>
  <c r="O1323" i="1"/>
  <c r="O629" i="1"/>
  <c r="O2955" i="1"/>
  <c r="O154" i="1"/>
  <c r="O3887" i="1"/>
  <c r="O2653" i="1"/>
  <c r="O153" i="1"/>
  <c r="O1333" i="1"/>
  <c r="O1019" i="1"/>
  <c r="O1313" i="1"/>
  <c r="O142" i="1"/>
  <c r="O640" i="1"/>
  <c r="O2581" i="1"/>
  <c r="O631" i="1"/>
  <c r="O1319" i="1"/>
  <c r="O1007" i="1"/>
  <c r="O1316" i="1"/>
  <c r="O2365" i="1"/>
  <c r="O2389" i="1"/>
  <c r="O610" i="1"/>
  <c r="O140" i="1"/>
  <c r="O2658" i="1"/>
  <c r="O1336" i="1"/>
  <c r="O152" i="1"/>
  <c r="O2651" i="1"/>
  <c r="O3125" i="1"/>
  <c r="O2399" i="1"/>
  <c r="O1012" i="1"/>
  <c r="O2380" i="1"/>
  <c r="O1308" i="1"/>
  <c r="O639" i="1"/>
  <c r="O2563" i="1"/>
  <c r="O3129" i="1"/>
  <c r="O2395" i="1"/>
  <c r="O2656" i="1"/>
  <c r="O2573" i="1"/>
  <c r="O1322" i="1"/>
  <c r="O2654" i="1"/>
  <c r="O1328" i="1"/>
  <c r="O130" i="1"/>
  <c r="O2646" i="1"/>
  <c r="O1018" i="1"/>
  <c r="O1045" i="1"/>
  <c r="O1317" i="1"/>
  <c r="O1338" i="1"/>
  <c r="O2660" i="1"/>
  <c r="O1010" i="1"/>
  <c r="O2383" i="1"/>
  <c r="O2577" i="1"/>
  <c r="O1042" i="1"/>
  <c r="O613" i="1"/>
  <c r="O2960" i="1"/>
  <c r="O134" i="1"/>
  <c r="O625" i="1"/>
  <c r="O1318" i="1"/>
  <c r="O1330" i="1"/>
  <c r="O135" i="1"/>
  <c r="O604" i="1"/>
  <c r="O122" i="1"/>
  <c r="O2350" i="1"/>
  <c r="O2387" i="1"/>
  <c r="O2348" i="1"/>
  <c r="O2652" i="1"/>
  <c r="O615" i="1"/>
  <c r="O139" i="1"/>
  <c r="O125" i="1"/>
  <c r="O2655" i="1"/>
  <c r="O1236" i="1"/>
  <c r="O2352" i="1"/>
  <c r="O2402" i="1"/>
  <c r="O150" i="1"/>
  <c r="O1344" i="1"/>
  <c r="O155" i="1"/>
  <c r="O1331" i="1"/>
  <c r="O2369" i="1"/>
  <c r="O633" i="1"/>
  <c r="O2953" i="1"/>
  <c r="O1228" i="1"/>
  <c r="O1341" i="1"/>
  <c r="O1326" i="1"/>
  <c r="O1309" i="1"/>
  <c r="O1011" i="1"/>
  <c r="O1339" i="1"/>
  <c r="O1345" i="1"/>
  <c r="O2661" i="1"/>
  <c r="O1329" i="1"/>
  <c r="O2569" i="1"/>
  <c r="O1021" i="1"/>
  <c r="O1060" i="1"/>
  <c r="O2566" i="1"/>
  <c r="O2370" i="1"/>
  <c r="O1320" i="1"/>
  <c r="O1315" i="1"/>
  <c r="O1306" i="1"/>
  <c r="O1461" i="1"/>
  <c r="O2390" i="1"/>
  <c r="O2568" i="1"/>
  <c r="O2356" i="1"/>
  <c r="O1324" i="1"/>
  <c r="O158" i="1"/>
  <c r="O1332" i="1"/>
  <c r="O2397" i="1"/>
  <c r="O1571" i="1"/>
  <c r="O2381" i="1"/>
  <c r="O2388" i="1"/>
  <c r="O2574" i="1"/>
  <c r="O3877" i="1"/>
  <c r="O3884" i="1"/>
  <c r="O622" i="1"/>
  <c r="O1340" i="1"/>
  <c r="O2659" i="1"/>
  <c r="O1568" i="1"/>
  <c r="O1307" i="1"/>
  <c r="O1009" i="1"/>
  <c r="O2359" i="1"/>
  <c r="O627" i="1"/>
  <c r="O1239" i="1"/>
  <c r="O1455" i="1"/>
  <c r="O2371" i="1"/>
  <c r="O637" i="1"/>
  <c r="O2372" i="1"/>
  <c r="O623" i="1"/>
  <c r="O3128" i="1"/>
  <c r="O3879" i="1"/>
  <c r="O128" i="1"/>
  <c r="O2368" i="1"/>
  <c r="O1570" i="1"/>
  <c r="O628" i="1"/>
  <c r="O1337" i="1"/>
  <c r="O1015" i="1"/>
  <c r="O1343" i="1"/>
  <c r="O1006" i="1"/>
  <c r="O2376" i="1"/>
  <c r="O131" i="1"/>
  <c r="O634" i="1"/>
  <c r="O2565" i="1"/>
  <c r="O2662" i="1"/>
  <c r="O2393" i="1"/>
  <c r="O1013" i="1"/>
  <c r="O148" i="1"/>
  <c r="O1327" i="1"/>
  <c r="O1020" i="1"/>
  <c r="O2954" i="1"/>
  <c r="O2647" i="1"/>
  <c r="O1312" i="1"/>
  <c r="O1005" i="1"/>
  <c r="O1453" i="1"/>
  <c r="O2353" i="1"/>
  <c r="O3880" i="1"/>
  <c r="O2391" i="1"/>
  <c r="O2579" i="1"/>
  <c r="O2956" i="1"/>
  <c r="O3874" i="1"/>
  <c r="O3881" i="1"/>
  <c r="O3885" i="1"/>
  <c r="O2382" i="1"/>
  <c r="O1050" i="1"/>
  <c r="O2959" i="1"/>
  <c r="O605" i="1"/>
  <c r="O1226" i="1"/>
  <c r="O1325" i="1"/>
  <c r="O1457" i="1"/>
  <c r="O2657" i="1"/>
  <c r="O1454" i="1"/>
  <c r="O612" i="1"/>
  <c r="O3871" i="1"/>
  <c r="O2401" i="1"/>
  <c r="O1573" i="1"/>
  <c r="O1051" i="1"/>
  <c r="O2650" i="1"/>
  <c r="O143" i="1"/>
  <c r="O1245" i="1"/>
  <c r="O632" i="1"/>
  <c r="O1311" i="1"/>
  <c r="O1334" i="1"/>
  <c r="O614" i="1"/>
  <c r="O616" i="1"/>
  <c r="O1058" i="1"/>
  <c r="O1059" i="1"/>
  <c r="O2358" i="1"/>
  <c r="O2377" i="1"/>
  <c r="O2576" i="1"/>
  <c r="O2578" i="1"/>
  <c r="O2961" i="1"/>
  <c r="O3886" i="1"/>
  <c r="O3888" i="1"/>
  <c r="O1566" i="1"/>
  <c r="O2570" i="1"/>
  <c r="O1579" i="1"/>
  <c r="O1563" i="1"/>
  <c r="O2564" i="1"/>
  <c r="O151" i="1"/>
  <c r="O2567" i="1"/>
  <c r="O603" i="1"/>
  <c r="O1047" i="1"/>
  <c r="O2345" i="1"/>
  <c r="O2385" i="1"/>
  <c r="O1576" i="1"/>
  <c r="O1310" i="1"/>
  <c r="O635" i="1"/>
  <c r="O3872" i="1"/>
  <c r="O1577" i="1"/>
  <c r="O1016" i="1"/>
  <c r="O1004" i="1"/>
  <c r="O1575" i="1"/>
  <c r="O1017" i="1"/>
  <c r="O2582" i="1"/>
  <c r="O1569" i="1"/>
  <c r="O2575" i="1"/>
  <c r="O2357" i="1"/>
  <c r="O129" i="1"/>
  <c r="O1242" i="1"/>
  <c r="O2958" i="1"/>
  <c r="O1237" i="1"/>
  <c r="O3882" i="1"/>
  <c r="O2361" i="1"/>
  <c r="O146" i="1"/>
  <c r="O149" i="1"/>
  <c r="O1046" i="1"/>
  <c r="O2572" i="1"/>
  <c r="O2571" i="1"/>
  <c r="O1459" i="1"/>
  <c r="O2580" i="1"/>
  <c r="O1565" i="1"/>
  <c r="O624" i="1"/>
  <c r="O1572" i="1"/>
  <c r="O1321" i="1"/>
  <c r="O145" i="1"/>
  <c r="O2344" i="1"/>
  <c r="O3875" i="1"/>
  <c r="O2374" i="1"/>
  <c r="O136" i="1"/>
  <c r="O160" i="1"/>
  <c r="O618" i="1"/>
  <c r="O626" i="1"/>
  <c r="O630" i="1"/>
  <c r="O1233" i="1"/>
  <c r="O1460" i="1"/>
  <c r="O2343" i="1"/>
  <c r="O636" i="1"/>
  <c r="O2362" i="1"/>
  <c r="O2396" i="1"/>
  <c r="O608" i="1"/>
  <c r="O2398" i="1"/>
  <c r="O3870" i="1"/>
  <c r="O1234" i="1"/>
  <c r="O1062" i="1"/>
  <c r="O602" i="1"/>
  <c r="O607" i="1"/>
  <c r="O1458" i="1"/>
  <c r="O1578" i="1"/>
  <c r="O1230" i="1"/>
  <c r="O1243" i="1"/>
  <c r="O1003" i="1"/>
  <c r="O1014" i="1"/>
  <c r="O1314" i="1"/>
  <c r="O147" i="1"/>
  <c r="O1054" i="1"/>
  <c r="O2394" i="1"/>
  <c r="O126" i="1"/>
  <c r="O1063" i="1"/>
  <c r="O1564" i="1"/>
  <c r="O2400" i="1"/>
  <c r="O1567" i="1"/>
  <c r="O1008" i="1"/>
  <c r="O3878" i="1"/>
  <c r="O1057" i="1"/>
  <c r="O1581" i="1"/>
  <c r="O138" i="1"/>
  <c r="O1048" i="1"/>
  <c r="O2347" i="1"/>
  <c r="O123" i="1"/>
  <c r="O144" i="1"/>
  <c r="O2384" i="1"/>
  <c r="O1227" i="1"/>
  <c r="O2378" i="1"/>
  <c r="O137" i="1"/>
  <c r="O159" i="1"/>
  <c r="O1231" i="1"/>
  <c r="O1052" i="1"/>
  <c r="O1056" i="1"/>
  <c r="O1238" i="1"/>
  <c r="O1241" i="1"/>
  <c r="O1335" i="1"/>
  <c r="O2379" i="1"/>
  <c r="O2649" i="1"/>
  <c r="O1574" i="1"/>
  <c r="O1229" i="1"/>
  <c r="O2354" i="1"/>
  <c r="O2373" i="1"/>
  <c r="O1049" i="1"/>
  <c r="O638" i="1"/>
  <c r="O3889" i="1"/>
  <c r="O619" i="1"/>
  <c r="O1580" i="1"/>
  <c r="O1582" i="1"/>
  <c r="O1456" i="1"/>
  <c r="O1342" i="1"/>
  <c r="O606" i="1"/>
  <c r="O2360" i="1"/>
  <c r="O3123" i="1"/>
  <c r="O1055" i="1"/>
  <c r="O156" i="1"/>
  <c r="O3873" i="1"/>
  <c r="O133" i="1"/>
  <c r="O2957" i="1"/>
  <c r="O1061" i="1"/>
  <c r="O1065" i="1"/>
  <c r="O2355" i="1"/>
  <c r="O2367" i="1"/>
  <c r="O2346" i="1"/>
  <c r="O2386" i="1"/>
  <c r="O2349" i="1"/>
  <c r="O1235" i="1"/>
  <c r="O1240" i="1"/>
  <c r="O1244" i="1"/>
  <c r="O611" i="1"/>
  <c r="O1044" i="1"/>
  <c r="O3876" i="1"/>
  <c r="O132" i="1"/>
  <c r="O617" i="1"/>
  <c r="O1053" i="1"/>
  <c r="O3883" i="1"/>
  <c r="O127" i="1"/>
  <c r="O141" i="1"/>
  <c r="O2364" i="1"/>
  <c r="O620" i="1"/>
  <c r="O609" i="1"/>
  <c r="O2363" i="1"/>
  <c r="O3124" i="1"/>
  <c r="O1064" i="1"/>
  <c r="O2366" i="1"/>
  <c r="O1043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3063" i="1"/>
  <c r="O3631" i="1"/>
  <c r="O194" i="1"/>
  <c r="O3083" i="1"/>
  <c r="O1107" i="1"/>
  <c r="O488" i="1"/>
  <c r="O180" i="1"/>
  <c r="O688" i="1"/>
  <c r="O2644" i="1"/>
  <c r="O2950" i="1"/>
  <c r="O1449" i="1"/>
  <c r="O1118" i="1"/>
  <c r="O191" i="1"/>
  <c r="O2142" i="1"/>
  <c r="O3120" i="1"/>
  <c r="O1097" i="1"/>
  <c r="O2149" i="1"/>
  <c r="O1919" i="1"/>
  <c r="O2155" i="1"/>
  <c r="O235" i="1"/>
  <c r="O3068" i="1"/>
  <c r="O686" i="1"/>
  <c r="O957" i="1"/>
  <c r="O2160" i="1"/>
  <c r="O206" i="1"/>
  <c r="O1863" i="1"/>
  <c r="O544" i="1"/>
  <c r="O1123" i="1"/>
  <c r="O3070" i="1"/>
  <c r="O2437" i="1"/>
  <c r="O561" i="1"/>
  <c r="O3092" i="1"/>
  <c r="O3062" i="1"/>
  <c r="O478" i="1"/>
  <c r="O1450" i="1"/>
  <c r="O3953" i="1"/>
  <c r="O668" i="1"/>
  <c r="O1423" i="1"/>
  <c r="O508" i="1"/>
  <c r="O665" i="1"/>
  <c r="O996" i="1"/>
  <c r="O2944" i="1"/>
  <c r="O671" i="1"/>
  <c r="O691" i="1"/>
  <c r="O1984" i="1"/>
  <c r="O2515" i="1"/>
  <c r="O2911" i="1"/>
  <c r="O1443" i="1"/>
  <c r="O698" i="1"/>
  <c r="O1178" i="1"/>
  <c r="O980" i="1"/>
  <c r="O1876" i="1"/>
  <c r="O238" i="1"/>
  <c r="O2878" i="1"/>
  <c r="O3638" i="1"/>
  <c r="O3807" i="1"/>
  <c r="O2904" i="1"/>
  <c r="O2521" i="1"/>
  <c r="O696" i="1"/>
  <c r="O559" i="1"/>
  <c r="O978" i="1"/>
  <c r="O1068" i="1"/>
  <c r="O1001" i="1"/>
  <c r="O2431" i="1"/>
  <c r="O1998" i="1"/>
  <c r="O1447" i="1"/>
  <c r="O701" i="1"/>
  <c r="O580" i="1"/>
  <c r="O1175" i="1"/>
  <c r="O166" i="1"/>
  <c r="O2438" i="1"/>
  <c r="O437" i="1"/>
  <c r="O1867" i="1"/>
  <c r="O169" i="1"/>
  <c r="O4094" i="1"/>
  <c r="O2504" i="1"/>
  <c r="O966" i="1"/>
  <c r="O3115" i="1"/>
  <c r="O985" i="1"/>
  <c r="O464" i="1"/>
  <c r="O584" i="1"/>
  <c r="O708" i="1"/>
  <c r="O913" i="1"/>
  <c r="O2513" i="1"/>
  <c r="O2522" i="1"/>
  <c r="O2782" i="1"/>
  <c r="O3630" i="1"/>
  <c r="O1452" i="1"/>
  <c r="O2433" i="1"/>
  <c r="O562" i="1"/>
  <c r="O3096" i="1"/>
  <c r="O3855" i="1"/>
  <c r="O1103" i="1"/>
  <c r="O1099" i="1"/>
  <c r="O593" i="1"/>
  <c r="O675" i="1"/>
  <c r="O973" i="1"/>
  <c r="O1597" i="1"/>
  <c r="O719" i="1"/>
  <c r="O597" i="1"/>
  <c r="O994" i="1"/>
  <c r="O707" i="1"/>
  <c r="O3094" i="1"/>
  <c r="O678" i="1"/>
  <c r="O2134" i="1"/>
  <c r="O947" i="1"/>
  <c r="O977" i="1"/>
  <c r="O689" i="1"/>
  <c r="O219" i="1"/>
  <c r="O700" i="1"/>
  <c r="O713" i="1"/>
  <c r="O695" i="1"/>
  <c r="O1903" i="1"/>
  <c r="O517" i="1"/>
  <c r="O174" i="1"/>
  <c r="O2511" i="1"/>
  <c r="O963" i="1"/>
  <c r="O455" i="1"/>
  <c r="O2584" i="1"/>
  <c r="O1126" i="1"/>
  <c r="O3979" i="1"/>
  <c r="O1066" i="1"/>
  <c r="O672" i="1"/>
  <c r="O983" i="1"/>
  <c r="O575" i="1"/>
  <c r="O1114" i="1"/>
  <c r="O572" i="1"/>
  <c r="O1912" i="1"/>
  <c r="O1436" i="1"/>
  <c r="O578" i="1"/>
  <c r="O2596" i="1"/>
  <c r="O2138" i="1"/>
  <c r="O1147" i="1"/>
  <c r="O486" i="1"/>
  <c r="O2124" i="1"/>
  <c r="O2692" i="1"/>
  <c r="O3116" i="1"/>
  <c r="O4100" i="1"/>
  <c r="O1180" i="1"/>
  <c r="O1074" i="1"/>
  <c r="O565" i="1"/>
  <c r="O3790" i="1"/>
  <c r="O3636" i="1"/>
  <c r="O553" i="1"/>
  <c r="O3066" i="1"/>
  <c r="O682" i="1"/>
  <c r="O2159" i="1"/>
  <c r="O1078" i="1"/>
  <c r="O491" i="1"/>
  <c r="O2686" i="1"/>
  <c r="O3800" i="1"/>
  <c r="O995" i="1"/>
  <c r="O1083" i="1"/>
  <c r="O709" i="1"/>
  <c r="O500" i="1"/>
  <c r="O2693" i="1"/>
  <c r="O457" i="1"/>
  <c r="O3090" i="1"/>
  <c r="O498" i="1"/>
  <c r="O447" i="1"/>
  <c r="O2425" i="1"/>
  <c r="O1164" i="1"/>
  <c r="O548" i="1"/>
  <c r="O3080" i="1"/>
  <c r="O3920" i="1"/>
  <c r="O3911" i="1"/>
  <c r="O577" i="1"/>
  <c r="O2417" i="1"/>
  <c r="O697" i="1"/>
  <c r="O2127" i="1"/>
  <c r="O1169" i="1"/>
  <c r="O1592" i="1"/>
  <c r="O1106" i="1"/>
  <c r="O1181" i="1"/>
  <c r="O2698" i="1"/>
  <c r="O1000" i="1"/>
  <c r="O681" i="1"/>
  <c r="O2158" i="1"/>
  <c r="O962" i="1"/>
  <c r="O706" i="1"/>
  <c r="O465" i="1"/>
  <c r="O473" i="1"/>
  <c r="O3191" i="1"/>
  <c r="O1813" i="1"/>
  <c r="O1076" i="1"/>
  <c r="O210" i="1"/>
  <c r="O223" i="1"/>
  <c r="O489" i="1"/>
  <c r="O564" i="1"/>
  <c r="O1418" i="1"/>
  <c r="O2896" i="1"/>
  <c r="O2947" i="1"/>
  <c r="O3059" i="1"/>
  <c r="O173" i="1"/>
  <c r="O2429" i="1"/>
  <c r="O3202" i="1"/>
  <c r="O3995" i="1"/>
  <c r="O1183" i="1"/>
  <c r="O163" i="1"/>
  <c r="O2591" i="1"/>
  <c r="O427" i="1"/>
  <c r="O2687" i="1"/>
  <c r="O676" i="1"/>
  <c r="O215" i="1"/>
  <c r="O2865" i="1"/>
  <c r="O3110" i="1"/>
  <c r="O601" i="1"/>
  <c r="O1906" i="1"/>
  <c r="O684" i="1"/>
  <c r="O2690" i="1"/>
  <c r="O1151" i="1"/>
  <c r="O2512" i="1"/>
  <c r="O3054" i="1"/>
  <c r="O906" i="1"/>
  <c r="O864" i="1"/>
  <c r="O1112" i="1"/>
  <c r="O693" i="1"/>
  <c r="O976" i="1"/>
  <c r="O2123" i="1"/>
  <c r="O222" i="1"/>
  <c r="O452" i="1"/>
  <c r="O510" i="1"/>
  <c r="O2152" i="1"/>
  <c r="O1085" i="1"/>
  <c r="O958" i="1"/>
  <c r="O1780" i="1"/>
  <c r="O943" i="1"/>
  <c r="O2589" i="1"/>
  <c r="O662" i="1"/>
  <c r="O2602" i="1"/>
  <c r="O669" i="1"/>
  <c r="O1182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218" i="1"/>
  <c r="O954" i="1"/>
  <c r="O3100" i="1"/>
  <c r="O714" i="1"/>
  <c r="O1915" i="1"/>
  <c r="O1802" i="1"/>
  <c r="O554" i="1"/>
  <c r="O870" i="1"/>
  <c r="O2153" i="1"/>
  <c r="O2886" i="1"/>
  <c r="O1145" i="1"/>
  <c r="O1090" i="1"/>
  <c r="O2509" i="1"/>
  <c r="O1913" i="1"/>
  <c r="O2132" i="1"/>
  <c r="O1133" i="1"/>
  <c r="O1434" i="1"/>
  <c r="O1117" i="1"/>
  <c r="O2681" i="1"/>
  <c r="O424" i="1"/>
  <c r="O3847" i="1"/>
  <c r="O1771" i="1"/>
  <c r="O187" i="1"/>
  <c r="O482" i="1"/>
  <c r="O3109" i="1"/>
  <c r="O710" i="1"/>
  <c r="O1785" i="1"/>
  <c r="O2675" i="1"/>
  <c r="O2765" i="1"/>
  <c r="O461" i="1"/>
  <c r="O664" i="1"/>
  <c r="O2672" i="1"/>
  <c r="O773" i="1"/>
  <c r="O2859" i="1"/>
  <c r="O487" i="1"/>
  <c r="O2146" i="1"/>
  <c r="O2506" i="1"/>
  <c r="O2430" i="1"/>
  <c r="O2691" i="1"/>
  <c r="O2850" i="1"/>
  <c r="O1720" i="1"/>
  <c r="O1140" i="1"/>
  <c r="O685" i="1"/>
  <c r="O965" i="1"/>
  <c r="O1129" i="1"/>
  <c r="O1911" i="1"/>
  <c r="O1784" i="1"/>
  <c r="O2598" i="1"/>
  <c r="O2676" i="1"/>
  <c r="O981" i="1"/>
  <c r="O1985" i="1"/>
  <c r="O1792" i="1"/>
  <c r="O4107" i="1"/>
  <c r="O1777" i="1"/>
  <c r="O2682" i="1"/>
  <c r="O2001" i="1"/>
  <c r="O495" i="1"/>
  <c r="O2688" i="1"/>
  <c r="O2890" i="1"/>
  <c r="O3950" i="1"/>
  <c r="O2696" i="1"/>
  <c r="O2912" i="1"/>
  <c r="O4008" i="1"/>
  <c r="O449" i="1"/>
  <c r="O1070" i="1"/>
  <c r="O2154" i="1"/>
  <c r="O2587" i="1"/>
  <c r="O2594" i="1"/>
  <c r="O1909" i="1"/>
  <c r="O904" i="1"/>
  <c r="O1425" i="1"/>
  <c r="O3200" i="1"/>
  <c r="O4097" i="1"/>
  <c r="O475" i="1"/>
  <c r="O1087" i="1"/>
  <c r="O1162" i="1"/>
  <c r="O3983" i="1"/>
  <c r="O2141" i="1"/>
  <c r="O483" i="1"/>
  <c r="O1775" i="1"/>
  <c r="O987" i="1"/>
  <c r="O915" i="1"/>
  <c r="O3851" i="1"/>
  <c r="O589" i="1"/>
  <c r="O673" i="1"/>
  <c r="O1782" i="1"/>
  <c r="O971" i="1"/>
  <c r="O228" i="1"/>
  <c r="O680" i="1"/>
  <c r="O229" i="1"/>
  <c r="O3959" i="1"/>
  <c r="O2403" i="1"/>
  <c r="O2129" i="1"/>
  <c r="O1797" i="1"/>
  <c r="O1810" i="1"/>
  <c r="O717" i="1"/>
  <c r="O924" i="1"/>
  <c r="O3111" i="1"/>
  <c r="O240" i="1"/>
  <c r="O3954" i="1"/>
  <c r="O1081" i="1"/>
  <c r="O1822" i="1"/>
  <c r="O211" i="1"/>
  <c r="O567" i="1"/>
  <c r="O1122" i="1"/>
  <c r="O1149" i="1"/>
  <c r="O1153" i="1"/>
  <c r="O3058" i="1"/>
  <c r="O3645" i="1"/>
  <c r="O3956" i="1"/>
  <c r="O1136" i="1"/>
  <c r="O2916" i="1"/>
  <c r="O2943" i="1"/>
  <c r="O3641" i="1"/>
  <c r="O2420" i="1"/>
  <c r="O3067" i="1"/>
  <c r="O3112" i="1"/>
  <c r="O3076" i="1"/>
  <c r="O1173" i="1"/>
  <c r="O596" i="1"/>
  <c r="O992" i="1"/>
  <c r="O1424" i="1"/>
  <c r="O1907" i="1"/>
  <c r="O1172" i="1"/>
  <c r="O1407" i="1"/>
  <c r="O573" i="1"/>
  <c r="O555" i="1"/>
  <c r="O1868" i="1"/>
  <c r="O2413" i="1"/>
  <c r="O1157" i="1"/>
  <c r="O715" i="1"/>
  <c r="O1920" i="1"/>
  <c r="O200" i="1"/>
  <c r="O967" i="1"/>
  <c r="O2426" i="1"/>
  <c r="O1910" i="1"/>
  <c r="O2411" i="1"/>
  <c r="O1818" i="1"/>
  <c r="O3087" i="1"/>
  <c r="O1110" i="1"/>
  <c r="O2949" i="1"/>
  <c r="O1870" i="1"/>
  <c r="O1100" i="1"/>
  <c r="O2677" i="1"/>
  <c r="O1716" i="1"/>
  <c r="O891" i="1"/>
  <c r="O2673" i="1"/>
  <c r="O3091" i="1"/>
  <c r="O1079" i="1"/>
  <c r="O1139" i="1"/>
  <c r="O1794" i="1"/>
  <c r="O570" i="1"/>
  <c r="O506" i="1"/>
  <c r="O1772" i="1"/>
  <c r="O1787" i="1"/>
  <c r="O4035" i="1"/>
  <c r="O2699" i="1"/>
  <c r="O703" i="1"/>
  <c r="O3798" i="1"/>
  <c r="O1807" i="1"/>
  <c r="O2518" i="1"/>
  <c r="O1595" i="1"/>
  <c r="O545" i="1"/>
  <c r="O3079" i="1"/>
  <c r="O3802" i="1"/>
  <c r="O2409" i="1"/>
  <c r="O2778" i="1"/>
  <c r="O453" i="1"/>
  <c r="O459" i="1"/>
  <c r="O929" i="1"/>
  <c r="O1556" i="1"/>
  <c r="O2428" i="1"/>
  <c r="O2510" i="1"/>
  <c r="O3743" i="1"/>
  <c r="O3938" i="1"/>
  <c r="O4031" i="1"/>
  <c r="O4073" i="1"/>
  <c r="O3057" i="1"/>
  <c r="O2418" i="1"/>
  <c r="O598" i="1"/>
  <c r="O2877" i="1"/>
  <c r="O1869" i="1"/>
  <c r="O2128" i="1"/>
  <c r="O1585" i="1"/>
  <c r="O4051" i="1"/>
  <c r="O1131" i="1"/>
  <c r="O2436" i="1"/>
  <c r="O496" i="1"/>
  <c r="O1488" i="1"/>
  <c r="O3088" i="1"/>
  <c r="O3085" i="1"/>
  <c r="O872" i="1"/>
  <c r="O921" i="1"/>
  <c r="O1918" i="1"/>
  <c r="O3089" i="1"/>
  <c r="O425" i="1"/>
  <c r="O2871" i="1"/>
  <c r="O1874" i="1"/>
  <c r="O504" i="1"/>
  <c r="O951" i="1"/>
  <c r="O975" i="1"/>
  <c r="O3931" i="1"/>
  <c r="O4064" i="1"/>
  <c r="O1177" i="1"/>
  <c r="O1808" i="1"/>
  <c r="O1440" i="1"/>
  <c r="O509" i="1"/>
  <c r="O3098" i="1"/>
  <c r="O177" i="1"/>
  <c r="O694" i="1"/>
  <c r="O1082" i="1"/>
  <c r="O3730" i="1"/>
  <c r="O440" i="1"/>
  <c r="O501" i="1"/>
  <c r="O2772" i="1"/>
  <c r="O692" i="1"/>
  <c r="O988" i="1"/>
  <c r="O969" i="1"/>
  <c r="O469" i="1"/>
  <c r="O3113" i="1"/>
  <c r="O974" i="1"/>
  <c r="O896" i="1"/>
  <c r="O690" i="1"/>
  <c r="O2773" i="1"/>
  <c r="O2679" i="1"/>
  <c r="O1798" i="1"/>
  <c r="O1163" i="1"/>
  <c r="O566" i="1"/>
  <c r="O3060" i="1"/>
  <c r="O1543" i="1"/>
  <c r="O1088" i="1"/>
  <c r="O1170" i="1"/>
  <c r="O1864" i="1"/>
  <c r="O2519" i="1"/>
  <c r="O1096" i="1"/>
  <c r="O1819" i="1"/>
  <c r="O4024" i="1"/>
  <c r="O3955" i="1"/>
  <c r="O772" i="1"/>
  <c r="O984" i="1"/>
  <c r="O1805" i="1"/>
  <c r="O3633" i="1"/>
  <c r="O167" i="1"/>
  <c r="O1803" i="1"/>
  <c r="O4050" i="1"/>
  <c r="O1433" i="1"/>
  <c r="O444" i="1"/>
  <c r="O2422" i="1"/>
  <c r="O1704" i="1"/>
  <c r="O911" i="1"/>
  <c r="O2746" i="1"/>
  <c r="O1154" i="1"/>
  <c r="O1800" i="1"/>
  <c r="O3104" i="1"/>
  <c r="O1806" i="1"/>
  <c r="O908" i="1"/>
  <c r="O1599" i="1"/>
  <c r="O1820" i="1"/>
  <c r="O2143" i="1"/>
  <c r="O2406" i="1"/>
  <c r="O2412" i="1"/>
  <c r="O2689" i="1"/>
  <c r="O3792" i="1"/>
  <c r="O542" i="1"/>
  <c r="O1499" i="1"/>
  <c r="O3914" i="1"/>
  <c r="O3972" i="1"/>
  <c r="O1437" i="1"/>
  <c r="O2130" i="1"/>
  <c r="O4068" i="1"/>
  <c r="O2410" i="1"/>
  <c r="O2685" i="1"/>
  <c r="O239" i="1"/>
  <c r="O1561" i="1"/>
  <c r="O2440" i="1"/>
  <c r="O563" i="1"/>
  <c r="O232" i="1"/>
  <c r="O711" i="1"/>
  <c r="O2697" i="1"/>
  <c r="O1150" i="1"/>
  <c r="O4023" i="1"/>
  <c r="O955" i="1"/>
  <c r="O721" i="1"/>
  <c r="O519" i="1"/>
  <c r="O1105" i="1"/>
  <c r="O948" i="1"/>
  <c r="O423" i="1"/>
  <c r="O925" i="1"/>
  <c r="O1490" i="1"/>
  <c r="O781" i="1"/>
  <c r="O702" i="1"/>
  <c r="O3061" i="1"/>
  <c r="O2416" i="1"/>
  <c r="O3896" i="1"/>
  <c r="O670" i="1"/>
  <c r="O705" i="1"/>
  <c r="O1176" i="1"/>
  <c r="O1091" i="1"/>
  <c r="O3077" i="1"/>
  <c r="O4079" i="1"/>
  <c r="O2597" i="1"/>
  <c r="O716" i="1"/>
  <c r="O3926" i="1"/>
  <c r="O3892" i="1"/>
  <c r="O1168" i="1"/>
  <c r="O1986" i="1"/>
  <c r="O2147" i="1"/>
  <c r="O704" i="1"/>
  <c r="O923" i="1"/>
  <c r="O481" i="1"/>
  <c r="O2870" i="1"/>
  <c r="O956" i="1"/>
  <c r="O485" i="1"/>
  <c r="O3097" i="1"/>
  <c r="O1406" i="1"/>
  <c r="O930" i="1"/>
  <c r="O2914" i="1"/>
  <c r="O512" i="1"/>
  <c r="O2434" i="1"/>
  <c r="O3973" i="1"/>
  <c r="O209" i="1"/>
  <c r="O862" i="1"/>
  <c r="O1593" i="1"/>
  <c r="O4036" i="1"/>
  <c r="O1427" i="1"/>
  <c r="O1445" i="1"/>
  <c r="O1442" i="1"/>
  <c r="O3850" i="1"/>
  <c r="O1092" i="1"/>
  <c r="O208" i="1"/>
  <c r="O2864" i="1"/>
  <c r="O216" i="1"/>
  <c r="O3794" i="1"/>
  <c r="O185" i="1"/>
  <c r="O1767" i="1"/>
  <c r="O521" i="1"/>
  <c r="O490" i="1"/>
  <c r="O3934" i="1"/>
  <c r="O3074" i="1"/>
  <c r="O1408" i="1"/>
  <c r="O192" i="1"/>
  <c r="O507" i="1"/>
  <c r="O2404" i="1"/>
  <c r="O720" i="1"/>
  <c r="O581" i="1"/>
  <c r="O2516" i="1"/>
  <c r="O959" i="1"/>
  <c r="O2899" i="1"/>
  <c r="O430" i="1"/>
  <c r="O1435" i="1"/>
  <c r="O666" i="1"/>
  <c r="O968" i="1"/>
  <c r="O3102" i="1"/>
  <c r="O1098" i="1"/>
  <c r="O3805" i="1"/>
  <c r="O2882" i="1"/>
  <c r="O212" i="1"/>
  <c r="O1816" i="1"/>
  <c r="O3073" i="1"/>
  <c r="O3925" i="1"/>
  <c r="O2881" i="1"/>
  <c r="O576" i="1"/>
  <c r="O3985" i="1"/>
  <c r="O3196" i="1"/>
  <c r="O2503" i="1"/>
  <c r="O3114" i="1"/>
  <c r="O3856" i="1"/>
  <c r="O1766" i="1"/>
  <c r="O1781" i="1"/>
  <c r="O2144" i="1"/>
  <c r="O448" i="1"/>
  <c r="O3849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915" i="1"/>
  <c r="O3906" i="1"/>
  <c r="O3121" i="1"/>
  <c r="O550" i="1"/>
  <c r="O445" i="1"/>
  <c r="O484" i="1"/>
  <c r="O1171" i="1"/>
  <c r="O3854" i="1"/>
  <c r="O4044" i="1"/>
  <c r="O3055" i="1"/>
  <c r="O1111" i="1"/>
  <c r="O1877" i="1"/>
  <c r="O588" i="1"/>
  <c r="O1084" i="1"/>
  <c r="O1072" i="1"/>
  <c r="O468" i="1"/>
  <c r="O1438" i="1"/>
  <c r="O456" i="1"/>
  <c r="O2162" i="1"/>
  <c r="O663" i="1"/>
  <c r="O2946" i="1"/>
  <c r="O3194" i="1"/>
  <c r="O4019" i="1"/>
  <c r="O986" i="1"/>
  <c r="O2751" i="1"/>
  <c r="O3901" i="1"/>
  <c r="O428" i="1"/>
  <c r="O1159" i="1"/>
  <c r="O777" i="1"/>
  <c r="O4061" i="1"/>
  <c r="O2893" i="1"/>
  <c r="O4062" i="1"/>
  <c r="O3117" i="1"/>
  <c r="O172" i="1"/>
  <c r="O3072" i="1"/>
  <c r="O3801" i="1"/>
  <c r="O2873" i="1"/>
  <c r="O3648" i="1"/>
  <c r="O3994" i="1"/>
  <c r="O1725" i="1"/>
  <c r="O997" i="1"/>
  <c r="O460" i="1"/>
  <c r="O3843" i="1"/>
  <c r="O3915" i="1"/>
  <c r="O2758" i="1"/>
  <c r="O1713" i="1"/>
  <c r="O3199" i="1"/>
  <c r="O1134" i="1"/>
  <c r="O982" i="1"/>
  <c r="O3078" i="1"/>
  <c r="O1789" i="1"/>
  <c r="O3951" i="1"/>
  <c r="O991" i="1"/>
  <c r="O3099" i="1"/>
  <c r="O667" i="1"/>
  <c r="O2885" i="1"/>
  <c r="O1167" i="1"/>
  <c r="O2674" i="1"/>
  <c r="O4037" i="1"/>
  <c r="O1922" i="1"/>
  <c r="O3064" i="1"/>
  <c r="O1799" i="1"/>
  <c r="O2702" i="1"/>
  <c r="O3846" i="1"/>
  <c r="O4089" i="1"/>
  <c r="O2910" i="1"/>
  <c r="O2855" i="1"/>
  <c r="O4065" i="1"/>
  <c r="O934" i="1"/>
  <c r="O1146" i="1"/>
  <c r="O2601" i="1"/>
  <c r="O587" i="1"/>
  <c r="O1174" i="1"/>
  <c r="O3084" i="1"/>
  <c r="O4016" i="1"/>
  <c r="O585" i="1"/>
  <c r="O590" i="1"/>
  <c r="O1796" i="1"/>
  <c r="O942" i="1"/>
  <c r="O1451" i="1"/>
  <c r="O458" i="1"/>
  <c r="O4056" i="1"/>
  <c r="O871" i="1"/>
  <c r="O1815" i="1"/>
  <c r="O462" i="1"/>
  <c r="O3748" i="1"/>
  <c r="O230" i="1"/>
  <c r="O1880" i="1"/>
  <c r="O2414" i="1"/>
  <c r="O2439" i="1"/>
  <c r="O2774" i="1"/>
  <c r="O2848" i="1"/>
  <c r="O3806" i="1"/>
  <c r="O3933" i="1"/>
  <c r="O1141" i="1"/>
  <c r="O4002" i="1"/>
  <c r="O514" i="1"/>
  <c r="O2700" i="1"/>
  <c r="O2743" i="1"/>
  <c r="O1875" i="1"/>
  <c r="O1791" i="1"/>
  <c r="O1155" i="1"/>
  <c r="O2683" i="1"/>
  <c r="O874" i="1"/>
  <c r="O970" i="1"/>
  <c r="O3891" i="1"/>
  <c r="O897" i="1"/>
  <c r="O558" i="1"/>
  <c r="O3069" i="1"/>
  <c r="O893" i="1"/>
  <c r="O3207" i="1"/>
  <c r="O2852" i="1"/>
  <c r="O170" i="1"/>
  <c r="O1104" i="1"/>
  <c r="O207" i="1"/>
  <c r="O2747" i="1"/>
  <c r="O4042" i="1"/>
  <c r="O3913" i="1"/>
  <c r="O898" i="1"/>
  <c r="O960" i="1"/>
  <c r="O470" i="1"/>
  <c r="O549" i="1"/>
  <c r="O557" i="1"/>
  <c r="O591" i="1"/>
  <c r="O1589" i="1"/>
  <c r="O3864" i="1"/>
  <c r="O3808" i="1"/>
  <c r="O599" i="1"/>
  <c r="O1160" i="1"/>
  <c r="O3968" i="1"/>
  <c r="O594" i="1"/>
  <c r="O2900" i="1"/>
  <c r="O1983" i="1"/>
  <c r="O944" i="1"/>
  <c r="O1426" i="1"/>
  <c r="O2847" i="1"/>
  <c r="O4012" i="1"/>
  <c r="O520" i="1"/>
  <c r="O439" i="1"/>
  <c r="O497" i="1"/>
  <c r="O928" i="1"/>
  <c r="O1710" i="1"/>
  <c r="O2507" i="1"/>
  <c r="O4025" i="1"/>
  <c r="O4017" i="1"/>
  <c r="O940" i="1"/>
  <c r="O1485" i="1"/>
  <c r="O3848" i="1"/>
  <c r="O1414" i="1"/>
  <c r="O718" i="1"/>
  <c r="O2770" i="1"/>
  <c r="O3935" i="1"/>
  <c r="O4001" i="1"/>
  <c r="O767" i="1"/>
  <c r="O778" i="1"/>
  <c r="O3795" i="1"/>
  <c r="O1161" i="1"/>
  <c r="O1487" i="1"/>
  <c r="O429" i="1"/>
  <c r="O903" i="1"/>
  <c r="O1158" i="1"/>
  <c r="O1999" i="1"/>
  <c r="O505" i="1"/>
  <c r="O907" i="1"/>
  <c r="O502" i="1"/>
  <c r="O917" i="1"/>
  <c r="O1814" i="1"/>
  <c r="O1728" i="1"/>
  <c r="O866" i="1"/>
  <c r="O1866" i="1"/>
  <c r="O1873" i="1"/>
  <c r="O214" i="1"/>
  <c r="O1421" i="1"/>
  <c r="O4034" i="1"/>
  <c r="O176" i="1"/>
  <c r="O204" i="1"/>
  <c r="O471" i="1"/>
  <c r="O1179" i="1"/>
  <c r="O1555" i="1"/>
  <c r="O3865" i="1"/>
  <c r="O1412" i="1"/>
  <c r="O2423" i="1"/>
  <c r="O1116" i="1"/>
  <c r="O1990" i="1"/>
  <c r="O1726" i="1"/>
  <c r="O2136" i="1"/>
  <c r="O3981" i="1"/>
  <c r="O927" i="1"/>
  <c r="O3912" i="1"/>
  <c r="O3948" i="1"/>
  <c r="O2590" i="1"/>
  <c r="O873" i="1"/>
  <c r="O1148" i="1"/>
  <c r="O2908" i="1"/>
  <c r="O434" i="1"/>
  <c r="O2879" i="1"/>
  <c r="O677" i="1"/>
  <c r="O3862" i="1"/>
  <c r="O202" i="1"/>
  <c r="O2684" i="1"/>
  <c r="O894" i="1"/>
  <c r="O4038" i="1"/>
  <c r="O3799" i="1"/>
  <c r="O2745" i="1"/>
  <c r="O3107" i="1"/>
  <c r="O4048" i="1"/>
  <c r="O922" i="1"/>
  <c r="O1708" i="1"/>
  <c r="O2883" i="1"/>
  <c r="O3958" i="1"/>
  <c r="O3943" i="1"/>
  <c r="O1790" i="1"/>
  <c r="O2894" i="1"/>
  <c r="O1727" i="1"/>
  <c r="O3733" i="1"/>
  <c r="O1774" i="1"/>
  <c r="O2780" i="1"/>
  <c r="O1783" i="1"/>
  <c r="O1989" i="1"/>
  <c r="O3209" i="1"/>
  <c r="O2902" i="1"/>
  <c r="O1165" i="1"/>
  <c r="O1703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568" i="1"/>
  <c r="O2148" i="1"/>
  <c r="O3858" i="1"/>
  <c r="O4047" i="1"/>
  <c r="O442" i="1"/>
  <c r="O1484" i="1"/>
  <c r="O3941" i="1"/>
  <c r="O1881" i="1"/>
  <c r="O511" i="1"/>
  <c r="O579" i="1"/>
  <c r="O2442" i="1"/>
  <c r="O1125" i="1"/>
  <c r="O1132" i="1"/>
  <c r="O1717" i="1"/>
  <c r="O3942" i="1"/>
  <c r="O3928" i="1"/>
  <c r="O1740" i="1"/>
  <c r="O902" i="1"/>
  <c r="O3963" i="1"/>
  <c r="O4043" i="1"/>
  <c r="O1101" i="1"/>
  <c r="O2895" i="1"/>
  <c r="O919" i="1"/>
  <c r="O2508" i="1"/>
  <c r="O1712" i="1"/>
  <c r="O552" i="1"/>
  <c r="O2763" i="1"/>
  <c r="O2905" i="1"/>
  <c r="O2695" i="1"/>
  <c r="O2868" i="1"/>
  <c r="O1991" i="1"/>
  <c r="O3796" i="1"/>
  <c r="O472" i="1"/>
  <c r="O1705" i="1"/>
  <c r="O2750" i="1"/>
  <c r="O3866" i="1"/>
  <c r="O880" i="1"/>
  <c r="O999" i="1"/>
  <c r="O3921" i="1"/>
  <c r="O2854" i="1"/>
  <c r="O220" i="1"/>
  <c r="O2768" i="1"/>
  <c r="O3744" i="1"/>
  <c r="O1483" i="1"/>
  <c r="O4049" i="1"/>
  <c r="O2157" i="1"/>
  <c r="O513" i="1"/>
  <c r="O2777" i="1"/>
  <c r="O905" i="1"/>
  <c r="O769" i="1"/>
  <c r="O1770" i="1"/>
  <c r="O993" i="1"/>
  <c r="O592" i="1"/>
  <c r="O763" i="1"/>
  <c r="O4091" i="1"/>
  <c r="O193" i="1"/>
  <c r="O4027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936" i="1"/>
  <c r="O3635" i="1"/>
  <c r="O3945" i="1"/>
  <c r="O1786" i="1"/>
  <c r="O885" i="1"/>
  <c r="O213" i="1"/>
  <c r="O1769" i="1"/>
  <c r="O972" i="1"/>
  <c r="O699" i="1"/>
  <c r="O3201" i="1"/>
  <c r="O3204" i="1"/>
  <c r="O1914" i="1"/>
  <c r="O168" i="1"/>
  <c r="O4069" i="1"/>
  <c r="O4108" i="1"/>
  <c r="O3975" i="1"/>
  <c r="O1446" i="1"/>
  <c r="O2754" i="1"/>
  <c r="O1779" i="1"/>
  <c r="O2853" i="1"/>
  <c r="O1736" i="1"/>
  <c r="O543" i="1"/>
  <c r="O4101" i="1"/>
  <c r="O1419" i="1"/>
  <c r="O863" i="1"/>
  <c r="O1120" i="1"/>
  <c r="O499" i="1"/>
  <c r="O217" i="1"/>
  <c r="O1417" i="1"/>
  <c r="O1554" i="1"/>
  <c r="O765" i="1"/>
  <c r="O1773" i="1"/>
  <c r="O1138" i="1"/>
  <c r="O3105" i="1"/>
  <c r="O3086" i="1"/>
  <c r="O768" i="1"/>
  <c r="O1144" i="1"/>
  <c r="O1411" i="1"/>
  <c r="O1734" i="1"/>
  <c r="O2767" i="1"/>
  <c r="O3192" i="1"/>
  <c r="O4028" i="1"/>
  <c r="O3952" i="1"/>
  <c r="O4067" i="1"/>
  <c r="O1494" i="1"/>
  <c r="O2769" i="1"/>
  <c r="O1721" i="1"/>
  <c r="O2766" i="1"/>
  <c r="O998" i="1"/>
  <c r="O1801" i="1"/>
  <c r="O1102" i="1"/>
  <c r="O234" i="1"/>
  <c r="O1722" i="1"/>
  <c r="O2862" i="1"/>
  <c r="O950" i="1"/>
  <c r="O2776" i="1"/>
  <c r="O3741" i="1"/>
  <c r="O1739" i="1"/>
  <c r="O3095" i="1"/>
  <c r="O3106" i="1"/>
  <c r="O771" i="1"/>
  <c r="O920" i="1"/>
  <c r="O556" i="1"/>
  <c r="O882" i="1"/>
  <c r="O775" i="1"/>
  <c r="O883" i="1"/>
  <c r="O4060" i="1"/>
  <c r="O3193" i="1"/>
  <c r="O2161" i="1"/>
  <c r="O3791" i="1"/>
  <c r="O764" i="1"/>
  <c r="O1553" i="1"/>
  <c r="O2427" i="1"/>
  <c r="O3919" i="1"/>
  <c r="O4087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4059" i="1"/>
  <c r="O3053" i="1"/>
  <c r="O3637" i="1"/>
  <c r="O198" i="1"/>
  <c r="O1804" i="1"/>
  <c r="O3197" i="1"/>
  <c r="O4070" i="1"/>
  <c r="O183" i="1"/>
  <c r="O918" i="1"/>
  <c r="O476" i="1"/>
  <c r="O422" i="1"/>
  <c r="O3640" i="1"/>
  <c r="O2753" i="1"/>
  <c r="O1719" i="1"/>
  <c r="O3940" i="1"/>
  <c r="O2764" i="1"/>
  <c r="O1598" i="1"/>
  <c r="O2408" i="1"/>
  <c r="O1124" i="1"/>
  <c r="O1996" i="1"/>
  <c r="O878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582" i="1"/>
  <c r="O1547" i="1"/>
  <c r="O1729" i="1"/>
  <c r="O3632" i="1"/>
  <c r="O2588" i="1"/>
  <c r="O2889" i="1"/>
  <c r="O4081" i="1"/>
  <c r="O1420" i="1"/>
  <c r="O1413" i="1"/>
  <c r="O2779" i="1"/>
  <c r="O4086" i="1"/>
  <c r="O1409" i="1"/>
  <c r="O1135" i="1"/>
  <c r="O779" i="1"/>
  <c r="O2432" i="1"/>
  <c r="O1738" i="1"/>
  <c r="O2415" i="1"/>
  <c r="O3903" i="1"/>
  <c r="O1795" i="1"/>
  <c r="O4007" i="1"/>
  <c r="O3962" i="1"/>
  <c r="O1715" i="1"/>
  <c r="O1500" i="1"/>
  <c r="O4110" i="1"/>
  <c r="O2880" i="1"/>
  <c r="O1067" i="1"/>
  <c r="O4113" i="1"/>
  <c r="O3949" i="1"/>
  <c r="O1793" i="1"/>
  <c r="O892" i="1"/>
  <c r="O2858" i="1"/>
  <c r="O426" i="1"/>
  <c r="O4029" i="1"/>
  <c r="O945" i="1"/>
  <c r="O926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909" i="1"/>
  <c r="O1492" i="1"/>
  <c r="O2867" i="1"/>
  <c r="O3939" i="1"/>
  <c r="O1724" i="1"/>
  <c r="O3971" i="1"/>
  <c r="O164" i="1"/>
  <c r="O1502" i="1"/>
  <c r="O941" i="1"/>
  <c r="O4076" i="1"/>
  <c r="O1441" i="1"/>
  <c r="O979" i="1"/>
  <c r="O574" i="1"/>
  <c r="O770" i="1"/>
  <c r="O910" i="1"/>
  <c r="O683" i="1"/>
  <c r="O1113" i="1"/>
  <c r="O3861" i="1"/>
  <c r="O4114" i="1"/>
  <c r="O2909" i="1"/>
  <c r="O196" i="1"/>
  <c r="O1865" i="1"/>
  <c r="O571" i="1"/>
  <c r="O3749" i="1"/>
  <c r="O3929" i="1"/>
  <c r="O2866" i="1"/>
  <c r="O2781" i="1"/>
  <c r="O4095" i="1"/>
  <c r="O551" i="1"/>
  <c r="O900" i="1"/>
  <c r="O450" i="1"/>
  <c r="O1562" i="1"/>
  <c r="O1185" i="1"/>
  <c r="O1559" i="1"/>
  <c r="O436" i="1"/>
  <c r="O3902" i="1"/>
  <c r="O3922" i="1"/>
  <c r="O1152" i="1"/>
  <c r="O199" i="1"/>
  <c r="O3103" i="1"/>
  <c r="O4040" i="1"/>
  <c r="O4032" i="1"/>
  <c r="O3899" i="1"/>
  <c r="O3982" i="1"/>
  <c r="O2869" i="1"/>
  <c r="O171" i="1"/>
  <c r="O2000" i="1"/>
  <c r="O2922" i="1"/>
  <c r="O964" i="1"/>
  <c r="O2744" i="1"/>
  <c r="O205" i="1"/>
  <c r="O3900" i="1"/>
  <c r="O600" i="1"/>
  <c r="O3853" i="1"/>
  <c r="O3916" i="1"/>
  <c r="O2875" i="1"/>
  <c r="O1776" i="1"/>
  <c r="O3867" i="1"/>
  <c r="O1495" i="1"/>
  <c r="O1545" i="1"/>
  <c r="O4083" i="1"/>
  <c r="O762" i="1"/>
  <c r="O3745" i="1"/>
  <c r="O867" i="1"/>
  <c r="O1071" i="1"/>
  <c r="O1121" i="1"/>
  <c r="O881" i="1"/>
  <c r="O2678" i="1"/>
  <c r="O477" i="1"/>
  <c r="O1486" i="1"/>
  <c r="O1497" i="1"/>
  <c r="O1707" i="1"/>
  <c r="O1995" i="1"/>
  <c r="O2151" i="1"/>
  <c r="O2849" i="1"/>
  <c r="O3918" i="1"/>
  <c r="O1988" i="1"/>
  <c r="O2948" i="1"/>
  <c r="O1501" i="1"/>
  <c r="O3947" i="1"/>
  <c r="O3996" i="1"/>
  <c r="O4009" i="1"/>
  <c r="O1128" i="1"/>
  <c r="O3868" i="1"/>
  <c r="O886" i="1"/>
  <c r="O1094" i="1"/>
  <c r="O2892" i="1"/>
  <c r="O3203" i="1"/>
  <c r="O4015" i="1"/>
  <c r="O2861" i="1"/>
  <c r="O4109" i="1"/>
  <c r="O451" i="1"/>
  <c r="O865" i="1"/>
  <c r="O1415" i="1"/>
  <c r="O3863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60" i="1"/>
  <c r="O3987" i="1"/>
  <c r="O4096" i="1"/>
  <c r="O1706" i="1"/>
  <c r="O879" i="1"/>
  <c r="O1587" i="1"/>
  <c r="O2752" i="1"/>
  <c r="O4011" i="1"/>
  <c r="O1788" i="1"/>
  <c r="O2918" i="1"/>
  <c r="O2913" i="1"/>
  <c r="O1711" i="1"/>
  <c r="O3957" i="1"/>
  <c r="O3969" i="1"/>
  <c r="O3992" i="1"/>
  <c r="O1987" i="1"/>
  <c r="O3898" i="1"/>
  <c r="O4093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4052" i="1"/>
  <c r="O1994" i="1"/>
  <c r="O4115" i="1"/>
  <c r="O3917" i="1"/>
  <c r="O2759" i="1"/>
  <c r="O3738" i="1"/>
  <c r="O2643" i="1"/>
  <c r="O2593" i="1"/>
  <c r="O3990" i="1"/>
  <c r="O516" i="1"/>
  <c r="O774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938" i="1"/>
  <c r="O3964" i="1"/>
  <c r="O3978" i="1"/>
  <c r="O4004" i="1"/>
  <c r="O4071" i="1"/>
  <c r="O4000" i="1"/>
  <c r="O1730" i="1"/>
  <c r="O712" i="1"/>
  <c r="O1586" i="1"/>
  <c r="O1591" i="1"/>
  <c r="O2845" i="1"/>
  <c r="O3746" i="1"/>
  <c r="O3944" i="1"/>
  <c r="O1821" i="1"/>
  <c r="O1493" i="1"/>
  <c r="O2405" i="1"/>
  <c r="O3961" i="1"/>
  <c r="O182" i="1"/>
  <c r="O4003" i="1"/>
  <c r="O2514" i="1"/>
  <c r="O175" i="1"/>
  <c r="O1089" i="1"/>
  <c r="O2126" i="1"/>
  <c r="O466" i="1"/>
  <c r="O184" i="1"/>
  <c r="O195" i="1"/>
  <c r="O438" i="1"/>
  <c r="O492" i="1"/>
  <c r="O889" i="1"/>
  <c r="O1428" i="1"/>
  <c r="O1546" i="1"/>
  <c r="O1733" i="1"/>
  <c r="O2419" i="1"/>
  <c r="O2860" i="1"/>
  <c r="O3894" i="1"/>
  <c r="O1130" i="1"/>
  <c r="O1741" i="1"/>
  <c r="O3119" i="1"/>
  <c r="O3647" i="1"/>
  <c r="O4074" i="1"/>
  <c r="O1115" i="1"/>
  <c r="O1583" i="1"/>
  <c r="O2585" i="1"/>
  <c r="O586" i="1"/>
  <c r="O2843" i="1"/>
  <c r="O1904" i="1"/>
  <c r="O2135" i="1"/>
  <c r="O432" i="1"/>
  <c r="O2951" i="1"/>
  <c r="O3857" i="1"/>
  <c r="O4092" i="1"/>
  <c r="O3852" i="1"/>
  <c r="O3108" i="1"/>
  <c r="O1184" i="1"/>
  <c r="O1077" i="1"/>
  <c r="O1430" i="1"/>
  <c r="O4088" i="1"/>
  <c r="O446" i="1"/>
  <c r="O1137" i="1"/>
  <c r="O3897" i="1"/>
  <c r="O3642" i="1"/>
  <c r="O4010" i="1"/>
  <c r="O890" i="1"/>
  <c r="O1410" i="1"/>
  <c r="O1997" i="1"/>
  <c r="O1119" i="1"/>
  <c r="O1584" i="1"/>
  <c r="O3732" i="1"/>
  <c r="O4105" i="1"/>
  <c r="O2761" i="1"/>
  <c r="O1737" i="1"/>
  <c r="O2140" i="1"/>
  <c r="O224" i="1"/>
  <c r="O3071" i="1"/>
  <c r="O3909" i="1"/>
  <c r="O4072" i="1"/>
  <c r="O181" i="1"/>
  <c r="O1596" i="1"/>
  <c r="O3974" i="1"/>
  <c r="O241" i="1"/>
  <c r="O3205" i="1"/>
  <c r="O1548" i="1"/>
  <c r="O3976" i="1"/>
  <c r="O236" i="1"/>
  <c r="O2856" i="1"/>
  <c r="O2917" i="1"/>
  <c r="O887" i="1"/>
  <c r="O1448" i="1"/>
  <c r="O932" i="1"/>
  <c r="O949" i="1"/>
  <c r="O3734" i="1"/>
  <c r="O3984" i="1"/>
  <c r="O1600" i="1"/>
  <c r="O2771" i="1"/>
  <c r="O4026" i="1"/>
  <c r="O474" i="1"/>
  <c r="O3893" i="1"/>
  <c r="O560" i="1"/>
  <c r="O1557" i="1"/>
  <c r="O2903" i="1"/>
  <c r="O1075" i="1"/>
  <c r="O1560" i="1"/>
  <c r="O3924" i="1"/>
  <c r="O3910" i="1"/>
  <c r="O1552" i="1"/>
  <c r="O2884" i="1"/>
  <c r="O901" i="1"/>
  <c r="O3118" i="1"/>
  <c r="O454" i="1"/>
  <c r="O4078" i="1"/>
  <c r="O3644" i="1"/>
  <c r="O1550" i="1"/>
  <c r="O4039" i="1"/>
  <c r="O3739" i="1"/>
  <c r="O3977" i="1"/>
  <c r="O1916" i="1"/>
  <c r="O203" i="1"/>
  <c r="O4103" i="1"/>
  <c r="O3797" i="1"/>
  <c r="O1080" i="1"/>
  <c r="O2921" i="1"/>
  <c r="O4022" i="1"/>
  <c r="O4046" i="1"/>
  <c r="O2857" i="1"/>
  <c r="O4014" i="1"/>
  <c r="O463" i="1"/>
  <c r="O1086" i="1"/>
  <c r="O2846" i="1"/>
  <c r="O912" i="1"/>
  <c r="O2775" i="1"/>
  <c r="O4063" i="1"/>
  <c r="O1590" i="1"/>
  <c r="O467" i="1"/>
  <c r="O931" i="1"/>
  <c r="O1143" i="1"/>
  <c r="O1601" i="1"/>
  <c r="O3206" i="1"/>
  <c r="O4053" i="1"/>
  <c r="O4111" i="1"/>
  <c r="O1416" i="1"/>
  <c r="O2424" i="1"/>
  <c r="O4006" i="1"/>
  <c r="O780" i="1"/>
  <c r="O2851" i="1"/>
  <c r="O546" i="1"/>
  <c r="O1917" i="1"/>
  <c r="O3860" i="1"/>
  <c r="O1544" i="1"/>
  <c r="O2897" i="1"/>
  <c r="O2133" i="1"/>
  <c r="O3649" i="1"/>
  <c r="O2125" i="1"/>
  <c r="O4018" i="1"/>
  <c r="O3634" i="1"/>
  <c r="O3993" i="1"/>
  <c r="O4055" i="1"/>
  <c r="O595" i="1"/>
  <c r="O1069" i="1"/>
  <c r="O4104" i="1"/>
  <c r="O2749" i="1"/>
  <c r="O1551" i="1"/>
  <c r="O888" i="1"/>
  <c r="O1921" i="1"/>
  <c r="O2757" i="1"/>
  <c r="O4041" i="1"/>
  <c r="O776" i="1"/>
  <c r="O441" i="1"/>
  <c r="O1812" i="1"/>
  <c r="O179" i="1"/>
  <c r="O443" i="1"/>
  <c r="O583" i="1"/>
  <c r="O2887" i="1"/>
  <c r="O3989" i="1"/>
  <c r="O1108" i="1"/>
  <c r="O3056" i="1"/>
  <c r="O4045" i="1"/>
  <c r="O1095" i="1"/>
  <c r="O4112" i="1"/>
  <c r="O1878" i="1"/>
  <c r="O4102" i="1"/>
  <c r="O4080" i="1"/>
  <c r="O2156" i="1"/>
  <c r="O4013" i="1"/>
  <c r="O2863" i="1"/>
  <c r="O227" i="1"/>
  <c r="O2888" i="1"/>
  <c r="O1093" i="1"/>
  <c r="O3997" i="1"/>
  <c r="O3190" i="1"/>
  <c r="O4084" i="1"/>
  <c r="O3927" i="1"/>
  <c r="O3737" i="1"/>
  <c r="O1422" i="1"/>
  <c r="O1073" i="1"/>
  <c r="O2150" i="1"/>
  <c r="O3747" i="1"/>
  <c r="O1879" i="1"/>
  <c r="O1594" i="1"/>
  <c r="O1549" i="1"/>
  <c r="O2701" i="1"/>
  <c r="O1698" i="1"/>
  <c r="O1700" i="1"/>
  <c r="O1683" i="1"/>
  <c r="O3141" i="1"/>
  <c r="O3148" i="1"/>
  <c r="O2705" i="1"/>
  <c r="O3134" i="1"/>
  <c r="O1693" i="1"/>
  <c r="O3147" i="1"/>
  <c r="O1702" i="1"/>
  <c r="O2706" i="1"/>
  <c r="O2707" i="1"/>
  <c r="O2328" i="1"/>
  <c r="O3130" i="1"/>
  <c r="O1699" i="1"/>
  <c r="O1697" i="1"/>
  <c r="O2323" i="1"/>
  <c r="O1696" i="1"/>
  <c r="O3142" i="1"/>
  <c r="O3132" i="1"/>
  <c r="O1689" i="1"/>
  <c r="O2704" i="1"/>
  <c r="O3146" i="1"/>
  <c r="O1686" i="1"/>
  <c r="O2326" i="1"/>
  <c r="O1684" i="1"/>
  <c r="O1701" i="1"/>
  <c r="O1688" i="1"/>
  <c r="O1694" i="1"/>
  <c r="O3133" i="1"/>
  <c r="O1690" i="1"/>
  <c r="O1685" i="1"/>
  <c r="O2703" i="1"/>
  <c r="O1695" i="1"/>
  <c r="O3144" i="1"/>
  <c r="O2324" i="1"/>
  <c r="O1692" i="1"/>
  <c r="O1691" i="1"/>
  <c r="O3139" i="1"/>
  <c r="O3131" i="1"/>
  <c r="O2327" i="1"/>
  <c r="O3136" i="1"/>
  <c r="O3137" i="1"/>
  <c r="O3145" i="1"/>
  <c r="O3143" i="1"/>
  <c r="O3135" i="1"/>
  <c r="O3138" i="1"/>
  <c r="O1687" i="1"/>
  <c r="O2325" i="1"/>
  <c r="O3140" i="1"/>
  <c r="O1973" i="1"/>
  <c r="O1517" i="1"/>
  <c r="O2066" i="1"/>
  <c r="O1943" i="1"/>
  <c r="O1981" i="1"/>
  <c r="O1975" i="1"/>
  <c r="O2078" i="1"/>
  <c r="O2015" i="1"/>
  <c r="O2715" i="1"/>
  <c r="O328" i="1"/>
  <c r="O373" i="1"/>
  <c r="O300" i="1"/>
  <c r="O2041" i="1"/>
  <c r="O2072" i="1"/>
  <c r="O2985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2049" i="1"/>
  <c r="O1966" i="1"/>
  <c r="O250" i="1"/>
  <c r="O2050" i="1"/>
  <c r="O2027" i="1"/>
  <c r="O2037" i="1"/>
  <c r="O2036" i="1"/>
  <c r="O294" i="1"/>
  <c r="O330" i="1"/>
  <c r="O261" i="1"/>
  <c r="O655" i="1"/>
  <c r="O282" i="1"/>
  <c r="O2074" i="1"/>
  <c r="O1027" i="1"/>
  <c r="O1962" i="1"/>
  <c r="O391" i="1"/>
  <c r="O2020" i="1"/>
  <c r="O279" i="1"/>
  <c r="O2622" i="1"/>
  <c r="O2712" i="1"/>
  <c r="O1958" i="1"/>
  <c r="O355" i="1"/>
  <c r="O344" i="1"/>
  <c r="O2003" i="1"/>
  <c r="O1503" i="1"/>
  <c r="O2310" i="1"/>
  <c r="O2711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118" i="1"/>
  <c r="O1952" i="1"/>
  <c r="O737" i="1"/>
  <c r="O284" i="1"/>
  <c r="O2927" i="1"/>
  <c r="O1535" i="1"/>
  <c r="O1471" i="1"/>
  <c r="O6" i="1"/>
  <c r="O1524" i="1"/>
  <c r="O1366" i="1"/>
  <c r="O1957" i="1"/>
  <c r="O3650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368" i="1"/>
  <c r="O389" i="1"/>
  <c r="O1523" i="1"/>
  <c r="O243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353" i="1"/>
  <c r="O346" i="1"/>
  <c r="O2032" i="1"/>
  <c r="O1371" i="1"/>
  <c r="O1473" i="1"/>
  <c r="O3284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660" i="1"/>
  <c r="O34" i="1"/>
  <c r="O2270" i="1"/>
  <c r="O856" i="1"/>
  <c r="O280" i="1"/>
  <c r="O2732" i="1"/>
  <c r="O1219" i="1"/>
  <c r="O295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361" i="1"/>
  <c r="O256" i="1"/>
  <c r="O2444" i="1"/>
  <c r="O2459" i="1"/>
  <c r="O3261" i="1"/>
  <c r="O3213" i="1"/>
  <c r="O1528" i="1"/>
  <c r="O2612" i="1"/>
  <c r="O420" i="1"/>
  <c r="O1504" i="1"/>
  <c r="O1269" i="1"/>
  <c r="O1186" i="1"/>
  <c r="O3019" i="1"/>
  <c r="O309" i="1"/>
  <c r="O39" i="1"/>
  <c r="O1195" i="1"/>
  <c r="O3247" i="1"/>
  <c r="O2227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1225" i="1"/>
  <c r="O2225" i="1"/>
  <c r="O1531" i="1"/>
  <c r="O1965" i="1"/>
  <c r="O2192" i="1"/>
  <c r="O1271" i="1"/>
  <c r="O394" i="1"/>
  <c r="O416" i="1"/>
  <c r="O2249" i="1"/>
  <c r="O23" i="1"/>
  <c r="O1510" i="1"/>
  <c r="O1525" i="1"/>
  <c r="O2312" i="1"/>
  <c r="O2307" i="1"/>
  <c r="O1522" i="1"/>
  <c r="O2720" i="1"/>
  <c r="O2228" i="1"/>
  <c r="O2540" i="1"/>
  <c r="O285" i="1"/>
  <c r="O311" i="1"/>
  <c r="O2093" i="1"/>
  <c r="O2170" i="1"/>
  <c r="O2239" i="1"/>
  <c r="O2666" i="1"/>
  <c r="O1511" i="1"/>
  <c r="O823" i="1"/>
  <c r="O315" i="1"/>
  <c r="O1518" i="1"/>
  <c r="O281" i="1"/>
  <c r="O1209" i="1"/>
  <c r="O1221" i="1"/>
  <c r="O1205" i="1"/>
  <c r="O1512" i="1"/>
  <c r="O1507" i="1"/>
  <c r="O2110" i="1"/>
  <c r="O1468" i="1"/>
  <c r="O1977" i="1"/>
  <c r="O3276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347" i="1"/>
  <c r="O1198" i="1"/>
  <c r="O797" i="1"/>
  <c r="O1513" i="1"/>
  <c r="O2198" i="1"/>
  <c r="O44" i="1"/>
  <c r="O1218" i="1"/>
  <c r="O287" i="1"/>
  <c r="O1207" i="1"/>
  <c r="O3256" i="1"/>
  <c r="O743" i="1"/>
  <c r="O1206" i="1"/>
  <c r="O3165" i="1"/>
  <c r="O244" i="1"/>
  <c r="O303" i="1"/>
  <c r="O258" i="1"/>
  <c r="O2237" i="1"/>
  <c r="O2229" i="1"/>
  <c r="O415" i="1"/>
  <c r="O1281" i="1"/>
  <c r="O827" i="1"/>
  <c r="O370" i="1"/>
  <c r="O1187" i="1"/>
  <c r="O2523" i="1"/>
  <c r="O1196" i="1"/>
  <c r="O399" i="1"/>
  <c r="O3264" i="1"/>
  <c r="O51" i="1"/>
  <c r="O527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3318" i="1"/>
  <c r="O2637" i="1"/>
  <c r="O351" i="1"/>
  <c r="O2608" i="1"/>
  <c r="O53" i="1"/>
  <c r="O2613" i="1"/>
  <c r="O3007" i="1"/>
  <c r="O419" i="1"/>
  <c r="O2616" i="1"/>
  <c r="O3622" i="1"/>
  <c r="O3" i="1"/>
  <c r="O1751" i="1"/>
  <c r="O1635" i="1"/>
  <c r="O2992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1395" i="1"/>
  <c r="O3716" i="1"/>
  <c r="O3768" i="1"/>
  <c r="O1753" i="1"/>
  <c r="O60" i="1"/>
  <c r="O3360" i="1"/>
  <c r="O350" i="1"/>
  <c r="O3175" i="1"/>
  <c r="O369" i="1"/>
  <c r="O3465" i="1"/>
  <c r="O2999" i="1"/>
  <c r="O5" i="1"/>
  <c r="O1618" i="1"/>
  <c r="O3509" i="1"/>
  <c r="O1375" i="1"/>
  <c r="O331" i="1"/>
  <c r="O1893" i="1"/>
  <c r="O3436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2077" i="1"/>
  <c r="O269" i="1"/>
  <c r="O2282" i="1"/>
  <c r="O364" i="1"/>
  <c r="O3435" i="1"/>
  <c r="O2830" i="1"/>
  <c r="O1268" i="1"/>
  <c r="O1470" i="1"/>
  <c r="O3211" i="1"/>
  <c r="O2043" i="1"/>
  <c r="O1897" i="1"/>
  <c r="O9" i="1"/>
  <c r="O3362" i="1"/>
  <c r="O1852" i="1"/>
  <c r="O1521" i="1"/>
  <c r="O2313" i="1"/>
  <c r="O1749" i="1"/>
  <c r="O1191" i="1"/>
  <c r="O1401" i="1"/>
  <c r="O2201" i="1"/>
  <c r="O1220" i="1"/>
  <c r="O2254" i="1"/>
  <c r="O365" i="1"/>
  <c r="O1189" i="1"/>
  <c r="O1857" i="1"/>
  <c r="O57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3304" i="1"/>
  <c r="O48" i="1"/>
  <c r="O3043" i="1"/>
  <c r="O723" i="1"/>
  <c r="O2231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64" i="1"/>
  <c r="O1670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1663" i="1"/>
  <c r="O3048" i="1"/>
  <c r="O2105" i="1"/>
  <c r="O3365" i="1"/>
  <c r="O1029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3003" i="1"/>
  <c r="O2017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1373" i="1"/>
  <c r="O1624" i="1"/>
  <c r="O1256" i="1"/>
  <c r="O2532" i="1"/>
  <c r="O3312" i="1"/>
  <c r="O2552" i="1"/>
  <c r="O1215" i="1"/>
  <c r="O371" i="1"/>
  <c r="O1264" i="1"/>
  <c r="O1280" i="1"/>
  <c r="O1506" i="1"/>
  <c r="O2305" i="1"/>
  <c r="O1899" i="1"/>
  <c r="O2498" i="1"/>
  <c r="O2824" i="1"/>
  <c r="O3334" i="1"/>
  <c r="O3386" i="1"/>
  <c r="O3215" i="1"/>
  <c r="O2100" i="1"/>
  <c r="O1745" i="1"/>
  <c r="O3752" i="1"/>
  <c r="O1607" i="1"/>
  <c r="O2306" i="1"/>
  <c r="O16" i="1"/>
  <c r="O2094" i="1"/>
  <c r="O804" i="1"/>
  <c r="O410" i="1"/>
  <c r="O835" i="1"/>
  <c r="O3344" i="1"/>
  <c r="O1253" i="1"/>
  <c r="O2550" i="1"/>
  <c r="O1203" i="1"/>
  <c r="O3426" i="1"/>
  <c r="O1631" i="1"/>
  <c r="O2531" i="1"/>
  <c r="O1211" i="1"/>
  <c r="O2972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1350" i="1"/>
  <c r="O3241" i="1"/>
  <c r="O3576" i="1"/>
  <c r="O3281" i="1"/>
  <c r="O1860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2190" i="1"/>
  <c r="O1034" i="1"/>
  <c r="O325" i="1"/>
  <c r="O35" i="1"/>
  <c r="O1934" i="1"/>
  <c r="O102" i="1"/>
  <c r="O296" i="1"/>
  <c r="O2524" i="1"/>
  <c r="O3765" i="1"/>
  <c r="O3830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800" i="1"/>
  <c r="O2981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733" i="1"/>
  <c r="O2809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3287" i="1"/>
  <c r="O3475" i="1"/>
  <c r="O1348" i="1"/>
  <c r="O2047" i="1"/>
  <c r="O1202" i="1"/>
  <c r="O396" i="1"/>
  <c r="O1037" i="1"/>
  <c r="O2197" i="1"/>
  <c r="O2278" i="1"/>
  <c r="O1887" i="1"/>
  <c r="O810" i="1"/>
  <c r="O3676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023" i="1"/>
  <c r="O3219" i="1"/>
  <c r="O3278" i="1"/>
  <c r="O2289" i="1"/>
  <c r="O3295" i="1"/>
  <c r="O752" i="1"/>
  <c r="O1400" i="1"/>
  <c r="O3726" i="1"/>
  <c r="O3186" i="1"/>
  <c r="O3020" i="1"/>
  <c r="O3181" i="1"/>
  <c r="O2175" i="1"/>
  <c r="O533" i="1"/>
  <c r="O3519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7" i="1"/>
  <c r="O2257" i="1"/>
  <c r="O2713" i="1"/>
  <c r="O3336" i="1"/>
  <c r="O1651" i="1"/>
  <c r="O3494" i="1"/>
  <c r="O3051" i="1"/>
  <c r="O1505" i="1"/>
  <c r="O3428" i="1"/>
  <c r="O1378" i="1"/>
  <c r="O2553" i="1"/>
  <c r="O738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532" i="1"/>
  <c r="O3017" i="1"/>
  <c r="O3587" i="1"/>
  <c r="O1669" i="1"/>
  <c r="O1358" i="1"/>
  <c r="O306" i="1"/>
  <c r="O3343" i="1"/>
  <c r="O1884" i="1"/>
  <c r="O3485" i="1"/>
  <c r="O3263" i="1"/>
  <c r="O3324" i="1"/>
  <c r="O3528" i="1"/>
  <c r="O3722" i="1"/>
  <c r="O1262" i="1"/>
  <c r="O538" i="1"/>
  <c r="O2264" i="1"/>
  <c r="O121" i="1"/>
  <c r="O2973" i="1"/>
  <c r="O1931" i="1"/>
  <c r="O3188" i="1"/>
  <c r="O2478" i="1"/>
  <c r="O100" i="1"/>
  <c r="O3562" i="1"/>
  <c r="O2934" i="1"/>
  <c r="O3225" i="1"/>
  <c r="O1859" i="1"/>
  <c r="O2099" i="1"/>
  <c r="O2832" i="1"/>
  <c r="O3377" i="1"/>
  <c r="O3414" i="1"/>
  <c r="O1826" i="1"/>
  <c r="O2562" i="1"/>
  <c r="O654" i="1"/>
  <c r="O12" i="1"/>
  <c r="O661" i="1"/>
  <c r="O3242" i="1"/>
  <c r="O2285" i="1"/>
  <c r="O3439" i="1"/>
  <c r="O3469" i="1"/>
  <c r="O3176" i="1"/>
  <c r="O2791" i="1"/>
  <c r="O3005" i="1"/>
  <c r="O3010" i="1"/>
  <c r="O339" i="1"/>
  <c r="O3508" i="1"/>
  <c r="O3674" i="1"/>
  <c r="O3286" i="1"/>
  <c r="O2804" i="1"/>
  <c r="O3356" i="1"/>
  <c r="O3661" i="1"/>
  <c r="O3517" i="1"/>
  <c r="O3627" i="1"/>
  <c r="O3575" i="1"/>
  <c r="O3669" i="1"/>
  <c r="O116" i="1"/>
  <c r="O2827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412" i="1"/>
  <c r="O3585" i="1"/>
  <c r="O2446" i="1"/>
  <c r="O3836" i="1"/>
  <c r="O3424" i="1"/>
  <c r="O2982" i="1"/>
  <c r="O3690" i="1"/>
  <c r="O3704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748" i="1"/>
  <c r="O3403" i="1"/>
  <c r="O3707" i="1"/>
  <c r="O407" i="1"/>
  <c r="O408" i="1"/>
  <c r="O1392" i="1"/>
  <c r="O3240" i="1"/>
  <c r="O3471" i="1"/>
  <c r="O3515" i="1"/>
  <c r="O1606" i="1"/>
  <c r="O2815" i="1"/>
  <c r="O2238" i="1"/>
  <c r="O3532" i="1"/>
  <c r="O795" i="1"/>
  <c r="O3421" i="1"/>
  <c r="O2835" i="1"/>
  <c r="O1193" i="1"/>
  <c r="O3267" i="1"/>
  <c r="O1201" i="1"/>
  <c r="O3232" i="1"/>
  <c r="O3597" i="1"/>
  <c r="O36" i="1"/>
  <c r="O1527" i="1"/>
  <c r="O2060" i="1"/>
  <c r="O1930" i="1"/>
  <c r="O1304" i="1"/>
  <c r="O2097" i="1"/>
  <c r="O2468" i="1"/>
  <c r="O3289" i="1"/>
  <c r="O3518" i="1"/>
  <c r="O3546" i="1"/>
  <c r="O3776" i="1"/>
  <c r="O3314" i="1"/>
  <c r="O2179" i="1"/>
  <c r="O2248" i="1"/>
  <c r="O794" i="1"/>
  <c r="O3616" i="1"/>
  <c r="O3701" i="1"/>
  <c r="O3322" i="1"/>
  <c r="O728" i="1"/>
  <c r="O1643" i="1"/>
  <c r="O757" i="1"/>
  <c r="O1297" i="1"/>
  <c r="O760" i="1"/>
  <c r="O1349" i="1"/>
  <c r="O2811" i="1"/>
  <c r="O3563" i="1"/>
  <c r="O2317" i="1"/>
  <c r="O3443" i="1"/>
  <c r="O3599" i="1"/>
  <c r="O2935" i="1"/>
  <c r="O3266" i="1"/>
  <c r="O2542" i="1"/>
  <c r="O3280" i="1"/>
  <c r="O3507" i="1"/>
  <c r="O1895" i="1"/>
  <c r="O2842" i="1"/>
  <c r="O3367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625" i="1"/>
  <c r="O3756" i="1"/>
  <c r="O3782" i="1"/>
  <c r="O2091" i="1"/>
  <c r="O735" i="1"/>
  <c r="O1849" i="1"/>
  <c r="O839" i="1"/>
  <c r="O1666" i="1"/>
  <c r="O1357" i="1"/>
  <c r="O3170" i="1"/>
  <c r="O3224" i="1"/>
  <c r="O3618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2726" i="1"/>
  <c r="O378" i="1"/>
  <c r="O3557" i="1"/>
  <c r="O3780" i="1"/>
  <c r="O2988" i="1"/>
  <c r="O1533" i="1"/>
  <c r="O805" i="1"/>
  <c r="O1650" i="1"/>
  <c r="O272" i="1"/>
  <c r="O2304" i="1"/>
  <c r="O3254" i="1"/>
  <c r="O747" i="1"/>
  <c r="O3558" i="1"/>
  <c r="O3154" i="1"/>
  <c r="O2108" i="1"/>
  <c r="O107" i="1"/>
  <c r="O74" i="1"/>
  <c r="O1223" i="1"/>
  <c r="O2260" i="1"/>
  <c r="O1385" i="1"/>
  <c r="O3815" i="1"/>
  <c r="O3550" i="1"/>
  <c r="O3450" i="1"/>
  <c r="O1675" i="1"/>
  <c r="O2617" i="1"/>
  <c r="O43" i="1"/>
  <c r="O46" i="1"/>
  <c r="O2209" i="1"/>
  <c r="O2475" i="1"/>
  <c r="O2482" i="1"/>
  <c r="O3387" i="1"/>
  <c r="O3405" i="1"/>
  <c r="O3433" i="1"/>
  <c r="O3447" i="1"/>
  <c r="O3629" i="1"/>
  <c r="O3772" i="1"/>
  <c r="O1605" i="1"/>
  <c r="O3218" i="1"/>
  <c r="O22" i="1"/>
  <c r="O535" i="1"/>
  <c r="O750" i="1"/>
  <c r="O3375" i="1"/>
  <c r="O3777" i="1"/>
  <c r="O2112" i="1"/>
  <c r="O1636" i="1"/>
  <c r="O3655" i="1"/>
  <c r="O1673" i="1"/>
  <c r="O1653" i="1"/>
  <c r="O2121" i="1"/>
  <c r="O3522" i="1"/>
  <c r="O3729" i="1"/>
  <c r="O1286" i="1"/>
  <c r="O1828" i="1"/>
  <c r="O3359" i="1"/>
  <c r="O3476" i="1"/>
  <c r="O3620" i="1"/>
  <c r="O1263" i="1"/>
  <c r="O1858" i="1"/>
  <c r="O3811" i="1"/>
  <c r="O3841" i="1"/>
  <c r="O42" i="1"/>
  <c r="O3521" i="1"/>
  <c r="O3715" i="1"/>
  <c r="O409" i="1"/>
  <c r="O1287" i="1"/>
  <c r="O1843" i="1"/>
  <c r="O3784" i="1"/>
  <c r="O3474" i="1"/>
  <c r="O3839" i="1"/>
  <c r="O3227" i="1"/>
  <c r="O537" i="1"/>
  <c r="O2790" i="1"/>
  <c r="O2793" i="1"/>
  <c r="O3680" i="1"/>
  <c r="O1303" i="1"/>
  <c r="O3430" i="1"/>
  <c r="O3282" i="1"/>
  <c r="O3467" i="1"/>
  <c r="O3537" i="1"/>
  <c r="O2487" i="1"/>
  <c r="O3381" i="1"/>
  <c r="O756" i="1"/>
  <c r="O1246" i="1"/>
  <c r="O3603" i="1"/>
  <c r="O1300" i="1"/>
  <c r="O3568" i="1"/>
  <c r="O2536" i="1"/>
  <c r="O3388" i="1"/>
  <c r="O1827" i="1"/>
  <c r="O3163" i="1"/>
  <c r="O2974" i="1"/>
  <c r="O3501" i="1"/>
  <c r="O3259" i="1"/>
  <c r="O2113" i="1"/>
  <c r="O17" i="1"/>
  <c r="O1891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2205" i="1"/>
  <c r="O3814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69" i="1"/>
  <c r="O2465" i="1"/>
  <c r="O3769" i="1"/>
  <c r="O1248" i="1"/>
  <c r="O1629" i="1"/>
  <c r="O837" i="1"/>
  <c r="O25" i="1"/>
  <c r="O68" i="1"/>
  <c r="O3349" i="1"/>
  <c r="O1247" i="1"/>
  <c r="O2829" i="1"/>
  <c r="O2840" i="1"/>
  <c r="O539" i="1"/>
  <c r="O1933" i="1"/>
  <c r="O3292" i="1"/>
  <c r="O2220" i="1"/>
  <c r="O1844" i="1"/>
  <c r="O1359" i="1"/>
  <c r="O1637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309" i="1"/>
  <c r="O3611" i="1"/>
  <c r="O3178" i="1"/>
  <c r="O722" i="1"/>
  <c r="O1641" i="1"/>
  <c r="O3277" i="1"/>
  <c r="O3272" i="1"/>
  <c r="O832" i="1"/>
  <c r="O3479" i="1"/>
  <c r="O3305" i="1"/>
  <c r="O73" i="1"/>
  <c r="O2929" i="1"/>
  <c r="O3150" i="1"/>
  <c r="O3330" i="1"/>
  <c r="O2185" i="1"/>
  <c r="O2605" i="1"/>
  <c r="O3032" i="1"/>
  <c r="O3385" i="1"/>
  <c r="O3357" i="1"/>
  <c r="O3419" i="1"/>
  <c r="O791" i="1"/>
  <c r="O1294" i="1"/>
  <c r="O1674" i="1"/>
  <c r="O3487" i="1"/>
  <c r="O3530" i="1"/>
  <c r="O3500" i="1"/>
  <c r="O3246" i="1"/>
  <c r="O3596" i="1"/>
  <c r="O826" i="1"/>
  <c r="O1481" i="1"/>
  <c r="O2010" i="1"/>
  <c r="O2551" i="1"/>
  <c r="O3499" i="1"/>
  <c r="O1022" i="1"/>
  <c r="O3033" i="1"/>
  <c r="O3429" i="1"/>
  <c r="O3495" i="1"/>
  <c r="O3583" i="1"/>
  <c r="O3766" i="1"/>
  <c r="O3580" i="1"/>
  <c r="O2489" i="1"/>
  <c r="O2288" i="1"/>
  <c r="O1604" i="1"/>
  <c r="O3703" i="1"/>
  <c r="O19" i="1"/>
  <c r="O3503" i="1"/>
  <c r="O3660" i="1"/>
  <c r="O255" i="1"/>
  <c r="O2496" i="1"/>
  <c r="O3513" i="1"/>
  <c r="O1846" i="1"/>
  <c r="O3358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2084" i="1"/>
  <c r="O3253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1621" i="1"/>
  <c r="O2939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857" i="1"/>
  <c r="O417" i="1"/>
  <c r="O744" i="1"/>
  <c r="O3524" i="1"/>
  <c r="O2045" i="1"/>
  <c r="O3001" i="1"/>
  <c r="O1035" i="1"/>
  <c r="O1853" i="1"/>
  <c r="O105" i="1"/>
  <c r="O830" i="1"/>
  <c r="O1379" i="1"/>
  <c r="O81" i="1"/>
  <c r="O112" i="1"/>
  <c r="O3712" i="1"/>
  <c r="O3615" i="1"/>
  <c r="O3151" i="1"/>
  <c r="O2783" i="1"/>
  <c r="O3764" i="1"/>
  <c r="O2560" i="1"/>
  <c r="O28" i="1"/>
  <c r="O859" i="1"/>
  <c r="O1644" i="1"/>
  <c r="O3668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530" i="1"/>
  <c r="O3771" i="1"/>
  <c r="O3548" i="1"/>
  <c r="O2208" i="1"/>
  <c r="O3598" i="1"/>
  <c r="O2485" i="1"/>
  <c r="O1656" i="1"/>
  <c r="O848" i="1"/>
  <c r="O2741" i="1"/>
  <c r="O2634" i="1"/>
  <c r="O3319" i="1"/>
  <c r="O370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840" i="1"/>
  <c r="O2995" i="1"/>
  <c r="O3040" i="1"/>
  <c r="O3566" i="1"/>
  <c r="O2299" i="1"/>
  <c r="O1213" i="1"/>
  <c r="O1615" i="1"/>
  <c r="O2221" i="1"/>
  <c r="O2210" i="1"/>
  <c r="O3551" i="1"/>
  <c r="O1039" i="1"/>
  <c r="O786" i="1"/>
  <c r="O1672" i="1"/>
  <c r="O1833" i="1"/>
  <c r="O2472" i="1"/>
  <c r="O3374" i="1"/>
  <c r="O3561" i="1"/>
  <c r="O3670" i="1"/>
  <c r="O782" i="1"/>
  <c r="O813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1622" i="1"/>
  <c r="O3621" i="1"/>
  <c r="O1896" i="1"/>
  <c r="O2785" i="1"/>
  <c r="O1760" i="1"/>
  <c r="O2806" i="1"/>
  <c r="O378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2938" i="1"/>
  <c r="O3533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1885" i="1"/>
  <c r="O385" i="1"/>
  <c r="O3460" i="1"/>
  <c r="O3534" i="1"/>
  <c r="O2636" i="1"/>
  <c r="O75" i="1"/>
  <c r="O3512" i="1"/>
  <c r="O1842" i="1"/>
  <c r="O3582" i="1"/>
  <c r="O1208" i="1"/>
  <c r="O2559" i="1"/>
  <c r="O3567" i="1"/>
  <c r="O1901" i="1"/>
  <c r="O3028" i="1"/>
  <c r="O2525" i="1"/>
  <c r="O2839" i="1"/>
  <c r="O2295" i="1"/>
  <c r="O1298" i="1"/>
  <c r="O21" i="1"/>
  <c r="O3728" i="1"/>
  <c r="O2630" i="1"/>
  <c r="O3610" i="1"/>
  <c r="O1949" i="1"/>
  <c r="O2302" i="1"/>
  <c r="O3329" i="1"/>
  <c r="O1855" i="1"/>
  <c r="O3285" i="1"/>
  <c r="O3666" i="1"/>
  <c r="O2561" i="1"/>
  <c r="O3838" i="1"/>
  <c r="O2798" i="1"/>
  <c r="O1613" i="1"/>
  <c r="O2671" i="1"/>
  <c r="O3678" i="1"/>
  <c r="O2106" i="1"/>
  <c r="O648" i="1"/>
  <c r="O783" i="1"/>
  <c r="O3718" i="1"/>
  <c r="O2836" i="1"/>
  <c r="O3451" i="1"/>
  <c r="O825" i="1"/>
  <c r="O3316" i="1"/>
  <c r="O35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2558" i="1"/>
  <c r="O361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539" i="1"/>
  <c r="O1361" i="1"/>
  <c r="O3453" i="1"/>
  <c r="O2826" i="1"/>
  <c r="O1266" i="1"/>
  <c r="O1942" i="1"/>
  <c r="O2277" i="1"/>
  <c r="O366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2819" i="1"/>
  <c r="O3579" i="1"/>
  <c r="O27" i="1"/>
  <c r="O2454" i="1"/>
  <c r="O2102" i="1"/>
  <c r="O1465" i="1"/>
  <c r="O814" i="1"/>
  <c r="O3009" i="1"/>
  <c r="O1939" i="1"/>
  <c r="O2335" i="1"/>
  <c r="O384" i="1"/>
  <c r="O2216" i="1"/>
  <c r="O1839" i="1"/>
  <c r="O3609" i="1"/>
  <c r="O3380" i="1"/>
  <c r="O3757" i="1"/>
  <c r="O3396" i="1"/>
  <c r="O745" i="1"/>
  <c r="O2217" i="1"/>
  <c r="O86" i="1"/>
  <c r="O2924" i="1"/>
  <c r="O3002" i="1"/>
  <c r="O3394" i="1"/>
  <c r="O3574" i="1"/>
  <c r="O3581" i="1"/>
  <c r="O3652" i="1"/>
  <c r="O3763" i="1"/>
  <c r="O3831" i="1"/>
  <c r="O92" i="1"/>
  <c r="O541" i="1"/>
  <c r="O2493" i="1"/>
  <c r="O1639" i="1"/>
  <c r="O831" i="1"/>
  <c r="O1837" i="1"/>
  <c r="O3653" i="1"/>
  <c r="O4" i="1"/>
  <c r="O3751" i="1"/>
  <c r="O3565" i="1"/>
  <c r="O3527" i="1"/>
  <c r="O3833" i="1"/>
  <c r="O3323" i="1"/>
  <c r="O3321" i="1"/>
  <c r="O3183" i="1"/>
  <c r="O1614" i="1"/>
  <c r="O3516" i="1"/>
  <c r="O1393" i="1"/>
  <c r="O1661" i="1"/>
  <c r="O76" i="1"/>
  <c r="O3754" i="1"/>
  <c r="O3293" i="1"/>
  <c r="O3713" i="1"/>
  <c r="O106" i="1"/>
  <c r="O377" i="1"/>
  <c r="O3702" i="1"/>
  <c r="O2492" i="1"/>
  <c r="O1296" i="1"/>
  <c r="O3406" i="1"/>
  <c r="O3411" i="1"/>
  <c r="O1374" i="1"/>
  <c r="O11" i="1"/>
  <c r="O3461" i="1"/>
  <c r="O3535" i="1"/>
  <c r="O3589" i="1"/>
  <c r="O72" i="1"/>
  <c r="O2473" i="1"/>
  <c r="O1041" i="1"/>
  <c r="O3347" i="1"/>
  <c r="O3415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2069" i="1"/>
  <c r="O2258" i="1"/>
  <c r="O1898" i="1"/>
  <c r="O2838" i="1"/>
  <c r="O117" i="1"/>
  <c r="O2219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3789" i="1"/>
  <c r="O3688" i="1"/>
  <c r="O24" i="1"/>
  <c r="O97" i="1"/>
  <c r="O3407" i="1"/>
  <c r="O1834" i="1"/>
  <c r="O3560" i="1"/>
  <c r="O820" i="1"/>
  <c r="O3311" i="1"/>
  <c r="O1402" i="1"/>
  <c r="O3523" i="1"/>
  <c r="O2172" i="1"/>
  <c r="O2640" i="1"/>
  <c r="O3695" i="1"/>
  <c r="O3564" i="1"/>
  <c r="O850" i="1"/>
  <c r="O855" i="1"/>
  <c r="O1824" i="1"/>
  <c r="O2114" i="1"/>
  <c r="O2925" i="1"/>
  <c r="O1851" i="1"/>
  <c r="O829" i="1"/>
  <c r="O2742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338" i="1"/>
  <c r="O3444" i="1"/>
  <c r="O3662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1289" i="1"/>
  <c r="O2817" i="1"/>
  <c r="O3813" i="1"/>
  <c r="O3665" i="1"/>
  <c r="O3672" i="1"/>
  <c r="O1365" i="1"/>
  <c r="O3417" i="1"/>
  <c r="O3590" i="1"/>
  <c r="O85" i="1"/>
  <c r="O2822" i="1"/>
  <c r="O3373" i="1"/>
  <c r="O3837" i="1"/>
  <c r="O3721" i="1"/>
  <c r="O2267" i="1"/>
  <c r="O2171" i="1"/>
  <c r="O2169" i="1"/>
  <c r="O3431" i="1"/>
  <c r="O3538" i="1"/>
  <c r="O2629" i="1"/>
  <c r="O2627" i="1"/>
  <c r="O1925" i="1"/>
  <c r="O2203" i="1"/>
  <c r="O3294" i="1"/>
  <c r="O3578" i="1"/>
  <c r="O2825" i="1"/>
  <c r="O2923" i="1"/>
  <c r="O1763" i="1"/>
  <c r="O3510" i="1"/>
  <c r="O3832" i="1"/>
  <c r="O1194" i="1"/>
  <c r="O1764" i="1"/>
  <c r="O2236" i="1"/>
  <c r="O1662" i="1"/>
  <c r="O642" i="1"/>
  <c r="O2978" i="1"/>
  <c r="O3677" i="1"/>
  <c r="O2796" i="1"/>
  <c r="O80" i="1"/>
  <c r="O734" i="1"/>
  <c r="O2538" i="1"/>
  <c r="O1757" i="1"/>
  <c r="O1382" i="1"/>
  <c r="O33" i="1"/>
  <c r="O849" i="1"/>
  <c r="O3602" i="1"/>
  <c r="O1255" i="1"/>
  <c r="O2215" i="1"/>
  <c r="O3842" i="1"/>
  <c r="O2245" i="1"/>
  <c r="O2736" i="1"/>
  <c r="O124" i="1"/>
  <c r="E8" i="13" l="1"/>
  <c r="E7" i="13"/>
  <c r="E3" i="13"/>
  <c r="E6" i="13"/>
  <c r="E10" i="13"/>
  <c r="E9" i="13"/>
  <c r="E11" i="13"/>
  <c r="E4" i="13"/>
  <c r="E13" i="13"/>
  <c r="E5" i="13"/>
  <c r="E12" i="13"/>
  <c r="E2" i="13"/>
  <c r="C14" i="10"/>
  <c r="C7" i="10"/>
</calcChain>
</file>

<file path=xl/sharedStrings.xml><?xml version="1.0" encoding="utf-8"?>
<sst xmlns="http://schemas.openxmlformats.org/spreadsheetml/2006/main" count="38386" uniqueCount="8419">
  <si>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</si>
  <si>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</si>
  <si>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</si>
  <si>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</si>
  <si>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</si>
  <si>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</si>
  <si>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</si>
  <si>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</si>
  <si>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</si>
  <si>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</si>
  <si>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</si>
  <si>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</si>
  <si>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</si>
  <si>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</si>
  <si>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</si>
  <si>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</si>
  <si>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</si>
  <si>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</si>
  <si>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</si>
  <si>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</si>
  <si>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</si>
  <si>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</si>
  <si>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</si>
  <si>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</si>
  <si>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</si>
  <si>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</si>
  <si>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</si>
  <si>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</si>
  <si>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</si>
  <si>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</si>
  <si>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</si>
  <si>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</si>
  <si>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</si>
  <si>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</si>
  <si>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</si>
  <si>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</si>
  <si>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</si>
  <si>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</si>
  <si>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</si>
  <si>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</si>
  <si>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</si>
  <si>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</si>
  <si>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</si>
  <si>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</si>
  <si>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</si>
  <si>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</si>
  <si>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</si>
  <si>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</si>
  <si>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</si>
  <si>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</si>
  <si>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</si>
  <si>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</si>
  <si>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</si>
  <si>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</si>
  <si>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</si>
  <si>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</si>
  <si>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</si>
  <si>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</si>
  <si>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</si>
  <si>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</si>
  <si>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</si>
  <si>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</si>
  <si>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</si>
  <si>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</si>
  <si>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</si>
  <si>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</si>
  <si>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</si>
  <si>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</si>
  <si>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</si>
  <si>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</si>
  <si>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</si>
  <si>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</si>
  <si>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</si>
  <si>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</si>
  <si>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</si>
  <si>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</si>
  <si>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</si>
  <si>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</si>
  <si>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</si>
  <si>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</si>
  <si>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</si>
  <si>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</si>
  <si>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</si>
  <si>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</si>
  <si>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</si>
  <si>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</si>
  <si>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</si>
  <si>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</si>
  <si>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</si>
  <si>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</si>
  <si>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</si>
  <si>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</si>
  <si>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</si>
  <si>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</si>
  <si>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</si>
  <si>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</si>
  <si>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</si>
  <si>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</si>
  <si>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</si>
  <si>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</si>
  <si>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</si>
  <si>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</si>
  <si>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</si>
  <si>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</si>
  <si>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</si>
  <si>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</si>
  <si>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</si>
  <si>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</si>
  <si>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</si>
  <si>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</si>
  <si>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</si>
  <si>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</si>
  <si>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</si>
  <si>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</si>
  <si>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</si>
  <si>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</si>
  <si>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</si>
  <si>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</si>
  <si>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</si>
  <si>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</si>
  <si>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</si>
  <si>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</si>
  <si>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</si>
  <si>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</si>
  <si>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</si>
  <si>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</si>
  <si>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</si>
  <si>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</si>
  <si>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</si>
  <si>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</si>
  <si>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</si>
  <si>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</si>
  <si>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</si>
  <si>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</si>
  <si>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</si>
  <si>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</si>
  <si>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</si>
  <si>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</si>
  <si>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</si>
  <si>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</si>
  <si>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</si>
  <si>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</si>
  <si>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</si>
  <si>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</si>
  <si>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</si>
  <si>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</si>
  <si>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</si>
  <si>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</si>
  <si>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</si>
  <si>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</si>
  <si>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</si>
  <si>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</si>
  <si>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</si>
  <si>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</si>
  <si>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</si>
  <si>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</si>
  <si>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</si>
  <si>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</si>
  <si>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</si>
  <si>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</si>
  <si>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</si>
  <si>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</si>
  <si>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</si>
  <si>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</si>
  <si>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</si>
  <si>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</si>
  <si>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</si>
  <si>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</si>
  <si>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</si>
  <si>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</si>
  <si>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</si>
  <si>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</si>
  <si>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</si>
  <si>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</si>
  <si>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</si>
  <si>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</si>
  <si>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</si>
  <si>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</si>
  <si>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</si>
  <si>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</si>
  <si>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</si>
  <si>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</si>
  <si>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</si>
  <si>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</si>
  <si>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</si>
  <si>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</si>
  <si>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</si>
  <si>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</si>
  <si>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</si>
  <si>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</si>
  <si>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</si>
  <si>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</si>
  <si>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</si>
  <si>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</si>
  <si>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</si>
  <si>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</si>
  <si>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</si>
  <si>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</si>
  <si>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</si>
  <si>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</si>
  <si>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</si>
  <si>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</si>
  <si>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</si>
  <si>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</si>
  <si>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</si>
  <si>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</si>
  <si>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</si>
  <si>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</si>
  <si>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</si>
  <si>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</si>
  <si>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</si>
  <si>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</si>
  <si>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</si>
  <si>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</si>
  <si>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</si>
  <si>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</si>
  <si>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</si>
  <si>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</si>
  <si>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</si>
  <si>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</si>
  <si>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</si>
  <si>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</si>
  <si>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</si>
  <si>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</si>
  <si>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</si>
  <si>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</si>
  <si>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</si>
  <si>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</si>
  <si>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</si>
  <si>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</si>
  <si>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</si>
  <si>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</si>
  <si>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</si>
  <si>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</si>
  <si>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</si>
  <si>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</si>
  <si>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</si>
  <si>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</si>
  <si>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</si>
  <si>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</si>
  <si>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</si>
  <si>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</si>
  <si>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</si>
  <si>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</si>
  <si>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</si>
  <si>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</si>
  <si>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</si>
  <si>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</si>
  <si>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</si>
  <si>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</si>
  <si>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</si>
  <si>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</si>
  <si>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</si>
  <si>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</si>
  <si>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</si>
  <si>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</si>
  <si>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</si>
  <si>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</si>
  <si>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</si>
  <si>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</si>
  <si>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</si>
  <si>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</si>
  <si>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</si>
  <si>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</si>
  <si>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</si>
  <si>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</si>
  <si>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</si>
  <si>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</si>
  <si>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</si>
  <si>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</si>
  <si>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</si>
  <si>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</si>
  <si>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</si>
  <si>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</si>
  <si>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</si>
  <si>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</si>
  <si>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</si>
  <si>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</si>
  <si>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</si>
  <si>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</si>
  <si>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</si>
  <si>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</si>
  <si>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</si>
  <si>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</si>
  <si>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</si>
  <si>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</si>
  <si>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</si>
  <si>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</si>
  <si>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</si>
  <si>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</si>
  <si>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</si>
  <si>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</si>
  <si>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</si>
  <si>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</si>
  <si>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</si>
  <si>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</si>
  <si>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</si>
  <si>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</si>
  <si>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</si>
  <si>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</si>
  <si>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</si>
  <si>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</si>
  <si>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</si>
  <si>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</si>
  <si>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</si>
  <si>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</si>
  <si>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</si>
  <si>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</si>
  <si>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</si>
  <si>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</si>
  <si>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</si>
  <si>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</si>
  <si>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</si>
  <si>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</si>
  <si>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</si>
  <si>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</si>
  <si>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</si>
  <si>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</si>
  <si>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</si>
  <si>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</si>
  <si>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</si>
  <si>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</si>
  <si>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</si>
  <si>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</si>
  <si>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</si>
  <si>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</si>
  <si>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</si>
  <si>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</si>
  <si>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</si>
  <si>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</si>
  <si>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</si>
  <si>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</si>
  <si>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</si>
  <si>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</si>
  <si>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</si>
  <si>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</si>
  <si>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</si>
  <si>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</si>
  <si>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</si>
  <si>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</si>
  <si>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</si>
  <si>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</si>
  <si>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</si>
  <si>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</si>
  <si>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</si>
  <si>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</si>
  <si>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</si>
  <si>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</si>
  <si>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</si>
  <si>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</si>
  <si>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</si>
  <si>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</si>
  <si>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</si>
  <si>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</si>
  <si>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</si>
  <si>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</si>
  <si>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</si>
  <si>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</si>
  <si>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</si>
  <si>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</si>
  <si>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</si>
  <si>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</si>
  <si>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</si>
  <si>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</si>
  <si>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</si>
  <si>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</si>
  <si>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</si>
  <si>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</si>
  <si>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</si>
  <si>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</si>
  <si>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</si>
  <si>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</si>
  <si>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</si>
  <si>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</si>
  <si>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</si>
  <si>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</si>
  <si>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</si>
  <si>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</si>
  <si>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</si>
  <si>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</si>
  <si>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</si>
  <si>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</si>
  <si>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</si>
  <si>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</si>
  <si>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</si>
  <si>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</si>
  <si>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</si>
  <si>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</si>
  <si>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</si>
  <si>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</si>
  <si>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</si>
  <si>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</si>
  <si>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</si>
  <si>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</si>
  <si>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</si>
  <si>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</si>
  <si>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</si>
  <si>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</si>
  <si>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</si>
  <si>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</si>
  <si>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</si>
  <si>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</si>
  <si>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</si>
  <si>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</si>
  <si>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</si>
  <si>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</si>
  <si>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</si>
  <si>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</si>
  <si>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</si>
  <si>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</si>
  <si>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</si>
  <si>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</si>
  <si>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</si>
  <si>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</si>
  <si>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</si>
  <si>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</si>
  <si>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</si>
  <si>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</si>
  <si>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</si>
  <si>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</si>
  <si>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</si>
  <si>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</si>
  <si>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</si>
  <si>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</si>
  <si>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</si>
  <si>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</si>
  <si>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</si>
  <si>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</si>
  <si>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</si>
  <si>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</si>
  <si>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</si>
  <si>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</si>
  <si>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</si>
  <si>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</si>
  <si>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</si>
  <si>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</si>
  <si>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</si>
  <si>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</si>
  <si>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</si>
  <si>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</si>
  <si>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</si>
  <si>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</si>
  <si>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</si>
  <si>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</si>
  <si>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</si>
  <si>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</si>
  <si>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</si>
  <si>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</si>
  <si>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</si>
  <si>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</si>
  <si>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</si>
  <si>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</si>
  <si>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</si>
  <si>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</si>
  <si>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</si>
  <si>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</si>
  <si>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</si>
  <si>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</si>
  <si>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</si>
  <si>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</si>
  <si>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</si>
  <si>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</si>
  <si>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</si>
  <si>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</si>
  <si>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</si>
  <si>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</si>
  <si>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</si>
  <si>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</si>
  <si>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</si>
  <si>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</si>
  <si>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</si>
  <si>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</si>
  <si>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</si>
  <si>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</si>
  <si>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</si>
  <si>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</si>
  <si>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</si>
  <si>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</si>
  <si>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</si>
  <si>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</si>
  <si>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</si>
  <si>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</si>
  <si>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</si>
  <si>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</si>
  <si>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</si>
  <si>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</si>
  <si>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</si>
  <si>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</si>
  <si>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</si>
  <si>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</si>
  <si>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</si>
  <si>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</si>
  <si>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</si>
  <si>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</si>
  <si>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</si>
  <si>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</si>
  <si>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</si>
  <si>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</si>
  <si>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</si>
  <si>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</si>
  <si>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</si>
  <si>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</si>
  <si>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</si>
  <si>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</si>
  <si>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</si>
  <si>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</si>
  <si>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</si>
  <si>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</si>
  <si>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</si>
  <si>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</si>
  <si>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</si>
  <si>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</si>
  <si>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</si>
  <si>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</si>
  <si>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</si>
  <si>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</si>
  <si>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</si>
  <si>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</si>
  <si>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</si>
  <si>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</si>
  <si>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</si>
  <si>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</si>
  <si>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</si>
  <si>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</si>
  <si>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</si>
  <si>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</si>
  <si>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</si>
  <si>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</si>
  <si>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</si>
  <si>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</si>
  <si>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</si>
  <si>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</si>
  <si>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</si>
  <si>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</si>
  <si>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</si>
  <si>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</si>
  <si>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</si>
  <si>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</si>
  <si>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</si>
  <si>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</si>
  <si>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</si>
  <si>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</si>
  <si>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</si>
  <si>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</si>
  <si>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</si>
  <si>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</si>
  <si>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</si>
  <si>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</si>
  <si>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</si>
  <si>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</si>
  <si>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</si>
  <si>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</si>
  <si>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</si>
  <si>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</si>
  <si>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</si>
  <si>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</si>
  <si>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</si>
  <si>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</si>
  <si>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</si>
  <si>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</si>
  <si>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</si>
  <si>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</si>
  <si>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</si>
  <si>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</si>
  <si>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</si>
  <si>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</si>
  <si>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</si>
  <si>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</si>
  <si>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</si>
  <si>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</si>
  <si>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</si>
  <si>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</si>
  <si>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</si>
  <si>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</si>
  <si>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</si>
  <si>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</si>
  <si>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</si>
  <si>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</si>
  <si>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</si>
  <si>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</si>
  <si>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</si>
  <si>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</si>
  <si>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</si>
  <si>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</si>
  <si>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</si>
  <si>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</si>
  <si>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</si>
  <si>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</si>
  <si>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</si>
  <si>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</si>
  <si>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</si>
  <si>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</si>
  <si>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</si>
  <si>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</si>
  <si>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</si>
  <si>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</si>
  <si>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</si>
  <si>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</si>
  <si>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</si>
  <si>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</si>
  <si>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</si>
  <si>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</si>
  <si>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</si>
  <si>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</si>
  <si>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</si>
  <si>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</si>
  <si>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</si>
  <si>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</si>
  <si>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</si>
  <si>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</si>
  <si>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</si>
  <si>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</si>
  <si>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</si>
  <si>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</si>
  <si>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</si>
  <si>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</si>
  <si>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</si>
  <si>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</si>
  <si>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</si>
  <si>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</si>
  <si>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</si>
  <si>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</si>
  <si>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</si>
  <si>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</si>
  <si>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</si>
  <si>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</si>
  <si>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</si>
  <si>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</si>
  <si>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</si>
  <si>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</si>
  <si>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</si>
  <si>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</si>
  <si>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</si>
  <si>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</si>
  <si>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</si>
  <si>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</si>
  <si>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</si>
  <si>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</si>
  <si>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</si>
  <si>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</si>
  <si>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</si>
  <si>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</si>
  <si>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</si>
  <si>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</si>
  <si>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</si>
  <si>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</si>
  <si>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</si>
  <si>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</si>
  <si>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</si>
  <si>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</si>
  <si>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</si>
  <si>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</si>
  <si>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</si>
  <si>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</si>
  <si>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</si>
  <si>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</si>
  <si>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</si>
  <si>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</si>
  <si>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</si>
  <si>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</si>
  <si>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</si>
  <si>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</si>
  <si>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</si>
  <si>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</si>
  <si>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</si>
  <si>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</si>
  <si>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</si>
  <si>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</si>
  <si>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</si>
  <si>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</si>
  <si>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</si>
  <si>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</si>
  <si>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</si>
  <si>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</si>
  <si>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</si>
  <si>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</si>
  <si>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</si>
  <si>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</si>
  <si>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</si>
  <si>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</si>
  <si>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</si>
  <si>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</si>
  <si>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</si>
  <si>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</si>
  <si>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</si>
  <si>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</si>
  <si>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</si>
  <si>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</si>
  <si>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</si>
  <si>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</si>
  <si>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</si>
  <si>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</si>
  <si>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</si>
  <si>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</si>
  <si>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</si>
  <si>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</si>
  <si>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</si>
  <si>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</si>
  <si>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</si>
  <si>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</si>
  <si>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</si>
  <si>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</si>
  <si>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</si>
  <si>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</si>
  <si>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</si>
  <si>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</si>
  <si>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</si>
  <si>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</si>
  <si>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</si>
  <si>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</si>
  <si>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</si>
  <si>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</si>
  <si>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</si>
  <si>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</si>
  <si>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</si>
  <si>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</si>
  <si>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</si>
  <si>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</si>
  <si>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</si>
  <si>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</si>
  <si>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</si>
  <si>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</si>
  <si>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</si>
  <si>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</si>
  <si>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</si>
  <si>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</si>
  <si>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</si>
  <si>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</si>
  <si>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</si>
  <si>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</si>
  <si>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</si>
  <si>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</si>
  <si>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</si>
  <si>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</si>
  <si>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</si>
  <si>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</si>
  <si>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</si>
  <si>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</si>
  <si>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</si>
  <si>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</si>
  <si>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</si>
  <si>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</si>
  <si>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</si>
  <si>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</si>
  <si>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</si>
  <si>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</si>
  <si>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</si>
  <si>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</si>
  <si>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</si>
  <si>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</si>
  <si>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</si>
  <si>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</si>
  <si>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</si>
  <si>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</si>
  <si>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</si>
  <si>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</si>
  <si>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</si>
  <si>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</si>
  <si>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</si>
  <si>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</si>
  <si>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</si>
  <si>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</si>
  <si>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</si>
  <si>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</si>
  <si>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</si>
  <si>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</si>
  <si>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</si>
  <si>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</si>
  <si>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</si>
  <si>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</si>
  <si>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</si>
  <si>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</si>
  <si>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</si>
  <si>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</si>
  <si>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</si>
  <si>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</si>
  <si>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</si>
  <si>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</si>
  <si>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</si>
  <si>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</si>
  <si>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</si>
  <si>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</si>
  <si>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</si>
  <si>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</si>
  <si>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</si>
  <si>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</si>
  <si>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</si>
  <si>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</si>
  <si>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</si>
  <si>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</si>
  <si>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</si>
  <si>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</si>
  <si>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</si>
  <si>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</si>
  <si>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</si>
  <si>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</si>
  <si>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</si>
  <si>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</si>
  <si>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</si>
  <si>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</si>
  <si>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</si>
  <si>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</si>
  <si>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</si>
  <si>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</si>
  <si>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</si>
  <si>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</si>
  <si>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</si>
  <si>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</si>
  <si>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</si>
  <si>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</si>
  <si>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</si>
  <si>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</si>
  <si>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</si>
  <si>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</si>
  <si>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</si>
  <si>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</si>
  <si>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</si>
  <si>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</si>
  <si>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</si>
  <si>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</si>
  <si>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</si>
  <si>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</si>
  <si>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</si>
  <si>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</si>
  <si>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</si>
  <si>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</si>
  <si>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</si>
  <si>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</si>
  <si>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</si>
  <si>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</si>
  <si>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</si>
  <si>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</si>
  <si>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</si>
  <si>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</si>
  <si>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</si>
  <si>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</si>
  <si>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</si>
  <si>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</si>
  <si>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</si>
  <si>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</si>
  <si>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</si>
  <si>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</si>
  <si>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</si>
  <si>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</si>
  <si>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</si>
  <si>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</si>
  <si>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</si>
  <si>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</si>
  <si>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</si>
  <si>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</si>
  <si>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</si>
  <si>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</si>
  <si>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</si>
  <si>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</si>
  <si>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</si>
  <si>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</si>
  <si>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</si>
  <si>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</si>
  <si>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</si>
  <si>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</si>
  <si>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</si>
  <si>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</si>
  <si>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</si>
  <si>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</si>
  <si>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</si>
  <si>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</si>
  <si>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</si>
  <si>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</si>
  <si>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</si>
  <si>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</si>
  <si>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</si>
  <si>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</si>
  <si>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</si>
  <si>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</si>
  <si>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</si>
  <si>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</si>
  <si>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</si>
  <si>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</si>
  <si>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</si>
  <si>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</si>
  <si>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</si>
  <si>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</si>
  <si>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</si>
  <si>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</si>
  <si>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</si>
  <si>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</si>
  <si>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</si>
  <si>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</si>
  <si>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</si>
  <si>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</si>
  <si>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</si>
  <si>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</si>
  <si>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</si>
  <si>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</si>
  <si>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</si>
  <si>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</si>
  <si>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</si>
  <si>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</si>
  <si>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</si>
  <si>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</si>
  <si>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</si>
  <si>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</si>
  <si>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</si>
  <si>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</si>
  <si>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</si>
  <si>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</si>
  <si>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</si>
  <si>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</si>
  <si>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</si>
  <si>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</si>
  <si>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</si>
  <si>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</si>
  <si>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</si>
  <si>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</si>
  <si>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</si>
  <si>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</si>
  <si>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</si>
  <si>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</si>
  <si>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</si>
  <si>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</si>
  <si>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</si>
  <si>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</si>
  <si>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</si>
  <si>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</si>
  <si>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</si>
  <si>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</si>
  <si>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</si>
  <si>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</si>
  <si>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</si>
  <si>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</si>
  <si>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</si>
  <si>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</si>
  <si>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</si>
  <si>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</si>
  <si>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</si>
  <si>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</si>
  <si>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</si>
  <si>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</si>
  <si>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</si>
  <si>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</si>
  <si>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</si>
  <si>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</si>
  <si>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</si>
  <si>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</si>
  <si>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</si>
  <si>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</si>
  <si>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</si>
  <si>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</si>
  <si>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</si>
  <si>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</si>
  <si>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</si>
  <si>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</si>
  <si>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</si>
  <si>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</si>
  <si>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</si>
  <si>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</si>
  <si>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</si>
  <si>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</si>
  <si>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</si>
  <si>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</si>
  <si>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</si>
  <si>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</si>
  <si>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</si>
  <si>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</si>
  <si>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</si>
  <si>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</si>
  <si>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</si>
  <si>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</si>
  <si>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</si>
  <si>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</si>
  <si>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</si>
  <si>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</si>
  <si>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</si>
  <si>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</si>
  <si>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</si>
  <si>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</si>
  <si>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</si>
  <si>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</si>
  <si>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</si>
  <si>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</si>
  <si>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</si>
  <si>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</si>
  <si>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</si>
  <si>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</si>
  <si>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</si>
  <si>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</si>
  <si>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</si>
  <si>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</si>
  <si>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</si>
  <si>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</si>
  <si>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</si>
  <si>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</si>
  <si>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</si>
  <si>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</si>
  <si>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</si>
  <si>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</si>
  <si>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</si>
  <si>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</si>
  <si>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</si>
  <si>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</si>
  <si>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</si>
  <si>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</si>
  <si>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</si>
  <si>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</si>
  <si>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</si>
  <si>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</si>
  <si>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</si>
  <si>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</si>
  <si>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</si>
  <si>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</si>
  <si>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</si>
  <si>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</si>
  <si>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</si>
  <si>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</si>
  <si>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</si>
  <si>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</si>
  <si>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</si>
  <si>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</si>
  <si>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</si>
  <si>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</si>
  <si>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</si>
  <si>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</si>
  <si>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</si>
  <si>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</si>
  <si>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</si>
  <si>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</si>
  <si>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</si>
  <si>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</si>
  <si>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</si>
  <si>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</si>
  <si>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</si>
  <si>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</si>
  <si>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</si>
  <si>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</si>
  <si>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</si>
  <si>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</si>
  <si>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</si>
  <si>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</si>
  <si>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</si>
  <si>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</si>
  <si>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</si>
  <si>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</si>
  <si>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</si>
  <si>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</si>
  <si>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</si>
  <si>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</si>
  <si>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</si>
  <si>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</si>
  <si>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</si>
  <si>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</si>
  <si>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</si>
  <si>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</si>
  <si>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</si>
  <si>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</si>
  <si>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</si>
  <si>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</si>
  <si>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</si>
  <si>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</si>
  <si>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</si>
  <si>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</si>
  <si>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</si>
  <si>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</si>
  <si>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</si>
  <si>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</si>
  <si>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</si>
  <si>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</si>
  <si>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</si>
  <si>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</si>
  <si>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</si>
  <si>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</si>
  <si>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</si>
  <si>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</si>
  <si>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</si>
  <si>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</si>
  <si>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</si>
  <si>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</si>
  <si>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</si>
  <si>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</si>
  <si>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</si>
  <si>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</si>
  <si>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</si>
  <si>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</si>
  <si>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</si>
  <si>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</si>
  <si>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</si>
  <si>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</si>
  <si>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</si>
  <si>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</si>
  <si>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</si>
  <si>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</si>
  <si>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</si>
  <si>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</si>
  <si>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</si>
  <si>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</si>
  <si>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</si>
  <si>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</si>
  <si>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</si>
  <si>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</si>
  <si>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</si>
  <si>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</si>
  <si>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</si>
  <si>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</si>
  <si>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</si>
  <si>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</si>
  <si>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</si>
  <si>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</si>
  <si>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</si>
  <si>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</si>
  <si>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</si>
  <si>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</si>
  <si>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</si>
  <si>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</si>
  <si>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</si>
  <si>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</si>
  <si>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</si>
  <si>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</si>
  <si>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</si>
  <si>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</si>
  <si>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</si>
  <si>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</si>
  <si>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</si>
  <si>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</si>
  <si>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</si>
  <si>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</si>
  <si>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</si>
  <si>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</si>
  <si>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</si>
  <si>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</si>
  <si>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</si>
  <si>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</si>
  <si>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</si>
  <si>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</si>
  <si>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</si>
  <si>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</si>
  <si>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</si>
  <si>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</si>
  <si>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</si>
  <si>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</si>
  <si>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</si>
  <si>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</si>
  <si>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</si>
  <si>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</si>
  <si>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</si>
  <si>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</si>
  <si>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</si>
  <si>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</si>
  <si>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</si>
  <si>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</si>
  <si>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</si>
  <si>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</si>
  <si>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</si>
  <si>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</si>
  <si>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</si>
  <si>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</si>
  <si>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</si>
  <si>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</si>
  <si>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</si>
  <si>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</si>
  <si>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</si>
  <si>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</si>
  <si>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</si>
  <si>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</si>
  <si>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</si>
  <si>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</si>
  <si>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</si>
  <si>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</si>
  <si>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</si>
  <si>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</si>
  <si>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</si>
  <si>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</si>
  <si>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</si>
  <si>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</si>
  <si>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</si>
  <si>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</si>
  <si>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</si>
  <si>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</si>
  <si>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</si>
  <si>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</si>
  <si>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</si>
  <si>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</si>
  <si>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</si>
  <si>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</si>
  <si>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</si>
  <si>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</si>
  <si>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</si>
  <si>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</si>
  <si>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</si>
  <si>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</si>
  <si>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</si>
  <si>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</si>
  <si>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</si>
  <si>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</si>
  <si>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</si>
  <si>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</si>
  <si>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</si>
  <si>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</si>
  <si>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</si>
  <si>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</si>
  <si>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</si>
  <si>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</si>
  <si>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</si>
  <si>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</si>
  <si>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</si>
  <si>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</si>
  <si>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</si>
  <si>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</si>
  <si>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</si>
  <si>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</si>
  <si>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</si>
  <si>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</si>
  <si>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</si>
  <si>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</si>
  <si>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</si>
  <si>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</si>
  <si>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</si>
  <si>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</si>
  <si>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</si>
  <si>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</si>
  <si>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</si>
  <si>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</si>
  <si>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</si>
  <si>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</si>
  <si>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</si>
  <si>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</si>
  <si>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</si>
  <si>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</si>
  <si>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</si>
  <si>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</si>
  <si>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</si>
  <si>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</si>
  <si>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</si>
  <si>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</si>
  <si>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</si>
  <si>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</si>
  <si>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</si>
  <si>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</si>
  <si>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</si>
  <si>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</si>
  <si>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</si>
  <si>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</si>
  <si>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</si>
  <si>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</si>
  <si>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</si>
  <si>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</si>
  <si>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</si>
  <si>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</si>
  <si>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</si>
  <si>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</si>
  <si>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</si>
  <si>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</si>
  <si>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</si>
  <si>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</si>
  <si>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</si>
  <si>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</si>
  <si>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</si>
  <si>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</si>
  <si>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</si>
  <si>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</si>
  <si>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</si>
  <si>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</si>
  <si>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</si>
  <si>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</si>
  <si>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</si>
  <si>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</si>
  <si>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</si>
  <si>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</si>
  <si>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</si>
  <si>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</si>
  <si>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</si>
  <si>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</si>
  <si>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</si>
  <si>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</si>
  <si>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</si>
  <si>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</si>
  <si>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</si>
  <si>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</si>
  <si>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</si>
  <si>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</si>
  <si>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</si>
  <si>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</si>
  <si>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</si>
  <si>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</si>
  <si>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</si>
  <si>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</si>
  <si>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</si>
  <si>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</si>
  <si>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</si>
  <si>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</si>
  <si>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</si>
  <si>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</si>
  <si>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</si>
  <si>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</si>
  <si>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</si>
  <si>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</si>
  <si>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</si>
  <si>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</si>
  <si>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</si>
  <si>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</si>
  <si>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</si>
  <si>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</si>
  <si>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</si>
  <si>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</si>
  <si>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</si>
  <si>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</si>
  <si>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</si>
  <si>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</si>
  <si>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</si>
  <si>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</si>
  <si>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</si>
  <si>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</si>
  <si>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</si>
  <si>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</si>
  <si>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</si>
  <si>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</si>
  <si>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</si>
  <si>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</si>
  <si>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</si>
  <si>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</si>
  <si>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</si>
  <si>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</si>
  <si>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</si>
  <si>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</si>
  <si>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</si>
  <si>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</si>
  <si>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</si>
  <si>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</si>
  <si>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</si>
  <si>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</si>
  <si>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</si>
  <si>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</si>
  <si>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</si>
  <si>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</si>
  <si>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</si>
  <si>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</si>
  <si>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</si>
  <si>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</si>
  <si>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</si>
  <si>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</si>
  <si>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</si>
  <si>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</si>
  <si>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</si>
  <si>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</si>
  <si>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</si>
  <si>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</si>
  <si>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</si>
  <si>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</si>
  <si>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</si>
  <si>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</si>
  <si>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</si>
  <si>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</si>
  <si>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</si>
  <si>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</si>
  <si>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</si>
  <si>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</si>
  <si>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</si>
  <si>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</si>
  <si>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</si>
  <si>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</si>
  <si>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</si>
  <si>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</si>
  <si>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</si>
  <si>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</si>
  <si>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</si>
  <si>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</si>
  <si>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</si>
  <si>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</si>
  <si>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</si>
  <si>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</si>
  <si>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</si>
  <si>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</si>
  <si>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</si>
  <si>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</si>
  <si>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</si>
  <si>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</si>
  <si>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</si>
  <si>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</si>
  <si>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</si>
  <si>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</si>
  <si>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</si>
  <si>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</si>
  <si>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</si>
  <si>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</si>
  <si>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</si>
  <si>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</si>
  <si>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</si>
  <si>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</si>
  <si>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</si>
  <si>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</si>
  <si>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</si>
  <si>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</si>
  <si>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</si>
  <si>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</si>
  <si>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</si>
  <si>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</si>
  <si>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</si>
  <si>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</si>
  <si>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</si>
  <si>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</si>
  <si>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</si>
  <si>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</si>
  <si>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</si>
  <si>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</si>
  <si>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</si>
  <si>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</si>
  <si>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</si>
  <si>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</si>
  <si>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</si>
  <si>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</si>
  <si>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</si>
  <si>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</si>
  <si>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</si>
  <si>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</si>
  <si>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</si>
  <si>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</si>
  <si>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</si>
  <si>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</si>
  <si>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</si>
  <si>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</si>
  <si>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</si>
  <si>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</si>
  <si>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</si>
  <si>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</si>
  <si>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</si>
  <si>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</si>
  <si>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</si>
  <si>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</si>
  <si>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</si>
  <si>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</si>
  <si>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</si>
  <si>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</si>
  <si>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</si>
  <si>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</si>
  <si>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</si>
  <si>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</si>
  <si>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</si>
  <si>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</si>
  <si>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</si>
  <si>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</si>
  <si>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</si>
  <si>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</si>
  <si>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</si>
  <si>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</si>
  <si>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</si>
  <si>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</si>
  <si>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</si>
  <si>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</si>
  <si>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</si>
  <si>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</si>
  <si>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</si>
  <si>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</si>
  <si>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</si>
  <si>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</si>
  <si>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</si>
  <si>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</si>
  <si>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</si>
  <si>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</si>
  <si>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</si>
  <si>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</si>
  <si>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</si>
  <si>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</si>
  <si>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</si>
  <si>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</si>
  <si>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</si>
  <si>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</si>
  <si>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</si>
  <si>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</si>
  <si>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</si>
  <si>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</si>
  <si>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</si>
  <si>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</si>
  <si>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</si>
  <si>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</si>
  <si>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</si>
  <si>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</si>
  <si>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</si>
  <si>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</si>
  <si>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</si>
  <si>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</si>
  <si>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</si>
  <si>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</si>
  <si>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</si>
  <si>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</si>
  <si>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</si>
  <si>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</si>
  <si>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</si>
  <si>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</si>
  <si>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</si>
  <si>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</si>
  <si>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</si>
  <si>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</si>
  <si>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</si>
  <si>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</si>
  <si>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</si>
  <si>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</si>
  <si>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</si>
  <si>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</si>
  <si>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</si>
  <si>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</si>
  <si>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</si>
  <si>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</si>
  <si>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</si>
  <si>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</si>
  <si>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</si>
  <si>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</si>
  <si>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</si>
  <si>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</si>
  <si>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</si>
  <si>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</si>
  <si>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</si>
  <si>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</si>
  <si>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</si>
  <si>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</si>
  <si>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</si>
  <si>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</si>
  <si>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</si>
  <si>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</si>
  <si>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</si>
  <si>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</si>
  <si>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</si>
  <si>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</si>
  <si>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</si>
  <si>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</si>
  <si>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</si>
  <si>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</si>
  <si>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</si>
  <si>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</si>
  <si>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</si>
  <si>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</si>
  <si>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</si>
  <si>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</si>
  <si>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</si>
  <si>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</si>
  <si>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</si>
  <si>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</si>
  <si>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</si>
  <si>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</si>
  <si>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</si>
  <si>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</si>
  <si>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</si>
  <si>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</si>
  <si>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</si>
  <si>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</si>
  <si>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</si>
  <si>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</si>
  <si>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</si>
  <si>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</si>
  <si>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</si>
  <si>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</si>
  <si>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</si>
  <si>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</si>
  <si>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</si>
  <si>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</si>
  <si>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</si>
  <si>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</si>
  <si>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</si>
  <si>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</si>
  <si>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</si>
  <si>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</si>
  <si>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</si>
  <si>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</si>
  <si>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</si>
  <si>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</si>
  <si>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</si>
  <si>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</si>
  <si>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</si>
  <si>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</si>
  <si>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</si>
  <si>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</si>
  <si>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</si>
  <si>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</si>
  <si>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</si>
  <si>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</si>
  <si>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</si>
  <si>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</si>
  <si>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</si>
  <si>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</si>
  <si>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</si>
  <si>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</si>
  <si>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</si>
  <si>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</si>
  <si>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</si>
  <si>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</si>
  <si>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</si>
  <si>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</si>
  <si>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</si>
  <si>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</si>
  <si>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</si>
  <si>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</si>
  <si>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</si>
  <si>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</si>
  <si>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</si>
  <si>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</si>
  <si>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</si>
  <si>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</si>
  <si>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</si>
  <si>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</si>
  <si>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</si>
  <si>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</si>
  <si>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</si>
  <si>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</si>
  <si>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</si>
  <si>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</si>
  <si>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</si>
  <si>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</si>
  <si>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</si>
  <si>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</si>
  <si>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</si>
  <si>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</si>
  <si>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</si>
  <si>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</si>
  <si>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</si>
  <si>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</si>
  <si>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</si>
  <si>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</si>
  <si>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</si>
  <si>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</si>
  <si>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</si>
  <si>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</si>
  <si>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</si>
  <si>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</si>
  <si>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</si>
  <si>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</si>
  <si>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</si>
  <si>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</si>
  <si>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</si>
  <si>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</si>
  <si>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</si>
  <si>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</si>
  <si>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</si>
  <si>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</si>
  <si>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</si>
  <si>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</si>
  <si>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</si>
  <si>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</si>
  <si>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</si>
  <si>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</si>
  <si>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</si>
  <si>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</si>
  <si>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</si>
  <si>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</si>
  <si>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</si>
  <si>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</si>
  <si>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</si>
  <si>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</si>
  <si>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</si>
  <si>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</si>
  <si>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</si>
  <si>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</si>
  <si>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</si>
  <si>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</si>
  <si>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</si>
  <si>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</si>
  <si>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</si>
  <si>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</si>
  <si>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</si>
  <si>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</si>
  <si>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</si>
  <si>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</si>
  <si>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</si>
  <si>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</si>
  <si>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</si>
  <si>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</si>
  <si>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</si>
  <si>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</si>
  <si>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</si>
  <si>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</si>
  <si>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</si>
  <si>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</si>
  <si>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</si>
  <si>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</si>
  <si>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</si>
  <si>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</si>
  <si>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</si>
  <si>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</si>
  <si>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</si>
  <si>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</si>
  <si>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</si>
  <si>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</si>
  <si>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</si>
  <si>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</si>
  <si>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</si>
  <si>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</si>
  <si>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</si>
  <si>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</si>
  <si>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</si>
  <si>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</si>
  <si>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</si>
  <si>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</si>
  <si>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</si>
  <si>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</si>
  <si>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</si>
  <si>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</si>
  <si>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</si>
  <si>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</si>
  <si>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</si>
  <si>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</si>
  <si>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</si>
  <si>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</si>
  <si>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</si>
  <si>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</si>
  <si>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</si>
  <si>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</si>
  <si>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</si>
  <si>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</si>
  <si>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</si>
  <si>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</si>
  <si>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</si>
  <si>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</si>
  <si>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</si>
  <si>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</si>
  <si>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</si>
  <si>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</si>
  <si>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</si>
  <si>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</si>
  <si>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</si>
  <si>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</si>
  <si>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</si>
  <si>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</si>
  <si>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</si>
  <si>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</si>
  <si>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</si>
  <si>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</si>
  <si>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</si>
  <si>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</si>
  <si>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</si>
  <si>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</si>
  <si>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</si>
  <si>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</si>
  <si>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</si>
  <si>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</si>
  <si>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</si>
  <si>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</si>
  <si>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</si>
  <si>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</si>
  <si>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</si>
  <si>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</si>
  <si>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</si>
  <si>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</si>
  <si>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</si>
  <si>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</si>
  <si>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</si>
  <si>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</si>
  <si>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</si>
  <si>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</si>
  <si>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</si>
  <si>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</si>
  <si>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</si>
  <si>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</si>
  <si>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</si>
  <si>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</si>
  <si>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</si>
  <si>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</si>
  <si>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</si>
  <si>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</si>
  <si>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</si>
  <si>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</si>
  <si>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</si>
  <si>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</si>
  <si>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</si>
  <si>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</si>
  <si>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</si>
  <si>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</si>
  <si>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</si>
  <si>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</si>
  <si>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</si>
  <si>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</si>
  <si>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</si>
  <si>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</si>
  <si>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</si>
  <si>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</si>
  <si>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</si>
  <si>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</si>
  <si>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</si>
  <si>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</si>
  <si>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</si>
  <si>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</si>
  <si>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</si>
  <si>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</si>
  <si>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</si>
  <si>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</si>
  <si>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</si>
  <si>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</si>
  <si>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</si>
  <si>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</si>
  <si>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</si>
  <si>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</si>
  <si>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</si>
  <si>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</si>
  <si>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</si>
  <si>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</si>
  <si>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</si>
  <si>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</si>
  <si>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</si>
  <si>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</si>
  <si>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</si>
  <si>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</si>
  <si>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</si>
  <si>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</si>
  <si>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</si>
  <si>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</si>
  <si>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</si>
  <si>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</si>
  <si>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</si>
  <si>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</si>
  <si>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</si>
  <si>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</si>
  <si>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</si>
  <si>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</si>
  <si>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</si>
  <si>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</si>
  <si>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</si>
  <si>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</si>
  <si>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</si>
  <si>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</si>
  <si>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</si>
  <si>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</si>
  <si>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</si>
  <si>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</si>
  <si>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</si>
  <si>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</si>
  <si>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</si>
  <si>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</si>
  <si>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</si>
  <si>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</si>
  <si>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</si>
  <si>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</si>
  <si>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</si>
  <si>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</si>
  <si>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</si>
  <si>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</si>
  <si>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</si>
  <si>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</si>
  <si>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</si>
  <si>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</si>
  <si>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</si>
  <si>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</si>
  <si>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</si>
  <si>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</si>
  <si>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</si>
  <si>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</si>
  <si>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</si>
  <si>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</si>
  <si>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</si>
  <si>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</si>
  <si>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</si>
  <si>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</si>
  <si>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</si>
  <si>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</si>
  <si>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</si>
  <si>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</si>
  <si>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</si>
  <si>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</si>
  <si>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</si>
  <si>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</si>
  <si>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</si>
  <si>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</si>
  <si>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</si>
  <si>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</si>
  <si>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</si>
  <si>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</si>
  <si>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</si>
  <si>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</si>
  <si>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</si>
  <si>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</si>
  <si>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</si>
  <si>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</si>
  <si>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</si>
  <si>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</si>
  <si>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</si>
  <si>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</si>
  <si>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</si>
  <si>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</si>
  <si>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</si>
  <si>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</si>
  <si>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</si>
  <si>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</si>
  <si>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</si>
  <si>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</si>
  <si>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</si>
  <si>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</si>
  <si>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</si>
  <si>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</si>
  <si>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</si>
  <si>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</si>
  <si>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</si>
  <si>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</si>
  <si>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</si>
  <si>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</si>
  <si>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</si>
  <si>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</si>
  <si>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</si>
  <si>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</si>
  <si>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</si>
  <si>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</si>
  <si>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</si>
  <si>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</si>
  <si>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</si>
  <si>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</si>
  <si>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</si>
  <si>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</si>
  <si>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</si>
  <si>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</si>
  <si>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</si>
  <si>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</si>
  <si>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</si>
  <si>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</si>
  <si>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</si>
  <si>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</si>
  <si>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</si>
  <si>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</si>
  <si>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</si>
  <si>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</si>
  <si>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</si>
  <si>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</si>
  <si>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</si>
  <si>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</si>
  <si>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</si>
  <si>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</si>
  <si>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</si>
  <si>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</si>
  <si>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</si>
  <si>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</si>
  <si>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</si>
  <si>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</si>
  <si>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</si>
  <si>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</si>
  <si>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</si>
  <si>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</si>
  <si>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</si>
  <si>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</si>
  <si>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</si>
  <si>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</si>
  <si>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</si>
  <si>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</si>
  <si>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</si>
  <si>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</si>
  <si>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</si>
  <si>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</si>
  <si>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</si>
  <si>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</si>
  <si>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</si>
  <si>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</si>
  <si>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</si>
  <si>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</si>
  <si>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</si>
  <si>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</si>
  <si>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</si>
  <si>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</si>
  <si>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</si>
  <si>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</si>
  <si>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</si>
  <si>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</si>
  <si>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</si>
  <si>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</si>
  <si>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</si>
  <si>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</si>
  <si>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</si>
  <si>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</si>
  <si>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</si>
  <si>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</si>
  <si>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</si>
  <si>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</si>
  <si>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</si>
  <si>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</si>
  <si>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</si>
  <si>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</si>
  <si>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</si>
  <si>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</si>
  <si>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</si>
  <si>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</si>
  <si>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</si>
  <si>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</si>
  <si>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</si>
  <si>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</si>
  <si>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</si>
  <si>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</si>
  <si>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</si>
  <si>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</si>
  <si>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</si>
  <si>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</si>
  <si>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</si>
  <si>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</si>
  <si>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</si>
  <si>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</si>
  <si>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</si>
  <si>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</si>
  <si>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</si>
  <si>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</si>
  <si>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</si>
  <si>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</si>
  <si>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</si>
  <si>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</si>
  <si>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</si>
  <si>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</si>
  <si>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</si>
  <si>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</si>
  <si>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</si>
  <si>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</si>
  <si>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</si>
  <si>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</si>
  <si>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</si>
  <si>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</si>
  <si>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</si>
  <si>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</si>
  <si>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</si>
  <si>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</si>
  <si>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</si>
  <si>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</si>
  <si>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</si>
  <si>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</si>
  <si>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</si>
  <si>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</si>
  <si>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</si>
  <si>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</si>
  <si>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</si>
  <si>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</si>
  <si>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</si>
  <si>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</si>
  <si>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</si>
  <si>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</si>
  <si>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</si>
  <si>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</si>
  <si>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</si>
  <si>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</si>
  <si>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</si>
  <si>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</si>
  <si>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</si>
  <si>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</si>
  <si>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</si>
  <si>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</si>
  <si>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</si>
  <si>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</si>
  <si>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</si>
  <si>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</si>
  <si>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</si>
  <si>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</si>
  <si>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</si>
  <si>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</si>
  <si>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</si>
  <si>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</si>
  <si>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</si>
  <si>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</si>
  <si>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</si>
  <si>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</si>
  <si>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</si>
  <si>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</si>
  <si>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</si>
  <si>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</si>
  <si>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</si>
  <si>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</si>
  <si>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</si>
  <si>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</si>
  <si>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</si>
  <si>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</si>
  <si>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</si>
  <si>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</si>
  <si>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</si>
  <si>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</si>
  <si>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</si>
  <si>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</si>
  <si>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</si>
  <si>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</si>
  <si>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</si>
  <si>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</si>
  <si>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</si>
  <si>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</si>
  <si>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</si>
  <si>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</si>
  <si>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</si>
  <si>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</si>
  <si>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</si>
  <si>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</si>
  <si>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</si>
  <si>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</si>
  <si>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</si>
  <si>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</si>
  <si>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</si>
  <si>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</si>
  <si>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</si>
  <si>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</si>
  <si>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</si>
  <si>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</si>
  <si>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</si>
  <si>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</si>
  <si>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</si>
  <si>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</si>
  <si>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</si>
  <si>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</si>
  <si>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</si>
  <si>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</si>
  <si>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</si>
  <si>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</si>
  <si>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</si>
  <si>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</si>
  <si>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</si>
  <si>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</si>
  <si>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</si>
  <si>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</si>
  <si>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</si>
  <si>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</si>
  <si>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</si>
  <si>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</si>
  <si>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</si>
  <si>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</si>
  <si>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</si>
  <si>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</si>
  <si>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</si>
  <si>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</si>
  <si>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</si>
  <si>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</si>
  <si>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</si>
  <si>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</si>
  <si>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</si>
  <si>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</si>
  <si>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</si>
  <si>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</si>
  <si>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</si>
  <si>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</si>
  <si>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</si>
  <si>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</si>
  <si>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</si>
  <si>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</si>
  <si>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</si>
  <si>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</si>
  <si>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</si>
  <si>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</si>
  <si>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</si>
  <si>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</si>
  <si>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</si>
  <si>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</si>
  <si>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</si>
  <si>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</si>
  <si>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</si>
  <si>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</si>
  <si>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</si>
  <si>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</si>
  <si>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</si>
  <si>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</si>
  <si>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</si>
  <si>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</si>
  <si>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</si>
  <si>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</si>
  <si>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</si>
  <si>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</si>
  <si>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</si>
  <si>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</si>
  <si>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</si>
  <si>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</si>
  <si>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</si>
  <si>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</si>
  <si>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</si>
  <si>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</si>
  <si>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</si>
  <si>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</si>
  <si>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</si>
  <si>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</si>
  <si>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</si>
  <si>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</si>
  <si>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</si>
  <si>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</si>
  <si>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</si>
  <si>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</si>
  <si>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</si>
  <si>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</si>
  <si>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</si>
  <si>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</si>
  <si>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</si>
  <si>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</si>
  <si>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</si>
  <si>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</si>
  <si>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</si>
  <si>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</si>
  <si>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</si>
  <si>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</si>
  <si>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</si>
  <si>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</si>
  <si>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</si>
  <si>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</si>
  <si>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</si>
  <si>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</si>
  <si>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</si>
  <si>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</si>
  <si>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</si>
  <si>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</si>
  <si>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</si>
  <si>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</si>
  <si>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</si>
  <si>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</si>
  <si>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</si>
  <si>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</si>
  <si>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</si>
  <si>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</si>
  <si>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</si>
  <si>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</si>
  <si>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</si>
  <si>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</si>
  <si>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</si>
  <si>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</si>
  <si>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</si>
  <si>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</si>
  <si>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</si>
  <si>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</si>
  <si>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</si>
  <si>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</si>
  <si>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</si>
  <si>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</si>
  <si>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</si>
  <si>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</si>
  <si>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</si>
  <si>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</si>
  <si>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</si>
  <si>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</si>
  <si>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</si>
  <si>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</si>
  <si>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</si>
  <si>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</si>
  <si>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</si>
  <si>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</si>
  <si>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</si>
  <si>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</si>
  <si>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</si>
  <si>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</si>
  <si>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</si>
  <si>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</si>
  <si>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</si>
  <si>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</si>
  <si>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</si>
  <si>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</si>
  <si>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</si>
  <si>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</si>
  <si>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</si>
  <si>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</si>
  <si>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</si>
  <si>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</si>
  <si>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</si>
  <si>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</si>
  <si>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</si>
  <si>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</si>
  <si>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</si>
  <si>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</si>
  <si>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</si>
  <si>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</si>
  <si>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</si>
  <si>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</si>
  <si>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</si>
  <si>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</si>
  <si>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</si>
  <si>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</si>
  <si>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</si>
  <si>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</si>
  <si>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</si>
  <si>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</si>
  <si>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</si>
  <si>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</si>
  <si>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</si>
  <si>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</si>
  <si>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</si>
  <si>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</si>
  <si>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</si>
  <si>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</si>
  <si>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</si>
  <si>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</si>
  <si>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</si>
  <si>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</si>
  <si>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</si>
  <si>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</si>
  <si>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</si>
  <si>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</si>
  <si>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</si>
  <si>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</si>
  <si>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</si>
  <si>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</si>
  <si>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</si>
  <si>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</si>
  <si>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</si>
  <si>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</si>
  <si>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</si>
  <si>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</si>
  <si>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</si>
  <si>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</si>
  <si>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</si>
  <si>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</si>
  <si>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</si>
  <si>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</si>
  <si>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</si>
  <si>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</si>
  <si>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</si>
  <si>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</si>
  <si>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</si>
  <si>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</si>
  <si>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</si>
  <si>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</si>
  <si>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</si>
  <si>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</si>
  <si>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</si>
  <si>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</si>
  <si>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</si>
  <si>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</si>
  <si>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</si>
  <si>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</si>
  <si>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</si>
  <si>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</si>
  <si>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</si>
  <si>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</si>
  <si>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</si>
  <si>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</si>
  <si>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</si>
  <si>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</si>
  <si>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</si>
  <si>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</si>
  <si>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</si>
  <si>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</si>
  <si>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</si>
  <si>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</si>
  <si>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</si>
  <si>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</si>
  <si>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</si>
  <si>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</si>
  <si>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</si>
  <si>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</si>
  <si>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</si>
  <si>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</si>
  <si>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</si>
  <si>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</si>
  <si>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</si>
  <si>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</si>
  <si>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</si>
  <si>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</si>
  <si>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</si>
  <si>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</si>
  <si>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</si>
  <si>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</si>
  <si>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</si>
  <si>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</si>
  <si>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</si>
  <si>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</si>
  <si>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</si>
  <si>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</si>
  <si>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</si>
  <si>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</si>
  <si>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</si>
  <si>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</si>
  <si>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</si>
  <si>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</si>
  <si>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</si>
  <si>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</si>
  <si>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</si>
  <si>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</si>
  <si>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</si>
  <si>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</si>
  <si>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</si>
  <si>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</si>
  <si>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</si>
  <si>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</si>
  <si>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</si>
  <si>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</si>
  <si>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</si>
  <si>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</si>
  <si>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</si>
  <si>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</si>
  <si>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</si>
  <si>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</si>
  <si>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</si>
  <si>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</si>
  <si>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</si>
  <si>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</si>
  <si>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</si>
  <si>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</si>
  <si>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</si>
  <si>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</si>
  <si>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</si>
  <si>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</si>
  <si>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</si>
  <si>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</si>
  <si>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</si>
  <si>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</si>
  <si>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</si>
  <si>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</si>
  <si>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</si>
  <si>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</si>
  <si>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</si>
  <si>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</si>
  <si>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</si>
  <si>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</si>
  <si>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</si>
  <si>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</si>
  <si>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</si>
  <si>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</si>
  <si>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</si>
  <si>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</si>
  <si>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</si>
  <si>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</si>
  <si>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</si>
  <si>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</si>
  <si>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</si>
  <si>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</si>
  <si>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</si>
  <si>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</si>
  <si>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</si>
  <si>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</si>
  <si>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</si>
  <si>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</si>
  <si>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</si>
  <si>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</si>
  <si>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</si>
  <si>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</si>
  <si>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</si>
  <si>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</si>
  <si>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</si>
  <si>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</si>
  <si>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</si>
  <si>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</si>
  <si>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</si>
  <si>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</si>
  <si>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</si>
  <si>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</si>
  <si>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</si>
  <si>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</si>
  <si>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</si>
  <si>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</si>
  <si>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</si>
  <si>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</si>
  <si>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</si>
  <si>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</si>
  <si>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</si>
  <si>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</si>
  <si>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</si>
  <si>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</si>
  <si>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</si>
  <si>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</si>
  <si>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</si>
  <si>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</si>
  <si>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</si>
  <si>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</si>
  <si>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</si>
  <si>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</si>
  <si>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</si>
  <si>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</si>
  <si>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</si>
  <si>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</si>
  <si>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</si>
  <si>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</si>
  <si>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</si>
  <si>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</si>
  <si>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</si>
  <si>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</si>
  <si>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</si>
  <si>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</si>
  <si>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</si>
  <si>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</si>
  <si>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</si>
  <si>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</si>
  <si>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</si>
  <si>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</si>
  <si>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</si>
  <si>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</si>
  <si>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</si>
  <si>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</si>
  <si>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</si>
  <si>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</si>
  <si>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</si>
  <si>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</si>
  <si>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</si>
  <si>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</si>
  <si>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</si>
  <si>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</si>
  <si>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</si>
  <si>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</si>
  <si>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</si>
  <si>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</si>
  <si>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</si>
  <si>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</si>
  <si>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</si>
  <si>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</si>
  <si>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</si>
  <si>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</si>
  <si>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</si>
  <si>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</si>
  <si>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</si>
  <si>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</si>
  <si>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</si>
  <si>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</si>
  <si>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</si>
  <si>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</si>
  <si>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</si>
  <si>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</si>
  <si>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</si>
  <si>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</si>
  <si>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</si>
  <si>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</si>
  <si>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</si>
  <si>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</si>
  <si>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</si>
  <si>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</si>
  <si>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</si>
  <si>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</si>
  <si>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</si>
  <si>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</si>
  <si>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</si>
  <si>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</si>
  <si>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</si>
  <si>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</si>
  <si>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</si>
  <si>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</si>
  <si>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</si>
  <si>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</si>
  <si>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</si>
  <si>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</si>
  <si>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</si>
  <si>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</si>
  <si>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</si>
  <si>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</si>
  <si>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</si>
  <si>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</si>
  <si>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</si>
  <si>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</si>
  <si>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</si>
  <si>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</si>
  <si>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</si>
  <si>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</si>
  <si>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</si>
  <si>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</si>
  <si>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</si>
  <si>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</si>
  <si>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</si>
  <si>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</si>
  <si>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</si>
  <si>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</si>
  <si>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</si>
  <si>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</si>
  <si>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</si>
  <si>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</si>
  <si>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</si>
  <si>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</si>
  <si>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</si>
  <si>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</si>
  <si>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</si>
  <si>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</si>
  <si>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</si>
  <si>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</si>
  <si>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</si>
  <si>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</si>
  <si>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</si>
  <si>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</si>
  <si>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</si>
  <si>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</si>
  <si>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</si>
  <si>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</si>
  <si>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</si>
  <si>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</si>
  <si>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</si>
  <si>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</si>
  <si>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</si>
  <si>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</si>
  <si>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</si>
  <si>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</si>
  <si>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</si>
  <si>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</si>
  <si>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</si>
  <si>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</si>
  <si>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</si>
  <si>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</si>
  <si>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</si>
  <si>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</si>
  <si>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</si>
  <si>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</si>
  <si>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</si>
  <si>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</si>
  <si>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</si>
  <si>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</si>
  <si>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</si>
  <si>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</si>
  <si>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</si>
  <si>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</si>
  <si>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</si>
  <si>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</si>
  <si>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</si>
  <si>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</si>
  <si>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</si>
  <si>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</si>
  <si>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</si>
  <si>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</si>
  <si>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</si>
  <si>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</si>
  <si>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</si>
  <si>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</si>
  <si>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</si>
  <si>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</si>
  <si>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</si>
  <si>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</si>
  <si>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</si>
  <si>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</si>
  <si>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</si>
  <si>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</si>
  <si>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</si>
  <si>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</si>
  <si>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</si>
  <si>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</si>
  <si>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</si>
  <si>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</si>
  <si>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</si>
  <si>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</si>
  <si>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</si>
  <si>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</si>
  <si>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</si>
  <si>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</si>
  <si>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</si>
  <si>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</si>
  <si>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</si>
  <si>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</si>
  <si>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</si>
  <si>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</si>
  <si>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</si>
  <si>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</si>
  <si>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</si>
  <si>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</si>
  <si>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</si>
  <si>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</si>
  <si>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</si>
  <si>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</si>
  <si>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</si>
  <si>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</si>
  <si>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</si>
  <si>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</si>
  <si>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</si>
  <si>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</si>
  <si>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</si>
  <si>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</si>
  <si>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</si>
  <si>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</si>
  <si>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</si>
  <si>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</si>
  <si>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</si>
  <si>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</si>
  <si>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</si>
  <si>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</si>
  <si>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</si>
  <si>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</si>
  <si>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</si>
  <si>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</si>
  <si>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</si>
  <si>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</si>
  <si>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</si>
  <si>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</si>
  <si>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</si>
  <si>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</si>
  <si>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</si>
  <si>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</si>
  <si>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</si>
  <si>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</si>
  <si>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</si>
  <si>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</si>
  <si>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</si>
  <si>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</si>
  <si>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</si>
  <si>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</si>
  <si>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</si>
  <si>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</si>
  <si>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</si>
  <si>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</si>
  <si>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</si>
  <si>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</si>
  <si>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</si>
  <si>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</si>
  <si>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</si>
  <si>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</si>
  <si>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</si>
  <si>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</si>
  <si>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</si>
  <si>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</si>
  <si>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</si>
  <si>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</si>
  <si>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</si>
  <si>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</si>
  <si>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</si>
  <si>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</si>
  <si>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</si>
  <si>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</si>
  <si>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</si>
  <si>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</si>
  <si>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</si>
  <si>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</si>
  <si>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</si>
  <si>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</si>
  <si>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</si>
  <si>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</si>
  <si>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</si>
  <si>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</si>
  <si>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</si>
  <si>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</si>
  <si>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</si>
  <si>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</si>
  <si>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</si>
  <si>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</si>
  <si>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</si>
  <si>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</si>
  <si>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</si>
  <si>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</si>
  <si>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</si>
  <si>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</si>
  <si>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</si>
  <si>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</si>
  <si>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</si>
  <si>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</si>
  <si>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</si>
  <si>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</si>
  <si>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</si>
  <si>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</si>
  <si>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</si>
  <si>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</si>
  <si>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</si>
  <si>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</si>
  <si>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</si>
  <si>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</si>
  <si>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</si>
  <si>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</si>
  <si>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</si>
  <si>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</si>
  <si>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</si>
  <si>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</si>
  <si>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</si>
  <si>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</si>
  <si>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</si>
  <si>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</si>
  <si>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</si>
  <si>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</si>
  <si>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</si>
  <si>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</si>
  <si>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</si>
  <si>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</si>
  <si>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</si>
  <si>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</si>
  <si>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</si>
  <si>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</si>
  <si>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</si>
  <si>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</si>
  <si>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</si>
  <si>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</si>
  <si>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</si>
  <si>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</si>
  <si>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</si>
  <si>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</si>
  <si>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</si>
  <si>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</si>
  <si>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</si>
  <si>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</si>
  <si>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</si>
  <si>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</si>
  <si>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</si>
  <si>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</si>
  <si>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</si>
  <si>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</si>
  <si>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</si>
  <si>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</si>
  <si>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</si>
  <si>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</si>
  <si>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</si>
  <si>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</si>
  <si>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</si>
  <si>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</si>
  <si>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</si>
  <si>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</si>
  <si>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</si>
  <si>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</si>
  <si>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</si>
  <si>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</si>
  <si>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</si>
  <si>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</si>
  <si>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</si>
  <si>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</si>
  <si>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</si>
  <si>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</si>
  <si>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</si>
  <si>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</si>
  <si>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</si>
  <si>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</si>
  <si>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</si>
  <si>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</si>
  <si>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</si>
  <si>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</si>
  <si>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</si>
  <si>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</si>
  <si>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</si>
  <si>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</si>
  <si>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</si>
  <si>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</si>
  <si>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</si>
  <si>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</si>
  <si>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</si>
  <si>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</si>
  <si>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</si>
  <si>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</si>
  <si>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</si>
  <si>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</si>
  <si>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</si>
  <si>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</si>
  <si>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</si>
  <si>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</si>
  <si>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</si>
  <si>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</si>
  <si>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</si>
  <si>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</si>
  <si>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</si>
  <si>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</si>
  <si>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</si>
  <si>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</si>
  <si>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</si>
  <si>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</si>
  <si>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</si>
  <si>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</si>
  <si>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</si>
  <si>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</si>
  <si>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</si>
  <si>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</si>
  <si>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</si>
  <si>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</si>
  <si>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</si>
  <si>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</si>
  <si>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</si>
  <si>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</si>
  <si>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</si>
  <si>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</si>
  <si>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</si>
  <si>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</si>
  <si>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</si>
  <si>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</si>
  <si>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</si>
  <si>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</si>
  <si>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</si>
  <si>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</si>
  <si>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</si>
  <si>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</si>
  <si>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</si>
  <si>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</si>
  <si>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</si>
  <si>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</si>
  <si>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</si>
  <si>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</si>
  <si>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</si>
  <si>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</si>
  <si>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</si>
  <si>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</si>
  <si>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</si>
  <si>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</si>
  <si>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</si>
  <si>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</si>
  <si>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</si>
  <si>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</si>
  <si>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</si>
  <si>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</si>
  <si>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</si>
  <si>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</si>
  <si>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</si>
  <si>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</si>
  <si>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</si>
  <si>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</si>
  <si>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</si>
  <si>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</si>
  <si>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</si>
  <si>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</si>
  <si>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</si>
  <si>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</si>
  <si>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</si>
  <si>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</si>
  <si>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</si>
  <si>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</si>
  <si>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</si>
  <si>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</si>
  <si>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</si>
  <si>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</si>
  <si>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</si>
  <si>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</si>
  <si>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</si>
  <si>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</si>
  <si>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</si>
  <si>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</si>
  <si>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</si>
  <si>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</si>
  <si>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</si>
  <si>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</si>
  <si>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</si>
  <si>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</si>
  <si>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</si>
  <si>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</si>
  <si>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</si>
  <si>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</si>
  <si>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</si>
  <si>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</si>
  <si>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</si>
  <si>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</si>
  <si>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</si>
  <si>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</si>
  <si>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</si>
  <si>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</si>
  <si>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</si>
  <si>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</si>
  <si>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</si>
  <si>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</si>
  <si>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</si>
  <si>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</si>
  <si>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</si>
  <si>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</si>
  <si>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</si>
  <si>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</si>
  <si>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</si>
  <si>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</si>
  <si>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</si>
  <si>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</si>
  <si>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</si>
  <si>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</si>
  <si>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</si>
  <si>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</si>
  <si>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</si>
  <si>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</si>
  <si>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</si>
  <si>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</si>
  <si>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</si>
  <si>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</si>
  <si>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</si>
  <si>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</si>
  <si>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</si>
  <si>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</si>
  <si>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</si>
  <si>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</si>
  <si>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</si>
  <si>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</si>
  <si>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</si>
  <si>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</si>
  <si>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</si>
  <si>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</si>
  <si>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</si>
  <si>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</si>
  <si>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</si>
  <si>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</si>
  <si>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</si>
  <si>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</si>
  <si>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</si>
  <si>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</si>
  <si>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</si>
  <si>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</si>
  <si>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</si>
  <si>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</si>
  <si>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</si>
  <si>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</si>
  <si>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</si>
  <si>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</si>
  <si>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</si>
  <si>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</si>
  <si>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</si>
  <si>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</si>
  <si>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</si>
  <si>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</si>
  <si>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</si>
  <si>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</si>
  <si>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</si>
  <si>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</si>
  <si>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</si>
  <si>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</si>
  <si>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</si>
  <si>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</si>
  <si>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</si>
  <si>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</si>
  <si>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</si>
  <si>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</si>
  <si>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</si>
  <si>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</si>
  <si>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</si>
  <si>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</si>
  <si>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</si>
  <si>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</si>
  <si>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</si>
  <si>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</si>
  <si>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</si>
  <si>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</si>
  <si>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</si>
  <si>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</si>
  <si>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</si>
  <si>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</si>
  <si>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</si>
  <si>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</si>
  <si>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</si>
  <si>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</si>
  <si>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</si>
  <si>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</si>
  <si>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</si>
  <si>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</si>
  <si>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</si>
  <si>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</si>
  <si>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</si>
  <si>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</si>
  <si>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</si>
  <si>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</si>
  <si>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</si>
  <si>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</si>
  <si>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</si>
  <si>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</si>
  <si>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</si>
  <si>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</si>
  <si>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</si>
  <si>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</si>
  <si>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</si>
  <si>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</si>
  <si>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</si>
  <si>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</si>
  <si>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</si>
  <si>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</si>
  <si>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</si>
  <si>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</si>
  <si>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</si>
  <si>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</si>
  <si>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</si>
  <si>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</si>
  <si>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</si>
  <si>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</si>
  <si>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</si>
  <si>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</si>
  <si>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</si>
  <si>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</si>
  <si>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</si>
  <si>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</si>
  <si>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</si>
  <si>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</si>
  <si>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</si>
  <si>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</si>
  <si>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</si>
  <si>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</si>
  <si>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</si>
  <si>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</si>
  <si>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</si>
  <si>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</si>
  <si>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</si>
  <si>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</si>
  <si>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</si>
  <si>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</si>
  <si>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</si>
  <si>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</si>
  <si>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</si>
  <si>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</si>
  <si>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</si>
  <si>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</si>
  <si>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</si>
  <si>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</si>
  <si>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</si>
  <si>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</si>
  <si>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</si>
  <si>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</si>
  <si>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</si>
  <si>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</si>
  <si>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</si>
  <si>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</si>
  <si>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</si>
  <si>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</si>
  <si>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</si>
  <si>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</si>
  <si>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</si>
  <si>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</si>
  <si>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</si>
  <si>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</si>
  <si>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</si>
  <si>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</si>
  <si>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</si>
  <si>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</si>
  <si>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</si>
  <si>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</si>
  <si>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</si>
  <si>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</si>
  <si>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</si>
  <si>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</si>
  <si>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</si>
  <si>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</si>
  <si>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</si>
  <si>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</si>
  <si>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</si>
  <si>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</si>
  <si>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</si>
  <si>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</si>
  <si>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</si>
  <si>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</si>
  <si>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</si>
  <si>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</si>
  <si>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</si>
  <si>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</si>
  <si>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</si>
  <si>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</si>
  <si>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</si>
  <si>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</si>
  <si>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</si>
  <si>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</si>
  <si>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</si>
  <si>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</si>
  <si>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</si>
  <si>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</si>
  <si>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</si>
  <si>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</si>
  <si>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</si>
  <si>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</si>
  <si>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</si>
  <si>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</si>
  <si>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</si>
  <si>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</si>
  <si>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</si>
  <si>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</si>
  <si>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</si>
  <si>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</si>
  <si>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</si>
  <si>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</si>
  <si>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</si>
  <si>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</si>
  <si>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</si>
  <si>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</si>
  <si>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</si>
  <si>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</si>
  <si>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</si>
  <si>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</si>
  <si>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</si>
  <si>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</si>
  <si>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</si>
  <si>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</si>
  <si>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</si>
  <si>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</si>
  <si>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</si>
  <si>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</si>
  <si>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</si>
  <si>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</si>
  <si>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</si>
  <si>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</si>
  <si>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</si>
  <si>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</si>
  <si>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</si>
  <si>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</si>
  <si>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</si>
  <si>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</si>
  <si>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</si>
  <si>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</si>
  <si>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</si>
  <si>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</si>
  <si>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</si>
  <si>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</si>
  <si>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</si>
  <si>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</si>
  <si>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</si>
  <si>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</si>
  <si>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</si>
  <si>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</si>
  <si>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</si>
  <si>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</si>
  <si>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</si>
  <si>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</si>
  <si>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</si>
  <si>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</si>
  <si>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</si>
  <si>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</si>
  <si>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</si>
  <si>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</si>
  <si>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</si>
  <si>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</si>
  <si>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</si>
  <si>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</si>
  <si>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</si>
  <si>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</si>
  <si>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</si>
  <si>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</si>
  <si>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</si>
  <si>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</si>
  <si>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</si>
  <si>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</si>
  <si>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</si>
  <si>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</si>
  <si>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</si>
  <si>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</si>
  <si>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</si>
  <si>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</si>
  <si>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</si>
  <si>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</si>
  <si>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</si>
  <si>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</si>
  <si>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</si>
  <si>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</si>
  <si>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</si>
  <si>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</si>
  <si>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</si>
  <si>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</si>
  <si>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</si>
  <si>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</si>
  <si>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</si>
  <si>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</si>
  <si>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</si>
  <si>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</si>
  <si>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</si>
  <si>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</si>
  <si>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</si>
  <si>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</si>
  <si>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</si>
  <si>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</si>
  <si>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</si>
  <si>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</si>
  <si>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</si>
  <si>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</si>
  <si>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</si>
  <si>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</si>
  <si>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</si>
  <si>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</si>
  <si>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</si>
  <si>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</si>
  <si>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</si>
  <si>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</si>
  <si>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</si>
  <si>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</si>
  <si>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</si>
  <si>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</si>
  <si>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</si>
  <si>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</si>
  <si>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</si>
  <si>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</si>
  <si>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</si>
  <si>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</si>
  <si>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</si>
  <si>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</si>
  <si>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</si>
  <si>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</si>
  <si>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</si>
  <si>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</si>
  <si>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</si>
  <si>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</si>
  <si>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</si>
  <si>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</si>
  <si>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</si>
  <si>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</si>
  <si>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</si>
  <si>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</si>
  <si>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</si>
  <si>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</si>
  <si>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</si>
  <si>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</si>
  <si>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</si>
  <si>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</si>
  <si>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</si>
  <si>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</si>
  <si>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</si>
  <si>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</si>
  <si>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</si>
  <si>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</si>
  <si>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</si>
  <si>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</si>
  <si>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</si>
  <si>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</si>
  <si>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</si>
  <si>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</si>
  <si>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</si>
  <si>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</si>
  <si>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</si>
  <si>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</si>
  <si>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</si>
  <si>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</si>
  <si>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</si>
  <si>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</si>
  <si>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</si>
  <si>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</si>
  <si>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</si>
  <si>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</si>
  <si>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</si>
  <si>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</si>
  <si>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</si>
  <si>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</si>
  <si>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</si>
  <si>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</si>
  <si>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</si>
  <si>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</si>
  <si>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</si>
  <si>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</si>
  <si>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</si>
  <si>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</si>
  <si>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</si>
  <si>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</si>
  <si>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</si>
  <si>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</si>
  <si>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</si>
  <si>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</si>
  <si>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</si>
  <si>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</si>
  <si>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</si>
  <si>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</si>
  <si>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</si>
  <si>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</si>
  <si>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</si>
  <si>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</si>
  <si>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</si>
  <si>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</si>
  <si>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</si>
  <si>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</si>
  <si>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</si>
  <si>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</si>
  <si>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</si>
  <si>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</si>
  <si>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</si>
  <si>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</si>
  <si>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</si>
  <si>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</si>
  <si>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</si>
  <si>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</si>
  <si>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</si>
  <si>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</si>
  <si>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</si>
  <si>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</si>
  <si>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</si>
  <si>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</si>
  <si>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</si>
  <si>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</si>
  <si>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</si>
  <si>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</si>
  <si>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</si>
  <si>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</si>
  <si>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</si>
  <si>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</si>
  <si>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</si>
  <si>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</si>
  <si>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</si>
  <si>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</si>
  <si>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</si>
  <si>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</si>
  <si>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</si>
  <si>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</si>
  <si>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</si>
  <si>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</si>
  <si>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</si>
  <si>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</si>
  <si>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</si>
  <si>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</si>
  <si>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</si>
  <si>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</si>
  <si>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</si>
  <si>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</si>
  <si>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</si>
  <si>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</si>
  <si>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</si>
  <si>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</si>
  <si>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</si>
  <si>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</si>
  <si>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</si>
  <si>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</si>
  <si>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</si>
  <si>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</si>
  <si>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</si>
  <si>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</si>
  <si>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</si>
  <si>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</si>
  <si>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</si>
  <si>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</si>
  <si>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</si>
  <si>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</si>
  <si>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</si>
  <si>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</si>
  <si>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</si>
  <si>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</si>
  <si>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</si>
  <si>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</si>
  <si>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</si>
  <si>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</si>
  <si>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</si>
  <si>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</si>
  <si>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</si>
  <si>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</si>
  <si>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</si>
  <si>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</si>
  <si>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</si>
  <si>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</si>
  <si>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</si>
  <si>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</si>
  <si>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</si>
  <si>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</si>
  <si>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</si>
  <si>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</si>
  <si>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</si>
  <si>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</si>
  <si>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</si>
  <si>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</si>
  <si>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</si>
  <si>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</si>
  <si>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</si>
  <si>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</si>
  <si>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</si>
  <si>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</si>
  <si>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</si>
  <si>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</si>
  <si>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</si>
  <si>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</si>
  <si>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</si>
  <si>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</si>
  <si>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</si>
  <si>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</si>
  <si>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</si>
  <si>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</si>
  <si>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</si>
  <si>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</si>
  <si>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</si>
  <si>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</si>
  <si>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</si>
  <si>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</si>
  <si>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</si>
  <si>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</si>
  <si>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</si>
  <si>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</si>
  <si>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</si>
  <si>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</si>
  <si>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</si>
  <si>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</si>
  <si>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</si>
  <si>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</si>
  <si>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</si>
  <si>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</si>
  <si>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</si>
  <si>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</si>
  <si>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</si>
  <si>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</si>
  <si>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</si>
  <si>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</si>
  <si>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</si>
  <si>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</si>
  <si>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</si>
  <si>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</si>
  <si>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</si>
  <si>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</si>
  <si>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</si>
  <si>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</si>
  <si>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</si>
  <si>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</si>
  <si>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</si>
  <si>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</si>
  <si>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</si>
  <si>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</si>
  <si>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</si>
  <si>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</si>
  <si>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</si>
  <si>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</si>
  <si>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</si>
  <si>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</si>
  <si>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</si>
  <si>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</si>
  <si>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</si>
  <si>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</si>
  <si>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</si>
  <si>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</si>
  <si>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</si>
  <si>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</si>
  <si>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</si>
  <si>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</si>
  <si>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</si>
  <si>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</si>
  <si>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</si>
  <si>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</si>
  <si>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</si>
  <si>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</si>
  <si>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</si>
  <si>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</si>
  <si>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</si>
  <si>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</si>
  <si>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</si>
  <si>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</si>
  <si>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</si>
  <si>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</si>
  <si>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</si>
  <si>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</si>
  <si>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</si>
  <si>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</si>
  <si>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</si>
  <si>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</si>
  <si>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</si>
  <si>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</si>
  <si>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</si>
  <si>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</si>
  <si>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</si>
  <si>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</si>
  <si>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</si>
  <si>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</si>
  <si>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</si>
  <si>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</si>
  <si>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</si>
  <si>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</si>
  <si>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</si>
  <si>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</si>
  <si>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</si>
  <si>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</si>
  <si>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</si>
  <si>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</si>
  <si>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</si>
  <si>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</si>
  <si>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</si>
  <si>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</si>
  <si>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</si>
  <si>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</si>
  <si>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</si>
  <si>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</si>
  <si>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</si>
  <si>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</si>
  <si>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</si>
  <si>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</si>
  <si>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</si>
  <si>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</si>
  <si>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</si>
  <si>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</si>
  <si>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</si>
  <si>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</si>
  <si>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</si>
  <si>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</si>
  <si>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</si>
  <si>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</si>
  <si>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</si>
  <si>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</si>
  <si>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</si>
  <si>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</si>
  <si>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</si>
  <si>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</si>
  <si>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</si>
  <si>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</si>
  <si>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</si>
  <si>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</si>
  <si>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</si>
  <si>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</si>
  <si>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</si>
  <si>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</si>
  <si>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</si>
  <si>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</si>
  <si>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</si>
  <si>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</si>
  <si>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</si>
  <si>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</si>
  <si>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</si>
  <si>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</si>
  <si>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</si>
  <si>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</si>
  <si>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</si>
  <si>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</si>
  <si>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</si>
  <si>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</si>
  <si>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</si>
  <si>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</si>
  <si>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</si>
  <si>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</si>
  <si>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</si>
  <si>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</si>
  <si>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</si>
  <si>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</si>
  <si>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</si>
  <si>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</si>
  <si>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</si>
  <si>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</si>
  <si>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</si>
  <si>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</si>
  <si>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</si>
  <si>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</si>
  <si>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</si>
  <si>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</si>
  <si>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</si>
  <si>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</si>
  <si>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</si>
  <si>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</si>
  <si>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</si>
  <si>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</si>
  <si>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</si>
  <si>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</si>
  <si>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</si>
  <si>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</si>
  <si>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</si>
  <si>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</si>
  <si>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</si>
  <si>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</si>
  <si>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</si>
  <si>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</si>
  <si>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</si>
  <si>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</si>
  <si>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</si>
  <si>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</si>
  <si>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</si>
  <si>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</si>
  <si>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</si>
  <si>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</si>
  <si>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</si>
  <si>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</si>
  <si>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</si>
  <si>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</si>
  <si>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</si>
  <si>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</si>
  <si>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</si>
  <si>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</si>
  <si>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</si>
  <si>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</si>
  <si>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</si>
  <si>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</si>
  <si>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</si>
  <si>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</si>
  <si>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</si>
  <si>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</si>
  <si>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</si>
  <si>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</si>
  <si>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</si>
  <si>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</si>
  <si>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</si>
  <si>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</si>
  <si>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</si>
  <si>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</si>
  <si>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</si>
  <si>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</si>
  <si>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</si>
  <si>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</si>
  <si>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</si>
  <si>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</si>
  <si>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</si>
  <si>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</si>
  <si>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</si>
  <si>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</si>
  <si>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</si>
  <si>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</si>
  <si>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</si>
  <si>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</si>
  <si>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</si>
  <si>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</si>
  <si>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</si>
  <si>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</si>
  <si>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</si>
  <si>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</si>
  <si>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</si>
  <si>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</si>
  <si>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</si>
  <si>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</si>
  <si>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</si>
  <si>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</si>
  <si>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</si>
  <si>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</si>
  <si>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</si>
  <si>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</si>
  <si>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</si>
  <si>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</si>
  <si>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</si>
  <si>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</si>
  <si>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</si>
  <si>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</si>
  <si>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</si>
  <si>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</si>
  <si>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</si>
  <si>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</si>
  <si>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</si>
  <si>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</si>
  <si>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</si>
  <si>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</si>
  <si>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</si>
  <si>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</si>
  <si>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</si>
  <si>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</si>
  <si>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</si>
  <si>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</si>
  <si>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</si>
  <si>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</si>
  <si>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</si>
  <si>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</si>
  <si>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</si>
  <si>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</si>
  <si>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</si>
  <si>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</si>
  <si>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</si>
  <si>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</si>
  <si>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</si>
  <si>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</si>
  <si>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</si>
  <si>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</si>
  <si>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</si>
  <si>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</si>
  <si>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</si>
  <si>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</si>
  <si>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</si>
  <si>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</si>
  <si>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</si>
  <si>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</si>
  <si>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</si>
  <si>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</si>
  <si>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</si>
  <si>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</si>
  <si>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</si>
  <si>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</si>
  <si>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</si>
  <si>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</si>
  <si>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</si>
  <si>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</si>
  <si>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</si>
  <si>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</si>
  <si>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</si>
  <si>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</si>
  <si>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</si>
  <si>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</si>
  <si>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</si>
  <si>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</si>
  <si>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</si>
  <si>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</si>
  <si>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</si>
  <si>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</si>
  <si>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</si>
  <si>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</si>
  <si>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</si>
  <si>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</si>
  <si>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</si>
  <si>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</si>
  <si>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</si>
  <si>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</si>
  <si>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</si>
  <si>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</si>
  <si>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</si>
  <si>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</si>
  <si>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</si>
  <si>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</si>
  <si>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</si>
  <si>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</si>
  <si>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</si>
  <si>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</si>
  <si>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</si>
  <si>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</si>
  <si>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</si>
  <si>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</si>
  <si>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</si>
  <si>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</si>
  <si>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</si>
  <si>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</si>
  <si>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</si>
  <si>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</si>
  <si>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</si>
  <si>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</si>
  <si>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</si>
  <si>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</si>
  <si>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</si>
  <si>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</si>
  <si>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</si>
  <si>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</si>
  <si>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</si>
  <si>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</si>
  <si>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</si>
  <si>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</si>
  <si>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</si>
  <si>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</si>
  <si>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</si>
  <si>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</si>
  <si>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</si>
  <si>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</si>
  <si>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</si>
  <si>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</si>
  <si>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</si>
  <si>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</si>
  <si>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</si>
  <si>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</si>
  <si>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</si>
  <si>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</si>
  <si>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</si>
  <si>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</si>
  <si>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</si>
  <si>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</si>
  <si>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</si>
  <si>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</si>
  <si>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</si>
  <si>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</si>
  <si>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</si>
  <si>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</si>
  <si>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</si>
  <si>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</si>
  <si>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</si>
  <si>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</si>
  <si>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</si>
  <si>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</si>
  <si>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</si>
  <si>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</si>
  <si>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</si>
  <si>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</si>
  <si>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</si>
  <si>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</si>
  <si>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</si>
  <si>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</si>
  <si>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</si>
  <si>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</si>
  <si>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</si>
  <si>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</si>
  <si>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</si>
  <si>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</si>
  <si>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</si>
  <si>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</si>
  <si>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</si>
  <si>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</si>
  <si>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</si>
  <si>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</si>
  <si>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</si>
  <si>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</si>
  <si>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</si>
  <si>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</si>
  <si>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</si>
  <si>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</si>
  <si>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</si>
  <si>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</si>
  <si>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</si>
  <si>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</si>
  <si>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</si>
  <si>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</si>
  <si>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</si>
  <si>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</si>
  <si>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</si>
  <si>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</si>
  <si>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</si>
  <si>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</si>
  <si>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</si>
  <si>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</si>
  <si>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</si>
  <si>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</si>
  <si>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</si>
  <si>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</si>
  <si>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</si>
  <si>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</si>
  <si>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</si>
  <si>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</si>
  <si>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</si>
  <si>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</si>
  <si>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</si>
  <si>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</si>
  <si>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</si>
  <si>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</si>
  <si>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</si>
  <si>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</si>
  <si>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</si>
  <si>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</si>
  <si>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</si>
  <si>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</si>
  <si>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</si>
  <si>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</si>
  <si>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</si>
  <si>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</si>
  <si>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</si>
  <si>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</si>
  <si>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</si>
  <si>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</si>
  <si>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</si>
  <si>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</si>
  <si>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</si>
  <si>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</si>
  <si>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</si>
  <si>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</si>
  <si>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</si>
  <si>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</si>
  <si>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</si>
  <si>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</si>
  <si>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</si>
  <si>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</si>
  <si>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</si>
  <si>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</si>
  <si>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</si>
  <si>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</si>
  <si>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</si>
  <si>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</si>
  <si>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</si>
  <si>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</si>
  <si>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</si>
  <si>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</si>
  <si>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</si>
  <si>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</si>
  <si>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</si>
  <si>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</si>
  <si>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</si>
  <si>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</si>
  <si>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</si>
  <si>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</si>
  <si>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</si>
  <si>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</si>
  <si>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</si>
  <si>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</si>
  <si>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</si>
  <si>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</si>
  <si>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</si>
  <si>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</si>
  <si>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</si>
  <si>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</si>
  <si>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</si>
  <si>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</si>
  <si>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</si>
  <si>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</si>
  <si>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</si>
  <si>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</si>
  <si>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</si>
  <si>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</si>
  <si>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</si>
  <si>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</si>
  <si>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</si>
  <si>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</si>
  <si>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</si>
  <si>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</si>
  <si>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</si>
  <si>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</si>
  <si>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</si>
  <si>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</si>
  <si>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</si>
  <si>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</si>
  <si>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</si>
  <si>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</si>
  <si>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</si>
  <si>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</si>
  <si>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</si>
  <si>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</si>
  <si>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</si>
  <si>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</si>
  <si>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</si>
  <si>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</si>
  <si>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</si>
  <si>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</si>
  <si>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</si>
  <si>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</si>
  <si>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</si>
  <si>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</si>
  <si>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</si>
  <si>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</si>
  <si>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</si>
  <si>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</si>
  <si>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</si>
  <si>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</si>
  <si>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</si>
  <si>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</si>
  <si>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</si>
  <si>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</si>
  <si>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</si>
  <si>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</si>
  <si>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</si>
  <si>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</si>
  <si>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</si>
  <si>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</si>
  <si>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</si>
  <si>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</si>
  <si>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</si>
  <si>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</si>
  <si>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</si>
  <si>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</si>
  <si>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</si>
  <si>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</si>
  <si>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</si>
  <si>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</si>
  <si>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</si>
  <si>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</si>
  <si>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</si>
  <si>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</si>
  <si>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</si>
  <si>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</si>
  <si>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</si>
  <si>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</si>
  <si>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</si>
  <si>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</si>
  <si>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</si>
  <si>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</si>
  <si>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</si>
  <si>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</si>
  <si>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</si>
  <si>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</si>
  <si>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</si>
  <si>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</si>
  <si>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</si>
  <si>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</si>
  <si>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</si>
  <si>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</si>
  <si>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</si>
  <si>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</si>
  <si>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</si>
  <si>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</si>
  <si>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</si>
  <si>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</si>
  <si>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</si>
  <si>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</si>
  <si>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</si>
  <si>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</si>
  <si>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</si>
  <si>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</si>
  <si>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</si>
  <si>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</si>
  <si>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</si>
  <si>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</si>
  <si>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</si>
  <si>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</si>
  <si>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</si>
  <si>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</si>
  <si>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</si>
  <si>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</si>
  <si>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</si>
  <si>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</si>
  <si>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</si>
  <si>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</si>
  <si>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</si>
  <si>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</si>
  <si>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</si>
  <si>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</si>
  <si>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</si>
  <si>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</si>
  <si>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</si>
  <si>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</si>
  <si>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</si>
  <si>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</si>
  <si>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</si>
  <si>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</si>
  <si>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</si>
  <si>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</si>
  <si>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</si>
  <si>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</si>
  <si>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</si>
  <si>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</si>
  <si>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</si>
  <si>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</si>
  <si>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</si>
  <si>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</si>
  <si>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</si>
  <si>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</si>
  <si>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</si>
  <si>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</si>
  <si>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</si>
  <si>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</si>
  <si>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</si>
  <si>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</si>
  <si>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</si>
  <si>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</si>
  <si>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</si>
  <si>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</si>
  <si>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</si>
  <si>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</si>
  <si>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</si>
  <si>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</si>
  <si>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</si>
  <si>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</si>
  <si>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</si>
  <si>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</si>
  <si>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</si>
  <si>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</si>
  <si>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</si>
  <si>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</si>
  <si>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</si>
  <si>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</si>
  <si>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</si>
  <si>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</si>
  <si>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</si>
  <si>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</si>
  <si>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</si>
  <si>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</si>
  <si>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</si>
  <si>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</si>
  <si>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</si>
  <si>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</si>
  <si>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</si>
  <si>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</si>
  <si>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</si>
  <si>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</si>
  <si>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</si>
  <si>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</si>
  <si>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</si>
  <si>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</si>
  <si>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</si>
  <si>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</si>
  <si>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</si>
  <si>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</si>
  <si>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</si>
  <si>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</si>
  <si>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</si>
  <si>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</si>
  <si>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</si>
  <si>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</si>
  <si>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</si>
  <si>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</si>
  <si>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</si>
  <si>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</si>
  <si>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</si>
  <si>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</si>
  <si>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</si>
  <si>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</si>
  <si>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</si>
  <si>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</si>
  <si>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</si>
  <si>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</si>
  <si>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</si>
  <si>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</si>
  <si>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</si>
  <si>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</si>
  <si>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</si>
  <si>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</si>
  <si>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</si>
  <si>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</si>
  <si>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</si>
  <si>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</si>
  <si>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</si>
  <si>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</si>
  <si>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</si>
  <si>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</si>
  <si>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</si>
  <si>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</si>
  <si>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</si>
  <si>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</si>
  <si>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</si>
  <si>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</si>
  <si>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</si>
  <si>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</si>
  <si>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</si>
  <si>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</si>
  <si>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</si>
  <si>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</si>
  <si>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</si>
  <si>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</si>
  <si>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</si>
  <si>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</si>
  <si>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</si>
  <si>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</si>
  <si>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</si>
  <si>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</si>
  <si>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</si>
  <si>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</si>
  <si>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</si>
  <si>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</si>
  <si>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</si>
  <si>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</si>
  <si>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</si>
  <si>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</si>
  <si>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</si>
  <si>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</si>
  <si>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</si>
  <si>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</si>
  <si>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</si>
  <si>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</si>
  <si>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</si>
  <si>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</si>
  <si>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</si>
  <si>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</si>
  <si>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</si>
  <si>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</si>
  <si>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</si>
  <si>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</si>
  <si>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</si>
  <si>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</si>
  <si>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</si>
  <si>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</si>
  <si>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</si>
  <si>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</si>
  <si>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</si>
  <si>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</si>
  <si>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</si>
  <si>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</si>
  <si>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</si>
  <si>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</si>
  <si>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</si>
  <si>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</si>
  <si>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</si>
  <si>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</si>
  <si>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</si>
  <si>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</si>
  <si>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</si>
  <si>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</si>
  <si>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</si>
  <si>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</si>
  <si>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</si>
  <si>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</si>
  <si>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</si>
  <si>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</si>
  <si>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</si>
  <si>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</si>
  <si>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</si>
  <si>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</si>
  <si>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</si>
  <si>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</si>
  <si>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</si>
  <si>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</si>
  <si>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</si>
  <si>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</si>
  <si>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</si>
  <si>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</si>
  <si>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</si>
  <si>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</si>
  <si>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</si>
  <si>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</si>
  <si>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</si>
  <si>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</si>
  <si>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</si>
  <si>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</si>
  <si>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</si>
  <si>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</si>
  <si>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</si>
  <si>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</si>
  <si>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</si>
  <si>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</si>
  <si>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</si>
  <si>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</si>
  <si>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</si>
  <si>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</si>
  <si>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</si>
  <si>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</si>
  <si>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</si>
  <si>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</si>
  <si>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</si>
  <si>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</si>
  <si>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</si>
  <si>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</si>
  <si>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</si>
  <si>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</si>
  <si>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</si>
  <si>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</si>
  <si>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</si>
  <si>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</si>
  <si>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</si>
  <si>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</si>
  <si>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</si>
  <si>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</si>
  <si>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</si>
  <si>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</si>
  <si>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</si>
  <si>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</si>
  <si>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</si>
  <si>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</si>
  <si>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</si>
  <si>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</si>
  <si>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</si>
  <si>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</si>
  <si>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</si>
  <si>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</si>
  <si>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</si>
  <si>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</si>
  <si>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</si>
  <si>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</si>
  <si>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</si>
  <si>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</si>
  <si>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</si>
  <si>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</si>
  <si>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</si>
  <si>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</si>
  <si>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</si>
  <si>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</si>
  <si>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</si>
  <si>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</si>
  <si>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</si>
  <si>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</si>
  <si>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</si>
  <si>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</si>
  <si>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</si>
  <si>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</si>
  <si>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</si>
  <si>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</si>
  <si>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</si>
  <si>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</si>
  <si>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</si>
  <si>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</si>
  <si>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</si>
  <si>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</si>
  <si>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</si>
  <si>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</si>
  <si>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</si>
  <si>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</si>
  <si>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</si>
  <si>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</si>
  <si>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</si>
  <si>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</si>
  <si>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</si>
  <si>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</si>
  <si>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</si>
  <si>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</si>
  <si>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</si>
  <si>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</si>
  <si>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</si>
  <si>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</si>
  <si>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</si>
  <si>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</si>
  <si>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</si>
  <si>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</si>
  <si>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</si>
  <si>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</si>
  <si>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</si>
  <si>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</si>
  <si>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</si>
  <si>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</si>
  <si>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</si>
  <si>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</si>
  <si>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</si>
  <si>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</si>
  <si>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</si>
  <si>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</si>
  <si>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</si>
  <si>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</si>
  <si>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</si>
  <si>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</si>
  <si>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</si>
  <si>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</si>
  <si>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</si>
  <si>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</si>
  <si>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</si>
  <si>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</si>
  <si>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</si>
  <si>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</si>
  <si>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</si>
  <si>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</si>
  <si>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</si>
  <si>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</si>
  <si>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</si>
  <si>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</si>
  <si>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</si>
  <si>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</si>
  <si>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</si>
  <si>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</si>
  <si>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</si>
  <si>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</si>
  <si>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</si>
  <si>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</si>
  <si>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</si>
  <si>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</si>
  <si>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</si>
  <si>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</si>
  <si>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</si>
  <si>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</si>
  <si>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</si>
  <si>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</si>
  <si>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</si>
  <si>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</si>
  <si>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</si>
  <si>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</si>
  <si>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</si>
  <si>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</si>
  <si>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</si>
  <si>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</si>
  <si>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</si>
  <si>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</si>
  <si>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</si>
  <si>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</si>
  <si>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</si>
  <si>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</si>
  <si>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</si>
  <si>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</si>
  <si>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</si>
  <si>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</si>
  <si>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</si>
  <si>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</si>
  <si>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</si>
  <si>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</si>
  <si>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</si>
  <si>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</si>
  <si>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</si>
  <si>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</si>
  <si>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</si>
  <si>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</si>
  <si>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</si>
  <si>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</si>
  <si>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</si>
  <si>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</si>
  <si>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</si>
  <si>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</si>
  <si>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</si>
  <si>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</si>
  <si>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</si>
  <si>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</si>
  <si>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</si>
  <si>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</si>
  <si>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</si>
  <si>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</si>
  <si>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</si>
  <si>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</si>
  <si>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</si>
  <si>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</si>
  <si>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</si>
  <si>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</si>
  <si>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</si>
  <si>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</si>
  <si>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</si>
  <si>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</si>
  <si>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</si>
  <si>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</si>
  <si>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</si>
  <si>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</si>
  <si>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</si>
  <si>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</si>
  <si>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</si>
  <si>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</si>
  <si>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</si>
  <si>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</si>
  <si>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</si>
  <si>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</si>
  <si>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</si>
  <si>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</si>
  <si>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</si>
  <si>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</si>
  <si>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</si>
  <si>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</si>
  <si>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</si>
  <si>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</si>
  <si>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</si>
  <si>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</si>
  <si>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</si>
  <si>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</si>
  <si>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</si>
  <si>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</si>
  <si>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</si>
  <si>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</si>
  <si>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</si>
  <si>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</si>
  <si>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</si>
  <si>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</si>
  <si>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</si>
  <si>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</si>
  <si>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</si>
  <si>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</si>
  <si>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</si>
  <si>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</si>
  <si>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</si>
  <si>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</si>
  <si>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</si>
  <si>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</si>
  <si>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</si>
  <si>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</si>
  <si>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</si>
  <si>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</si>
  <si>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</si>
  <si>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</si>
  <si>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</si>
  <si>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</si>
  <si>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</si>
  <si>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</si>
  <si>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</si>
  <si>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</si>
  <si>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</si>
  <si>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</si>
  <si>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</si>
  <si>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</si>
  <si>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</si>
  <si>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</si>
  <si>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</si>
  <si>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</si>
  <si>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</si>
  <si>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</si>
  <si>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</si>
  <si>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</si>
  <si>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</si>
  <si>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</si>
  <si>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</si>
  <si>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</si>
  <si>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</si>
  <si>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</si>
  <si>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</si>
  <si>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</si>
  <si>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</si>
  <si>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</si>
  <si>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</si>
  <si>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</si>
  <si>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</si>
  <si>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</si>
  <si>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</si>
  <si>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</si>
  <si>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</si>
  <si>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</si>
  <si>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</si>
  <si>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</si>
  <si>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</si>
  <si>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</si>
  <si>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</si>
  <si>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</si>
  <si>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</si>
  <si>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</si>
  <si>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</si>
  <si>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</si>
  <si>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</si>
  <si>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</si>
  <si>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</si>
  <si>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</si>
  <si>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</si>
  <si>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</si>
  <si>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</si>
  <si>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</si>
  <si>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</si>
  <si>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</si>
  <si>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</si>
  <si>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</si>
  <si>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</si>
  <si>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</si>
  <si>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</si>
  <si>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</si>
  <si>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</si>
  <si>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</si>
  <si>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</si>
  <si>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</si>
  <si>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</si>
  <si>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</si>
  <si>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</si>
  <si>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</si>
  <si>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</si>
  <si>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</si>
  <si>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</si>
  <si>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</si>
  <si>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</si>
  <si>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</si>
  <si>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</si>
  <si>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</si>
  <si>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</si>
  <si>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</si>
  <si>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</si>
  <si>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</si>
  <si>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</si>
  <si>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</si>
  <si>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</si>
  <si>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</si>
  <si>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</si>
  <si>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</si>
  <si>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</si>
  <si>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</si>
  <si>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</si>
  <si>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</si>
  <si>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</si>
  <si>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</si>
  <si>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</si>
  <si>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</si>
  <si>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</si>
  <si>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</si>
  <si>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</si>
  <si>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</si>
  <si>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</si>
  <si>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</si>
  <si>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</si>
  <si>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</si>
  <si>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</si>
  <si>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</si>
  <si>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</si>
  <si>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</si>
  <si>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</si>
  <si>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</si>
  <si>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</si>
  <si>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</si>
  <si>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</si>
  <si>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</si>
  <si>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</si>
  <si>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</si>
  <si>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</si>
  <si>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</si>
  <si>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</si>
  <si>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</si>
  <si>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</si>
  <si>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</si>
  <si>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</si>
  <si>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</si>
  <si>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</si>
  <si>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</si>
  <si>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</si>
  <si>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</si>
  <si>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</si>
  <si>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</si>
  <si>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</si>
  <si>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</si>
  <si>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</si>
  <si>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</si>
  <si>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</si>
  <si>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</si>
  <si>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</si>
  <si>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</si>
  <si>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</si>
  <si>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</si>
  <si>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</si>
  <si>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</si>
  <si>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</si>
  <si>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</si>
  <si>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</si>
  <si>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</si>
  <si>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</si>
  <si>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</si>
  <si>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</si>
  <si>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</si>
  <si>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</si>
  <si>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</si>
  <si>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</si>
  <si>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</si>
  <si>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</si>
  <si>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</si>
  <si>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</si>
  <si>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</si>
  <si>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</si>
  <si>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</si>
  <si>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</si>
  <si>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</si>
  <si>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</si>
  <si>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</si>
  <si>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</si>
  <si>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</si>
  <si>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</si>
  <si>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</si>
  <si>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</si>
  <si>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</si>
  <si>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</si>
  <si>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</si>
  <si>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</si>
  <si>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</si>
  <si>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</si>
  <si>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</si>
  <si>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</si>
  <si>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</si>
  <si>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</si>
  <si>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</si>
  <si>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</si>
  <si>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</si>
  <si>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</si>
  <si>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</si>
  <si>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</si>
  <si>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</si>
  <si>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</si>
  <si>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</si>
  <si>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</si>
  <si>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</si>
  <si>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</si>
  <si>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</si>
  <si>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</si>
  <si>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</si>
  <si>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</si>
  <si>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</si>
  <si>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</si>
  <si>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</si>
  <si>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</si>
  <si>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</si>
  <si>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</si>
  <si>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</si>
  <si>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</si>
  <si>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</si>
  <si>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</si>
  <si>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</si>
  <si>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</si>
  <si>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</si>
  <si>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</si>
  <si>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</si>
  <si>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</si>
  <si>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</si>
  <si>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</si>
  <si>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</si>
  <si>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</si>
  <si>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</si>
  <si>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</si>
  <si>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</si>
  <si>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</si>
  <si>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</si>
  <si>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</si>
  <si>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</si>
  <si>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</si>
  <si>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</si>
  <si>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</si>
  <si>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</si>
  <si>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</si>
  <si>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</si>
  <si>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</si>
  <si>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</si>
  <si>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</si>
  <si>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</si>
  <si>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</si>
  <si>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</si>
  <si>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</si>
  <si>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</si>
  <si>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</si>
  <si>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</si>
  <si>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</si>
  <si>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</si>
  <si>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</si>
  <si>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</si>
  <si>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</si>
  <si>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</si>
  <si>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</si>
  <si>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</si>
  <si>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</si>
  <si>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</si>
  <si>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</si>
  <si>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</si>
  <si>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</si>
  <si>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</si>
  <si>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</si>
  <si>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</si>
  <si>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</si>
  <si>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</si>
  <si>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</si>
  <si>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</si>
  <si>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</si>
  <si>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</si>
  <si>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</si>
  <si>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</si>
  <si>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</si>
  <si>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</si>
  <si>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</si>
  <si>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</si>
  <si>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</si>
  <si>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</si>
  <si>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</si>
  <si>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</si>
  <si>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</si>
  <si>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</si>
  <si>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</si>
  <si>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</si>
  <si>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</si>
  <si>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</si>
  <si>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</si>
  <si>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</si>
  <si>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</si>
  <si>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</si>
  <si>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</si>
  <si>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</si>
  <si>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</si>
  <si>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</si>
  <si>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</si>
  <si>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</si>
  <si>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</si>
  <si>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</si>
  <si>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</si>
  <si>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</si>
  <si>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</si>
  <si>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</si>
  <si>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</si>
  <si>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</si>
  <si>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</si>
  <si>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</si>
  <si>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</si>
  <si>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</si>
  <si>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</si>
  <si>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</si>
  <si>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</si>
  <si>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</si>
  <si>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</si>
  <si>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</si>
  <si>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</si>
  <si>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</si>
  <si>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</si>
  <si>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</si>
  <si>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</si>
  <si>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</si>
  <si>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</si>
  <si>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</si>
  <si>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</si>
  <si>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</si>
  <si>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</si>
  <si>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</si>
  <si>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</si>
  <si>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</si>
  <si>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</si>
  <si>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</si>
  <si>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</si>
  <si>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</si>
  <si>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</si>
  <si>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</si>
  <si>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</si>
  <si>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</si>
  <si>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</si>
  <si>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</si>
  <si>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</si>
  <si>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</si>
  <si>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</si>
  <si>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</si>
  <si>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</si>
  <si>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</si>
  <si>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</si>
  <si>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</si>
  <si>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</si>
  <si>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</si>
  <si>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</si>
  <si>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</si>
  <si>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</si>
  <si>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</si>
  <si>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</si>
  <si>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</si>
  <si>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</si>
  <si>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</si>
  <si>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</si>
  <si>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</si>
  <si>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</si>
  <si>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</si>
  <si>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</si>
  <si>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</si>
  <si>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</si>
  <si>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</si>
  <si>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</si>
  <si>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</si>
  <si>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</si>
  <si>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</si>
  <si>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</si>
  <si>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</si>
  <si>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</si>
  <si>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</si>
  <si>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</si>
  <si>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</si>
  <si>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</si>
  <si>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</si>
  <si>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</si>
  <si>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</si>
  <si>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</si>
  <si>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</si>
  <si>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</si>
  <si>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</si>
  <si>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</si>
  <si>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</si>
  <si>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</si>
  <si>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</si>
  <si>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</si>
  <si>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</si>
  <si>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</si>
  <si>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</si>
  <si>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</si>
  <si>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</si>
  <si>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</si>
  <si>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</si>
  <si>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</si>
  <si>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</si>
  <si>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</si>
  <si>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</si>
  <si>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</si>
  <si>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</si>
  <si>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</si>
  <si>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</si>
  <si>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</si>
  <si>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</si>
  <si>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</si>
  <si>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</si>
  <si>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</si>
  <si>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</si>
  <si>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</si>
  <si>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</si>
  <si>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</si>
  <si>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</si>
  <si>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</si>
  <si>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</si>
  <si>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</si>
  <si>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</si>
  <si>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</si>
  <si>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</si>
  <si>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</si>
  <si>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</si>
  <si>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</si>
  <si>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</si>
  <si>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</si>
  <si>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</si>
  <si>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</si>
  <si>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</si>
  <si>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</si>
  <si>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</si>
  <si>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</si>
  <si>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</si>
  <si>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</si>
  <si>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</si>
  <si>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</si>
  <si>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</si>
  <si>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</si>
  <si>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</si>
  <si>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</si>
  <si>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</si>
  <si>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</si>
  <si>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</si>
  <si>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</si>
  <si>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</si>
  <si>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</si>
  <si>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</si>
  <si>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</si>
  <si>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</si>
  <si>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</si>
  <si>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</si>
  <si>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</si>
  <si>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</si>
  <si>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</si>
  <si>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</si>
  <si>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</si>
  <si>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</si>
  <si>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</si>
  <si>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</si>
  <si>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</si>
  <si>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</si>
  <si>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</si>
  <si>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</si>
  <si>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</si>
  <si>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</si>
  <si>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</si>
  <si>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</si>
  <si>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</si>
  <si>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</si>
  <si>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</si>
  <si>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</si>
  <si>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</si>
  <si>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</si>
  <si>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</si>
  <si>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</si>
  <si>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</si>
  <si>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</si>
  <si>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</si>
  <si>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</si>
  <si>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</si>
  <si>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</si>
  <si>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</si>
  <si>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</si>
  <si>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</si>
  <si>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</si>
  <si>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</si>
  <si>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</si>
  <si>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</si>
  <si>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</si>
  <si>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</si>
  <si>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</si>
  <si>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</si>
  <si>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</si>
  <si>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</si>
  <si>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</si>
  <si>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</si>
  <si>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</si>
  <si>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</si>
  <si>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</si>
  <si>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</si>
  <si>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</si>
  <si>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</si>
  <si>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</si>
  <si>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</si>
  <si>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</si>
  <si>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</si>
  <si>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</si>
  <si>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</si>
  <si>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</si>
  <si>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</si>
  <si>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</si>
  <si>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</si>
  <si>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</si>
  <si>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</si>
  <si>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</si>
  <si>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</si>
  <si>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</si>
  <si>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</si>
  <si>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</si>
  <si>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</si>
  <si>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</si>
  <si>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</si>
  <si>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</si>
  <si>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</si>
  <si>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</si>
  <si>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</si>
  <si>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</si>
  <si>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</si>
  <si>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</si>
  <si>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</si>
  <si>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</si>
  <si>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</si>
  <si>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</si>
  <si>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</si>
  <si>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</si>
  <si>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</si>
  <si>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</si>
  <si>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</si>
  <si>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</si>
  <si>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</si>
  <si>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</si>
  <si>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</si>
  <si>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</si>
  <si>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</si>
  <si>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</si>
  <si>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</si>
  <si>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</si>
  <si>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</si>
  <si>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</si>
  <si>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</si>
  <si>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</si>
  <si>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</si>
  <si>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</si>
  <si>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</si>
  <si>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</si>
  <si>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</si>
  <si>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</si>
  <si>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</si>
  <si>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</si>
  <si>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</si>
  <si>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</si>
  <si>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</si>
  <si>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</si>
  <si>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</si>
  <si>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</si>
  <si>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</si>
  <si>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</si>
  <si>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</si>
  <si>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</si>
  <si>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</si>
  <si>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</si>
  <si>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</si>
  <si>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</si>
  <si>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</si>
  <si>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</si>
  <si>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</si>
  <si>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</si>
  <si>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</si>
  <si>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</si>
  <si>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</si>
  <si>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</si>
  <si>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</si>
  <si>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</si>
  <si>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</si>
  <si>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</si>
  <si>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</si>
  <si>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</si>
  <si>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</si>
  <si>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</si>
  <si>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</si>
  <si>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</si>
  <si>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</si>
  <si>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</si>
  <si>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</si>
  <si>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</si>
  <si>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</si>
  <si>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</si>
  <si>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</si>
  <si>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</si>
  <si>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</si>
  <si>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</si>
  <si>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</si>
  <si>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</si>
  <si>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</si>
  <si>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</si>
  <si>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</si>
  <si>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</si>
  <si>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</si>
  <si>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</si>
  <si>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</si>
  <si>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</si>
  <si>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</si>
  <si>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</si>
  <si>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</si>
  <si>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</si>
  <si>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</si>
  <si>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</si>
  <si>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</si>
  <si>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</si>
  <si>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</si>
  <si>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</si>
  <si>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</si>
  <si>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</si>
  <si>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</si>
  <si>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</si>
  <si>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</si>
  <si>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</si>
  <si>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</si>
  <si>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</si>
  <si>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</si>
  <si>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</si>
  <si>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</si>
  <si>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</si>
  <si>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</si>
  <si>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</si>
  <si>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</si>
  <si>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</si>
  <si>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</si>
  <si>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</si>
  <si>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</si>
  <si>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</si>
  <si>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</si>
  <si>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</si>
  <si>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</si>
  <si>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</si>
  <si>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</si>
  <si>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</si>
  <si>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</si>
  <si>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</si>
  <si>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</si>
  <si>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</si>
  <si>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</si>
  <si>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</si>
  <si>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</si>
  <si>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</si>
  <si>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</si>
  <si>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</si>
  <si>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</si>
  <si>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</si>
  <si>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</si>
  <si>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</si>
  <si>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</si>
  <si>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</si>
  <si>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</si>
  <si>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</si>
  <si>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</si>
  <si>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</si>
  <si>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</si>
  <si>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</si>
  <si>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</si>
  <si>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</si>
  <si>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</si>
  <si>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</si>
  <si>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</si>
  <si>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</si>
  <si>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</si>
  <si>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</si>
  <si>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</si>
  <si>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</si>
  <si>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</si>
  <si>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</si>
  <si>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</si>
  <si>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</si>
  <si>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</si>
  <si>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</si>
  <si>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</si>
  <si>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</si>
  <si>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</si>
  <si>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</si>
  <si>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</si>
  <si>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</si>
  <si>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</si>
  <si>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</si>
  <si>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</si>
  <si>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</si>
  <si>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</si>
  <si>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</si>
  <si>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</si>
  <si>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</si>
  <si>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</si>
  <si>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</si>
  <si>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</si>
  <si>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</si>
  <si>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</si>
  <si>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</si>
  <si>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</si>
  <si>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</si>
  <si>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</si>
  <si>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</si>
  <si>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</si>
  <si>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</si>
  <si>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</si>
  <si>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</si>
  <si>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</si>
  <si>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</si>
  <si>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</si>
  <si>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</si>
  <si>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</si>
  <si>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</si>
  <si>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</si>
  <si>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</si>
  <si>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</si>
  <si>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</si>
  <si>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</si>
  <si>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</si>
  <si>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</si>
  <si>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</si>
  <si>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</si>
  <si>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</si>
  <si>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</si>
  <si>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</si>
  <si>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</si>
  <si>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</si>
  <si>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</si>
  <si>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</si>
  <si>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</si>
  <si>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</si>
  <si>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</si>
  <si>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</si>
  <si>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</si>
  <si>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</si>
  <si>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</si>
  <si>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</si>
  <si>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</si>
  <si>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</si>
  <si>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</si>
  <si>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</si>
  <si>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</si>
  <si>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</si>
  <si>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</si>
  <si>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</si>
  <si>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</si>
  <si>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</si>
  <si>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</si>
  <si>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</si>
  <si>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</si>
  <si>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</si>
  <si>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</si>
  <si>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</si>
  <si>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</si>
  <si>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</si>
  <si>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</si>
  <si>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</si>
  <si>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</si>
  <si>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</si>
  <si>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</si>
  <si>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</si>
  <si>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</si>
  <si>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</si>
  <si>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</si>
  <si>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</si>
  <si>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</si>
  <si>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</si>
  <si>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</si>
  <si>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</si>
  <si>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</si>
  <si>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</si>
  <si>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</si>
  <si>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</si>
  <si>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</si>
  <si>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</si>
  <si>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</si>
  <si>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</si>
  <si>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</si>
  <si>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</si>
  <si>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</si>
  <si>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</si>
  <si>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</si>
  <si>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</si>
  <si>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</si>
  <si>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</si>
  <si>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</si>
  <si>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</si>
  <si>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</si>
  <si>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</si>
  <si>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</si>
  <si>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</si>
  <si>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</si>
  <si>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</si>
  <si>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</si>
  <si>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</si>
  <si>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</si>
  <si>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</si>
  <si>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</si>
  <si>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</si>
  <si>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</si>
  <si>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</si>
  <si>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</si>
  <si>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</si>
  <si>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</si>
  <si>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</si>
  <si>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</si>
  <si>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</si>
  <si>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</si>
  <si>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</si>
  <si>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</si>
  <si>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</si>
  <si>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</si>
  <si>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</si>
  <si>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</si>
  <si>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</si>
  <si>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</si>
  <si>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</si>
  <si>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</si>
  <si>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</si>
  <si>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</si>
  <si>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</si>
  <si>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</si>
  <si>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</si>
  <si>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</si>
  <si>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</si>
  <si>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</si>
  <si>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</si>
  <si>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</si>
  <si>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</si>
  <si>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</si>
  <si>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</si>
  <si>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</si>
  <si>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</si>
  <si>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</si>
  <si>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</si>
  <si>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</si>
  <si>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</si>
  <si>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</si>
  <si>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</si>
  <si>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</si>
  <si>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</si>
  <si>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</si>
  <si>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</si>
  <si>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</si>
  <si>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</si>
  <si>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</si>
  <si>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</si>
  <si>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</si>
  <si>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</si>
  <si>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</si>
  <si>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</si>
  <si>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</si>
  <si>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</si>
  <si>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</si>
  <si>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</si>
  <si>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</si>
  <si>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</si>
  <si>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</si>
  <si>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</si>
  <si>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</si>
  <si>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</si>
  <si>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</si>
  <si>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</si>
  <si>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</si>
  <si>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</si>
  <si>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</si>
  <si>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</si>
  <si>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</si>
  <si>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</si>
  <si>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</si>
  <si>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</si>
  <si>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</si>
  <si>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</si>
  <si>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</si>
  <si>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</si>
  <si>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</si>
  <si>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</si>
  <si>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</si>
  <si>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</si>
  <si>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</si>
  <si>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</si>
  <si>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</si>
  <si>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</si>
  <si>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</si>
  <si>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</si>
  <si>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</si>
  <si>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</si>
  <si>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</si>
  <si>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</si>
  <si>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</si>
  <si>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</si>
  <si>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</si>
  <si>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</si>
  <si>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</si>
  <si>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</si>
  <si>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</si>
  <si>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</si>
  <si>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</si>
  <si>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</si>
  <si>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</si>
  <si>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</si>
  <si>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</si>
  <si>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</si>
  <si>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</si>
  <si>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</si>
  <si>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</si>
  <si>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</si>
  <si>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</si>
  <si>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</si>
  <si>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</si>
  <si>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</si>
  <si>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</si>
  <si>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</si>
  <si>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</si>
  <si>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</si>
  <si>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</si>
  <si>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</si>
  <si>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</si>
  <si>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</si>
  <si>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</si>
  <si>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</si>
  <si>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</si>
  <si>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</si>
  <si>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</si>
  <si>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</si>
  <si>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</si>
  <si>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</si>
  <si>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</si>
  <si>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</si>
  <si>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</si>
  <si>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</si>
  <si>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</si>
  <si>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</si>
  <si>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</si>
  <si>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</si>
  <si>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</si>
  <si>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</si>
  <si>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</si>
  <si>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</si>
  <si>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</si>
  <si>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</si>
  <si>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</si>
  <si>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</si>
  <si>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</si>
  <si>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</si>
  <si>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</si>
  <si>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</si>
  <si>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</si>
  <si>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</si>
  <si>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</si>
  <si>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</si>
  <si>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</si>
  <si>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</si>
  <si>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</si>
  <si>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</si>
  <si>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</si>
  <si>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</si>
  <si>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</si>
  <si>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</si>
  <si>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</si>
  <si>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</si>
  <si>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</si>
  <si>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</si>
  <si>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</si>
  <si>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</si>
  <si>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</si>
  <si>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</si>
  <si>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</si>
  <si>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</si>
  <si>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</si>
  <si>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</si>
  <si>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</si>
  <si>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</si>
  <si>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</si>
  <si>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</si>
  <si>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</si>
  <si>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</si>
  <si>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</si>
  <si>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</si>
  <si>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</si>
  <si>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</si>
  <si>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</si>
  <si>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</si>
  <si>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</si>
  <si>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</si>
  <si>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</si>
  <si>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</si>
  <si>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</si>
  <si>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</si>
  <si>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</si>
  <si>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</si>
  <si>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</si>
  <si>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</si>
  <si>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</si>
  <si>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</si>
  <si>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</si>
  <si>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</si>
  <si>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</si>
  <si>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</si>
  <si>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</si>
  <si>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</si>
  <si>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</si>
  <si>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</si>
  <si>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</si>
  <si>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</si>
  <si>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</si>
  <si>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</si>
  <si>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</si>
  <si>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</si>
  <si>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</si>
  <si>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</si>
  <si>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</si>
  <si>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</si>
  <si>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</si>
  <si>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</si>
  <si>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</si>
  <si>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</si>
  <si>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</si>
  <si>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</si>
  <si>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</si>
  <si>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</si>
  <si>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</si>
  <si>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</si>
  <si>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</si>
  <si>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</si>
  <si>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</si>
  <si>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</si>
  <si>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</si>
  <si>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</si>
  <si>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</si>
  <si>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</si>
  <si>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</si>
  <si>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</si>
  <si>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</si>
  <si>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</si>
  <si>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</si>
  <si>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</si>
  <si>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</si>
  <si>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</si>
  <si>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</si>
  <si>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</si>
  <si>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</si>
  <si>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</si>
  <si>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</si>
  <si>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</si>
  <si>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</si>
  <si>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</si>
  <si>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</si>
  <si>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</si>
  <si>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</si>
  <si>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</si>
  <si>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</si>
  <si>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</si>
  <si>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</si>
  <si>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</si>
  <si>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</si>
  <si>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</si>
  <si>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</si>
  <si>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</si>
  <si>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</si>
  <si>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</si>
  <si>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</si>
  <si>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</si>
  <si>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</si>
  <si>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</si>
  <si>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</si>
  <si>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</si>
  <si>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</si>
  <si>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</si>
  <si>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</si>
  <si>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</si>
  <si>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</si>
  <si>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</si>
  <si>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</si>
  <si>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</si>
  <si>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</si>
  <si>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</si>
  <si>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</si>
  <si>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</si>
  <si>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</si>
  <si>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</si>
  <si>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</si>
  <si>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</si>
  <si>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</si>
  <si>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</si>
  <si>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</si>
  <si>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</si>
  <si>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</si>
  <si>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</si>
  <si>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</si>
  <si>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</si>
  <si>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</si>
  <si>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</si>
  <si>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</si>
  <si>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</si>
  <si>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</si>
  <si>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</si>
  <si>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</si>
  <si>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</si>
  <si>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</si>
  <si>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</si>
  <si>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</si>
  <si>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</si>
  <si>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</si>
  <si>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</si>
  <si>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</si>
  <si>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</si>
  <si>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</si>
  <si>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</si>
  <si>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</si>
  <si>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</si>
  <si>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</si>
  <si>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</si>
  <si>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</si>
  <si>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</si>
  <si>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</si>
  <si>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</si>
  <si>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</si>
  <si>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</si>
  <si>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</si>
  <si>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</si>
  <si>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</si>
  <si>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</si>
  <si>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</si>
  <si>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</si>
  <si>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</si>
  <si>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</si>
  <si>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</si>
  <si>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</si>
  <si>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</si>
  <si>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</si>
  <si>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</si>
  <si>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</si>
  <si>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</si>
  <si>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</si>
  <si>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</si>
  <si>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</si>
  <si>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</si>
  <si>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</si>
  <si>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</si>
  <si>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</si>
  <si>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</si>
  <si>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</si>
  <si>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</si>
  <si>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</si>
  <si>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</si>
  <si>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</si>
  <si>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</si>
  <si>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</si>
  <si>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</si>
  <si>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</si>
  <si>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</si>
  <si>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</si>
  <si>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</si>
  <si>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</si>
  <si>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</si>
  <si>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</si>
  <si>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</si>
  <si>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</si>
  <si>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</si>
  <si>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</si>
  <si>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</si>
  <si>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</si>
  <si>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</si>
  <si>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</si>
  <si>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</si>
  <si>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</si>
  <si>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</si>
  <si>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</si>
  <si>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</si>
  <si>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</si>
  <si>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</si>
  <si>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</si>
  <si>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</si>
  <si>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</si>
  <si>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</si>
  <si>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</si>
  <si>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</si>
  <si>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</si>
  <si>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</si>
  <si>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</si>
  <si>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</si>
  <si>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</si>
  <si>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</si>
  <si>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</si>
  <si>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</si>
  <si>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</si>
  <si>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</si>
  <si>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</si>
  <si>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</si>
  <si>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</si>
  <si>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</si>
  <si>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</si>
  <si>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</si>
  <si>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</si>
  <si>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</si>
  <si>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</si>
  <si>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</si>
  <si>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</si>
  <si>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</si>
  <si>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</si>
  <si>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</si>
  <si>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</si>
  <si>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</si>
  <si>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</si>
  <si>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</si>
  <si>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</si>
  <si>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</si>
  <si>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</si>
  <si>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</si>
  <si>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</si>
  <si>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</si>
  <si>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</si>
  <si>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</si>
  <si>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</si>
  <si>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</si>
  <si>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</si>
  <si>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</si>
  <si>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</si>
  <si>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</si>
  <si>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</si>
  <si>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</si>
  <si>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</si>
  <si>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</si>
  <si>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</si>
  <si>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</si>
  <si>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</si>
  <si>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</si>
  <si>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</si>
  <si>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</si>
  <si>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</si>
  <si>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</si>
  <si>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</si>
  <si>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</si>
  <si>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</si>
  <si>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</si>
  <si>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</si>
  <si>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</si>
  <si>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</si>
  <si>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</si>
  <si>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</si>
  <si>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</si>
  <si>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</si>
  <si>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</si>
  <si>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</si>
  <si>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</si>
  <si>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</si>
  <si>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</si>
  <si>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</si>
  <si>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</si>
  <si>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</si>
  <si>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</si>
  <si>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</si>
  <si>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</si>
  <si>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</si>
  <si>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</si>
  <si>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</si>
  <si>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</si>
  <si>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</si>
  <si>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</si>
  <si>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</si>
  <si>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</si>
  <si>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</si>
  <si>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</si>
  <si>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</si>
  <si>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</si>
  <si>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</si>
  <si>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</si>
  <si>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</si>
  <si>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</si>
  <si>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</si>
  <si>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</si>
  <si>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</si>
  <si>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</si>
  <si>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</si>
  <si>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</si>
  <si>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</si>
  <si>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</si>
  <si>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</si>
  <si>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</si>
  <si>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</si>
  <si>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</si>
  <si>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</si>
  <si>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</si>
  <si>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</si>
  <si>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</si>
  <si>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</si>
  <si>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</si>
  <si>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</si>
  <si>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</si>
  <si>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</si>
  <si>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</si>
  <si>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</si>
  <si>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</si>
  <si>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</si>
  <si>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</si>
  <si>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</si>
  <si>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</si>
  <si>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</si>
  <si>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</si>
  <si>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</si>
  <si>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</si>
  <si>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</si>
  <si>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</si>
  <si>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</si>
  <si>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</si>
  <si>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</si>
  <si>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</si>
  <si>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</si>
  <si>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</si>
  <si>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</si>
  <si>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</si>
  <si>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</si>
  <si>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</si>
  <si>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</si>
  <si>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</si>
  <si>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</si>
  <si>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</si>
  <si>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</si>
  <si>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</si>
  <si>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</si>
  <si>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</si>
  <si>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</si>
  <si>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</si>
  <si>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</si>
  <si>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</si>
  <si>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</si>
  <si>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</si>
  <si>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</si>
  <si>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</si>
  <si>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</si>
  <si>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</si>
  <si>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</si>
  <si>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</si>
  <si>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</si>
  <si>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</si>
  <si>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</si>
  <si>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</si>
  <si>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</si>
  <si>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</si>
  <si>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</si>
  <si>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</si>
  <si>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</si>
  <si>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</si>
  <si>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</si>
  <si>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</si>
  <si>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</si>
  <si>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</si>
  <si>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</si>
  <si>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</si>
  <si>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</si>
  <si>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</si>
  <si>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</si>
  <si>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</si>
  <si>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</si>
  <si>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</si>
  <si>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</si>
  <si>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</si>
  <si>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</si>
  <si>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</si>
  <si>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</si>
  <si>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</si>
  <si>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</si>
  <si>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</si>
  <si>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</si>
  <si>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</si>
  <si>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</si>
  <si>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</si>
  <si>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</si>
  <si>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</si>
  <si>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</si>
  <si>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</si>
  <si>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</si>
  <si>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</si>
  <si>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</si>
  <si>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</si>
  <si>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</si>
  <si>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</si>
  <si>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</si>
  <si>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</si>
  <si>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</si>
  <si>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</si>
  <si>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</si>
  <si>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</si>
  <si>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</si>
  <si>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</si>
  <si>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</si>
  <si>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</si>
  <si>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</si>
  <si>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</si>
  <si>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</si>
  <si>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</si>
  <si>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</si>
  <si>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</si>
  <si>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</si>
  <si>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</si>
  <si>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</si>
  <si>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</si>
  <si>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</si>
  <si>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</si>
  <si>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</si>
  <si>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</si>
  <si>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</si>
  <si>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</si>
  <si>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</si>
  <si>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</si>
  <si>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</si>
  <si>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</si>
  <si>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</si>
  <si>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</si>
  <si>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</si>
  <si>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</si>
  <si>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</si>
  <si>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</si>
  <si>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</si>
  <si>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</si>
  <si>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</si>
  <si>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</si>
  <si>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</si>
  <si>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</si>
  <si>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</si>
  <si>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</si>
  <si>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</si>
  <si>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</si>
  <si>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</si>
  <si>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</si>
  <si>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</si>
  <si>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</si>
  <si>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</si>
  <si>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</si>
  <si>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</si>
  <si>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</si>
  <si>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</si>
  <si>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</si>
  <si>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</si>
  <si>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</si>
  <si>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</si>
  <si>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</si>
  <si>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</si>
  <si>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</si>
  <si>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</si>
  <si>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</si>
  <si>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</si>
  <si>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</si>
  <si>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</si>
  <si>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</si>
  <si>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</si>
  <si>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</si>
  <si>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</si>
  <si>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</si>
  <si>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</si>
  <si>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</si>
  <si>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</si>
  <si>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</si>
  <si>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</si>
  <si>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</si>
  <si>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</si>
  <si>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</si>
  <si>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</si>
  <si>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</si>
  <si>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</si>
  <si>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</si>
  <si>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</si>
  <si>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</si>
  <si>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</si>
  <si>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</si>
  <si>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</si>
  <si>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</si>
  <si>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</si>
  <si>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</si>
  <si>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</si>
  <si>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</si>
  <si>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</si>
  <si>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</si>
  <si>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</si>
  <si>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</si>
  <si>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</si>
  <si>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</si>
  <si>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</si>
  <si>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</si>
  <si>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</si>
  <si>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</si>
  <si>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</si>
  <si>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</si>
  <si>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</si>
  <si>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</si>
  <si>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</si>
  <si>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</si>
  <si>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</si>
  <si>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</si>
  <si>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</si>
  <si>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</si>
  <si>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</si>
  <si>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</si>
  <si>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</si>
  <si>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</si>
  <si>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</si>
  <si>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</si>
  <si>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</si>
  <si>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</si>
  <si>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</si>
  <si>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</si>
  <si>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</si>
  <si>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</si>
  <si>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</si>
  <si>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</si>
  <si>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</si>
  <si>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</si>
  <si>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</si>
  <si>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</si>
  <si>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</si>
  <si>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</si>
  <si>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</si>
  <si>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</si>
  <si>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</si>
  <si>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</si>
  <si>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</si>
  <si>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</si>
  <si>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</si>
  <si>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</si>
  <si>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</si>
  <si>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</si>
  <si>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</si>
  <si>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</si>
  <si>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</si>
  <si>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</si>
  <si>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</si>
  <si>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</si>
  <si>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</si>
  <si>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</si>
  <si>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</si>
  <si>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</si>
  <si>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</si>
  <si>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</si>
  <si>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</si>
  <si>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</si>
  <si>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</si>
  <si>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</si>
  <si>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</si>
  <si>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</si>
  <si>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</si>
  <si>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</si>
  <si>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</si>
  <si>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</si>
  <si>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</si>
  <si>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</si>
  <si>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</si>
  <si>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</si>
  <si>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</si>
  <si>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</si>
  <si>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</si>
  <si>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</si>
  <si>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</si>
  <si>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</si>
  <si>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</si>
  <si>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</si>
  <si>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</si>
  <si>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</si>
  <si>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</si>
  <si>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</si>
  <si>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</si>
  <si>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</si>
  <si>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</si>
  <si>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</si>
  <si>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</si>
  <si>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</si>
  <si>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</si>
  <si>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</si>
  <si>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</si>
  <si>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</si>
  <si>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</si>
  <si>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</si>
  <si>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</si>
  <si>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</si>
  <si>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</si>
  <si>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</si>
  <si>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</si>
  <si>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</si>
  <si>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</si>
  <si>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</si>
  <si>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</si>
  <si>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</si>
  <si>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</si>
  <si>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</si>
  <si>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</si>
  <si>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</si>
  <si>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</si>
  <si>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</si>
  <si>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</si>
  <si>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</si>
  <si>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</si>
  <si>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</si>
  <si>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</si>
  <si>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</si>
  <si>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</si>
  <si>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</si>
  <si>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</si>
  <si>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</si>
  <si>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</si>
  <si>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</si>
  <si>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</si>
  <si>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</si>
  <si>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</si>
  <si>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</si>
  <si>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</si>
  <si>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</si>
  <si>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</si>
  <si>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</si>
  <si>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</si>
  <si>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</si>
  <si>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</si>
  <si>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</si>
  <si>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</si>
  <si>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</si>
  <si>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</si>
  <si>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</si>
  <si>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</si>
  <si>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</si>
  <si>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</si>
  <si>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</si>
  <si>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</si>
  <si>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</si>
  <si>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</si>
  <si>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</si>
  <si>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</si>
  <si>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</si>
  <si>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</si>
  <si>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</si>
  <si>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</si>
  <si>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</si>
  <si>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</si>
  <si>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</si>
  <si>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</si>
  <si>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</si>
  <si>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</si>
  <si>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</si>
  <si>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</si>
  <si>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</si>
  <si>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</si>
  <si>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</si>
  <si>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</si>
  <si>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</si>
  <si>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</si>
  <si>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</si>
  <si>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</si>
  <si>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</si>
  <si>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</si>
  <si>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</si>
  <si>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</si>
  <si>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</si>
  <si>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</si>
  <si>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</si>
  <si>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</si>
  <si>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</si>
  <si>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</si>
  <si>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</si>
  <si>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</si>
  <si>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</si>
  <si>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</si>
  <si>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</si>
  <si>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</si>
  <si>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</si>
  <si>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</si>
  <si>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</si>
  <si>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</si>
  <si>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</si>
  <si>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</si>
  <si>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</si>
  <si>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</si>
  <si>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</si>
  <si>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</si>
  <si>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</si>
  <si>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</si>
  <si>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</si>
  <si>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</si>
  <si>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</si>
  <si>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</si>
  <si>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</si>
  <si>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</si>
  <si>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</si>
  <si>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</si>
  <si>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</si>
  <si>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</si>
  <si>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</si>
  <si>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</si>
  <si>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</si>
  <si>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</si>
  <si>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</si>
  <si>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</si>
  <si>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</si>
  <si>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</si>
  <si>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</si>
  <si>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</si>
  <si>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</si>
  <si>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</si>
  <si>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</si>
  <si>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</si>
  <si>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</si>
  <si>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</si>
  <si>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</si>
  <si>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</si>
  <si>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</si>
  <si>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</si>
  <si>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</si>
  <si>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</si>
  <si>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</si>
  <si>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</si>
  <si>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</si>
  <si>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</si>
  <si>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</si>
  <si>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</si>
  <si>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</si>
  <si>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</si>
  <si>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</si>
  <si>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</si>
  <si>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</si>
  <si>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</si>
  <si>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</si>
  <si>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</si>
  <si>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</si>
  <si>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</si>
  <si>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</si>
  <si>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</si>
  <si>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</si>
  <si>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</si>
  <si>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</si>
  <si>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</si>
  <si>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</si>
  <si>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</si>
  <si>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</si>
  <si>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</si>
  <si>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</si>
  <si>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</si>
  <si>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</si>
  <si>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</si>
  <si>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</si>
  <si>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</si>
  <si>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</si>
  <si>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</si>
  <si>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</si>
  <si>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</si>
  <si>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</si>
  <si>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</si>
  <si>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</si>
  <si>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</si>
  <si>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</si>
  <si>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</si>
  <si>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</si>
  <si>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</si>
  <si>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</si>
  <si>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</si>
  <si>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</si>
  <si>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</si>
  <si>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</si>
  <si>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</si>
  <si>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</si>
  <si>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</si>
  <si>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</si>
  <si>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</si>
  <si>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</si>
  <si>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</si>
  <si>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</si>
  <si>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</si>
  <si>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</si>
  <si>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</si>
  <si>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</si>
  <si>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</si>
  <si>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</si>
  <si>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</si>
  <si>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</si>
  <si>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</si>
  <si>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</si>
  <si>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</si>
  <si>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</si>
  <si>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</si>
  <si>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</si>
  <si>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</si>
  <si>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</si>
  <si>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</si>
  <si>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</si>
  <si>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</si>
  <si>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</si>
  <si>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</si>
  <si>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</si>
  <si>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</si>
  <si>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</si>
  <si>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</si>
  <si>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</si>
  <si>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</si>
  <si>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</si>
  <si>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</si>
  <si>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</si>
  <si>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</si>
  <si>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</si>
  <si>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</si>
  <si>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</si>
  <si>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</si>
  <si>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</si>
  <si>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</si>
  <si>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</si>
  <si>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</si>
  <si>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</si>
  <si>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</si>
  <si>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</si>
  <si>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</si>
  <si>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</si>
  <si>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</si>
  <si>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</si>
  <si>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</si>
  <si>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</si>
  <si>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</si>
  <si>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</si>
  <si>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</si>
  <si>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</si>
  <si>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</si>
  <si>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</si>
  <si>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</si>
  <si>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</si>
  <si>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</si>
  <si>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</si>
  <si>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</si>
  <si>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</si>
  <si>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</si>
  <si>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</si>
  <si>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</si>
  <si>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</si>
  <si>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</si>
  <si>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</si>
  <si>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</si>
  <si>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</si>
  <si>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</si>
  <si>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</si>
  <si>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</si>
  <si>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</si>
  <si>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</si>
  <si>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</si>
  <si>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</si>
  <si>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</si>
  <si>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</si>
  <si>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</si>
  <si>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</si>
  <si>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</si>
  <si>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</si>
  <si>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</si>
  <si>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</si>
  <si>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</si>
  <si>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</si>
  <si>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</si>
  <si>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</si>
  <si>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</si>
  <si>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</si>
  <si>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</si>
  <si>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</si>
  <si>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</si>
  <si>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</si>
  <si>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</si>
  <si>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</si>
  <si>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</si>
  <si>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</si>
  <si>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</si>
  <si>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</si>
  <si>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</si>
  <si>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</si>
  <si>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</si>
  <si>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</si>
  <si>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</si>
  <si>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</si>
  <si>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</si>
  <si>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</si>
  <si>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</si>
  <si>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</si>
  <si>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</si>
  <si>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</si>
  <si>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</si>
  <si>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</si>
  <si>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</si>
  <si>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</si>
  <si>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</si>
  <si>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</si>
  <si>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</si>
  <si>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</si>
  <si>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</si>
  <si>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</si>
  <si>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</si>
  <si>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</si>
  <si>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</si>
  <si>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</si>
  <si>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</si>
  <si>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</si>
  <si>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</si>
  <si>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</si>
  <si>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</si>
  <si>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</si>
  <si>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</si>
  <si>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</si>
  <si>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</si>
  <si>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</si>
  <si>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</si>
  <si>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</si>
  <si>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</si>
  <si>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</si>
  <si>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</si>
  <si>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</si>
  <si>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</si>
  <si>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</si>
  <si>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</si>
  <si>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</si>
  <si>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</si>
  <si>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</si>
  <si>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</si>
  <si>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</si>
  <si>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</si>
  <si>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</si>
  <si>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</si>
  <si>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</si>
  <si>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</si>
  <si>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</si>
  <si>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</si>
  <si>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</si>
  <si>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</si>
  <si>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</si>
  <si>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</si>
  <si>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</si>
  <si>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</si>
  <si>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</si>
  <si>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</si>
  <si>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</si>
  <si>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</si>
  <si>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</si>
  <si>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</si>
  <si>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</si>
  <si>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</si>
  <si>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</si>
  <si>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</si>
  <si>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</si>
  <si>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</si>
  <si>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</si>
  <si>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</si>
  <si>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</si>
  <si>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</si>
  <si>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</si>
  <si>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</si>
  <si>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</si>
  <si>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</si>
  <si>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</si>
  <si>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</si>
  <si>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</si>
  <si>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</si>
  <si>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</si>
  <si>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</si>
  <si>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</si>
  <si>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</si>
  <si>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</si>
  <si>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</si>
  <si>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</si>
  <si>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</si>
  <si>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</si>
  <si>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</si>
  <si>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</si>
  <si>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</si>
  <si>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</si>
  <si>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</si>
  <si>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</si>
  <si>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</si>
  <si>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</si>
  <si>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</si>
  <si>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</si>
  <si>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</si>
  <si>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</si>
  <si>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</si>
  <si>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</si>
  <si>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</si>
  <si>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</si>
  <si>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</si>
  <si>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</si>
  <si>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</si>
  <si>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</si>
  <si>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</si>
  <si>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</si>
  <si>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</si>
  <si>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</si>
  <si>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</si>
  <si>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</si>
  <si>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</si>
  <si>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</si>
  <si>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</si>
  <si>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</si>
  <si>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</si>
  <si>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</si>
  <si>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</si>
  <si>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</si>
  <si>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</si>
  <si>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</si>
  <si>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</si>
  <si>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</si>
  <si>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</si>
  <si>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</si>
  <si>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</si>
  <si>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</si>
  <si>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</si>
  <si>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</si>
  <si>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</si>
  <si>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</si>
  <si>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</si>
  <si>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</si>
  <si>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</si>
  <si>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</si>
  <si>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</si>
  <si>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</si>
  <si>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</si>
  <si>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</si>
  <si>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</si>
  <si>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</si>
  <si>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</si>
  <si>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</si>
  <si>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</si>
  <si>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</si>
  <si>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</si>
  <si>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</si>
  <si>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</si>
  <si>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</si>
  <si>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</si>
  <si>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</si>
  <si>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</si>
  <si>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</si>
  <si>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</si>
  <si>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</si>
  <si>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</si>
  <si>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</si>
  <si>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</si>
  <si>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</si>
  <si>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</si>
  <si>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</si>
  <si>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</si>
  <si>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</si>
  <si>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</si>
  <si>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</si>
  <si>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</si>
  <si>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</si>
  <si>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</si>
  <si>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</si>
  <si>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</si>
  <si>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</si>
  <si>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</si>
  <si>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</si>
  <si>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</si>
  <si>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</si>
  <si>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</si>
  <si>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</si>
  <si>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</si>
  <si>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</si>
  <si>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</si>
  <si>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</si>
  <si>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</si>
  <si>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</si>
  <si>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</si>
  <si>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</si>
  <si>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</si>
  <si>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</si>
  <si>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</si>
  <si>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</si>
  <si>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</si>
  <si>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</si>
  <si>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</si>
  <si>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</si>
  <si>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</si>
  <si>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</si>
  <si>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</si>
  <si>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</si>
  <si>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</si>
  <si>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</si>
  <si>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</si>
  <si>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</si>
  <si>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</si>
  <si>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</si>
  <si>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</si>
  <si>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</si>
  <si>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</si>
  <si>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</si>
  <si>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</si>
  <si>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</si>
  <si>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</si>
  <si>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</si>
  <si>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</si>
  <si>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</si>
  <si>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</si>
  <si>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</si>
  <si>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</si>
  <si>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</si>
  <si>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</si>
  <si>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</si>
  <si>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</si>
  <si>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</si>
  <si>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</si>
  <si>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</si>
  <si>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</si>
  <si>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</si>
  <si>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</si>
  <si>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</si>
  <si>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</si>
  <si>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</si>
  <si>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</si>
  <si>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</si>
  <si>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</si>
  <si>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</si>
  <si>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</si>
  <si>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</si>
  <si>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</si>
  <si>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</si>
  <si>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</si>
  <si>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</si>
  <si>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</si>
  <si>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</si>
  <si>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</si>
  <si>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</si>
  <si>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</si>
  <si>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</si>
  <si>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</si>
  <si>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</si>
  <si>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</si>
  <si>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</si>
  <si>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</si>
  <si>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</si>
  <si>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</si>
  <si>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</si>
  <si>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</si>
  <si>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</si>
  <si>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</si>
  <si>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</si>
  <si>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</si>
  <si>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</si>
  <si>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</si>
  <si>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</si>
  <si>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</si>
  <si>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</si>
  <si>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</si>
  <si>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</si>
  <si>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</si>
  <si>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</si>
  <si>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</si>
  <si>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</si>
  <si>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</si>
  <si>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</si>
  <si>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</si>
  <si>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</si>
  <si>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</si>
  <si>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</si>
  <si>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</si>
  <si>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</si>
  <si>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</si>
  <si>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</si>
  <si>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</si>
  <si>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</si>
  <si>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</si>
  <si>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</si>
  <si>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</si>
  <si>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</si>
  <si>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</si>
  <si>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</si>
  <si>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</si>
  <si>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</si>
  <si>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</si>
  <si>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</si>
  <si>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</si>
  <si>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</si>
  <si>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</si>
  <si>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</si>
  <si>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</si>
  <si>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</si>
  <si>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</si>
  <si>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</si>
  <si>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</si>
  <si>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</si>
  <si>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</si>
  <si>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</si>
  <si>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</si>
  <si>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</si>
  <si>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</si>
  <si>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</si>
  <si>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</si>
  <si>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</si>
  <si>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</si>
  <si>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</si>
  <si>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</si>
  <si>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</si>
  <si>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</si>
  <si>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</si>
  <si>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</si>
  <si>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</si>
  <si>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</si>
  <si>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</si>
  <si>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</si>
  <si>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</si>
  <si>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</si>
  <si>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</si>
  <si>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</si>
  <si>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</si>
  <si>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</si>
  <si>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</si>
  <si>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</si>
  <si>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</si>
  <si>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</si>
  <si>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</si>
  <si>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</si>
  <si>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</si>
  <si>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</si>
  <si>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</si>
  <si>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</si>
  <si>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</si>
  <si>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</si>
  <si>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</si>
  <si>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</si>
  <si>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</si>
  <si>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</si>
  <si>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</si>
  <si>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</si>
  <si>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</si>
  <si>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</si>
  <si>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</si>
  <si>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</si>
  <si>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</si>
  <si>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</si>
  <si>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</si>
  <si>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</si>
  <si>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</si>
  <si>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</si>
  <si>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</si>
  <si>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</si>
  <si>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</si>
  <si>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</si>
  <si>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</si>
  <si>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</si>
  <si>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</si>
  <si>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</si>
  <si>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</si>
  <si>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</si>
  <si>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</si>
  <si>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</si>
  <si>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</si>
  <si>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</si>
  <si>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</si>
  <si>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</si>
  <si>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</si>
  <si>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</si>
  <si>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</si>
  <si>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</si>
  <si>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</si>
  <si>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</si>
  <si>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</si>
  <si>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</si>
  <si>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</si>
  <si>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</si>
  <si>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</si>
  <si>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</si>
  <si>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</si>
  <si>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</si>
  <si>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</si>
  <si>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</si>
  <si>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</si>
  <si>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</si>
  <si>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</si>
  <si>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</si>
  <si>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</si>
  <si>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</si>
  <si>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</si>
  <si>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</si>
  <si>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</si>
  <si>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</si>
  <si>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</si>
  <si>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</si>
  <si>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</si>
  <si>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</si>
  <si>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</si>
  <si>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</si>
  <si>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</si>
  <si>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</si>
  <si>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</si>
  <si>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</si>
  <si>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</si>
  <si>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</si>
  <si>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</si>
  <si>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</si>
  <si>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</si>
  <si>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</si>
  <si>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</si>
  <si>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</si>
  <si>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</si>
  <si>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</si>
  <si>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</si>
  <si>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</si>
  <si>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</si>
  <si>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</si>
  <si>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</si>
  <si>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</si>
  <si>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</si>
  <si>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</si>
  <si>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</si>
  <si>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</si>
  <si>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</si>
  <si>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</si>
  <si>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</si>
  <si>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</si>
  <si>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</si>
  <si>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</si>
  <si>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</si>
  <si>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</si>
  <si>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</si>
  <si>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</si>
  <si>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</si>
  <si>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</si>
  <si>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</si>
  <si>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</si>
  <si>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</si>
  <si>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</si>
  <si>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</si>
  <si>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</si>
  <si>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</si>
  <si>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</si>
  <si>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</si>
  <si>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</si>
  <si>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</si>
  <si>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</si>
  <si>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</si>
  <si>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</si>
  <si>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</si>
  <si>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</si>
  <si>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</si>
  <si>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</si>
  <si>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</si>
  <si>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</si>
  <si>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</si>
  <si>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</si>
  <si>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</si>
  <si>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</si>
  <si>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</si>
  <si>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</si>
  <si>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</si>
  <si>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</si>
  <si>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</si>
  <si>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</si>
  <si>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</si>
  <si>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</si>
  <si>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</si>
  <si>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</si>
  <si>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</si>
  <si>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</si>
  <si>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</si>
  <si>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</si>
  <si>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</si>
  <si>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</si>
  <si>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</si>
  <si>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</si>
  <si>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</si>
  <si>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</si>
  <si>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</si>
  <si>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</si>
  <si>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</si>
  <si>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</si>
  <si>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</si>
  <si>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</si>
  <si>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</si>
  <si>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</si>
  <si>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</si>
  <si>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</si>
  <si>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</si>
  <si>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</si>
  <si>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</si>
  <si>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</si>
  <si>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</si>
  <si>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</si>
  <si>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</si>
  <si>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</si>
  <si>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</si>
  <si>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</si>
  <si>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</si>
  <si>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</si>
  <si>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</si>
  <si>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</si>
  <si>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</si>
  <si>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</si>
  <si>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</si>
  <si>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</si>
  <si>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</si>
  <si>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</si>
  <si>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</si>
  <si>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</si>
  <si>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</si>
  <si>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</si>
  <si>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</si>
  <si>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</si>
  <si>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</si>
  <si>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</si>
  <si>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</si>
  <si>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</si>
  <si>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</si>
  <si>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</si>
  <si>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</si>
  <si>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</si>
  <si>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</si>
  <si>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</si>
  <si>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</si>
  <si>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</si>
  <si>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</si>
  <si>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</si>
  <si>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</si>
  <si>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</si>
  <si>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</si>
  <si>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</si>
  <si>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</si>
  <si>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</si>
  <si>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</si>
  <si>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</si>
  <si>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</si>
  <si>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</si>
  <si>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</si>
  <si>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</si>
  <si>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</si>
  <si>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</si>
  <si>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</si>
  <si>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</si>
  <si>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</si>
  <si>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</si>
  <si>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</si>
  <si>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</si>
  <si>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</si>
  <si>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</si>
  <si>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</si>
  <si>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</si>
  <si>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</si>
  <si>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</si>
  <si>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</si>
  <si>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</si>
  <si>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</si>
  <si>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</si>
  <si>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</si>
  <si>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</si>
  <si>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</si>
  <si>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</si>
  <si>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</si>
  <si>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</si>
  <si>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</si>
  <si>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</si>
  <si>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</si>
  <si>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</si>
  <si>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</si>
  <si>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</si>
  <si>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</si>
  <si>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</si>
  <si>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</si>
  <si>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</si>
  <si>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</si>
  <si>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</si>
  <si>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</si>
  <si>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</si>
  <si>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</si>
  <si>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</si>
  <si>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</si>
  <si>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</si>
  <si>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</si>
  <si>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</si>
  <si>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</si>
  <si>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</si>
  <si>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</si>
  <si>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</si>
  <si>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</si>
  <si>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</si>
  <si>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</si>
  <si>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</si>
  <si>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</si>
  <si>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</si>
  <si>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</si>
  <si>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</si>
  <si>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</si>
  <si>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</si>
  <si>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</si>
  <si>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</si>
  <si>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</si>
  <si>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</si>
  <si>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</si>
  <si>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</si>
  <si>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</si>
  <si>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</si>
  <si>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</si>
  <si>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</si>
  <si>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</si>
  <si>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</si>
  <si>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</si>
  <si>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</si>
  <si>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</si>
  <si>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</si>
  <si>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</si>
  <si>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</si>
  <si>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</si>
  <si>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</si>
  <si>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</si>
  <si>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</si>
  <si>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</si>
  <si>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</si>
  <si>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</si>
  <si>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</si>
  <si>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</si>
  <si>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</si>
  <si>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</si>
  <si>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</si>
  <si>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</si>
  <si>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</si>
  <si>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</si>
  <si>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</si>
  <si>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</si>
  <si>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</si>
  <si>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</si>
  <si>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</si>
  <si>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</si>
  <si>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</si>
  <si>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</si>
  <si>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</si>
  <si>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</si>
  <si>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</si>
  <si>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</si>
  <si>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</si>
  <si>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</si>
  <si>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</si>
  <si>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</si>
  <si>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</si>
  <si>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</si>
  <si>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</si>
  <si>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</si>
  <si>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</si>
  <si>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</si>
  <si>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</si>
  <si>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</si>
  <si>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</si>
  <si>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</si>
  <si>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</si>
  <si>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</si>
  <si>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</si>
  <si>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</si>
  <si>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</si>
  <si>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</si>
  <si>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</si>
  <si>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</si>
  <si>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</si>
  <si>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</si>
  <si>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</si>
  <si>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</si>
  <si>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</si>
  <si>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</si>
  <si>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</si>
  <si>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</si>
  <si>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</si>
  <si>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</si>
  <si>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</si>
  <si>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</si>
  <si>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</si>
  <si>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</si>
  <si>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</si>
  <si>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</si>
  <si>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</si>
  <si>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</si>
  <si>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</si>
  <si>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</si>
  <si>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</si>
  <si>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</si>
  <si>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</si>
  <si>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</si>
  <si>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</si>
  <si>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</si>
  <si>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</si>
  <si>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</si>
  <si>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</si>
  <si>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</si>
  <si>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</si>
  <si>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</si>
  <si>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</si>
  <si>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</si>
  <si>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</si>
  <si>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</si>
  <si>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</si>
  <si>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</si>
  <si>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</si>
  <si>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</si>
  <si>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</si>
  <si>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</si>
  <si>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</si>
  <si>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</si>
  <si>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</si>
  <si>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</si>
  <si>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</si>
  <si>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</si>
  <si>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</si>
  <si>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</si>
  <si>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</si>
  <si>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</si>
  <si>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</si>
  <si>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</si>
  <si>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</si>
  <si>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</si>
  <si>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</si>
  <si>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</si>
  <si>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</si>
  <si>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</si>
  <si>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</si>
  <si>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</si>
  <si>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</si>
  <si>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</si>
  <si>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</si>
  <si>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</si>
  <si>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</si>
  <si>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</si>
  <si>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</si>
  <si>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</si>
  <si>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</si>
  <si>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</si>
  <si>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</si>
  <si>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</si>
  <si>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</si>
  <si>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</si>
  <si>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</si>
  <si>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</si>
  <si>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</si>
  <si>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</si>
  <si>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</si>
  <si>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</si>
  <si>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</si>
  <si>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</si>
  <si>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</si>
  <si>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</si>
  <si>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</si>
  <si>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</si>
  <si>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</si>
  <si>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</si>
  <si>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</si>
  <si>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</si>
  <si>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</si>
  <si>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</si>
  <si>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</si>
  <si>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</si>
  <si>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</si>
  <si>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</si>
  <si>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</si>
  <si>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</si>
  <si>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</si>
  <si>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</si>
  <si>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</si>
  <si>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</si>
  <si>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</si>
  <si>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</si>
  <si>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</si>
  <si>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</si>
  <si>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</si>
  <si>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</si>
  <si>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</si>
  <si>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</si>
  <si>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</si>
  <si>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</si>
  <si>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</si>
  <si>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</si>
  <si>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</si>
  <si>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</si>
  <si>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</si>
  <si>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</si>
  <si>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</si>
  <si>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</si>
  <si>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</si>
  <si>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</si>
  <si>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</si>
  <si>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</si>
  <si>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</si>
  <si>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</si>
  <si>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</si>
  <si>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</si>
  <si>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</si>
  <si>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</si>
  <si>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</si>
  <si>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</si>
  <si>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</si>
  <si>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</si>
  <si>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</si>
  <si>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</si>
  <si>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</si>
  <si>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</si>
  <si>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</si>
  <si>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</si>
  <si>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</si>
  <si>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</si>
  <si>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</si>
  <si>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</si>
  <si>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</si>
  <si>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</si>
  <si>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</si>
  <si>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</si>
  <si>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</si>
  <si>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</si>
  <si>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</si>
  <si>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</si>
  <si>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</si>
  <si>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</si>
  <si>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</si>
  <si>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</si>
  <si>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</si>
  <si>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</si>
  <si>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</si>
  <si>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</si>
  <si>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</si>
  <si>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</si>
  <si>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</si>
  <si>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</si>
  <si>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</si>
  <si>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</si>
  <si>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</si>
  <si>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</si>
  <si>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</si>
  <si>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</si>
  <si>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</si>
  <si>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</si>
  <si>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</si>
  <si>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</si>
  <si>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</si>
  <si>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</si>
  <si>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</si>
  <si>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</si>
  <si>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</si>
  <si>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</si>
  <si>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</si>
  <si>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</si>
  <si>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</si>
  <si>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</si>
  <si>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</si>
  <si>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</si>
  <si>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</si>
  <si>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</si>
  <si>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</si>
  <si>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</si>
  <si>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</si>
  <si>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</si>
  <si>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</si>
  <si>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</si>
  <si>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</si>
  <si>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</si>
  <si>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</si>
  <si>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</si>
  <si>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</si>
  <si>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</si>
  <si>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</si>
  <si>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</si>
  <si>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</si>
  <si>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</si>
  <si>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</si>
  <si>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</si>
  <si>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</si>
  <si>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</si>
  <si>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</si>
  <si>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</si>
  <si>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</si>
  <si>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</si>
  <si>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</si>
  <si>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</si>
  <si>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</si>
  <si>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</si>
  <si>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</si>
  <si>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</si>
  <si>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</si>
  <si>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</si>
  <si>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</si>
  <si>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</si>
  <si>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</si>
  <si>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</si>
  <si>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</si>
  <si>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</si>
  <si>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</si>
  <si>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</si>
  <si>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</si>
  <si>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</si>
  <si>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</si>
  <si>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</si>
  <si>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</si>
  <si>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</si>
  <si>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</si>
  <si>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</si>
  <si>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</si>
  <si>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</si>
  <si>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</si>
  <si>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</si>
  <si>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</si>
  <si>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</si>
  <si>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</si>
  <si>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</si>
  <si>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</si>
  <si>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</si>
  <si>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</si>
  <si>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</si>
  <si>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</si>
  <si>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</si>
  <si>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</si>
  <si>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</si>
  <si>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</si>
  <si>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</si>
  <si>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</si>
  <si>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</si>
  <si>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</si>
  <si>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</si>
  <si>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</si>
  <si>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</si>
  <si>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</si>
  <si>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</si>
  <si>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</si>
  <si>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</si>
  <si>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</si>
  <si>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</si>
  <si>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</si>
  <si>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</si>
  <si>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</si>
  <si>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</si>
  <si>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</si>
  <si>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</si>
  <si>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</si>
  <si>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</si>
  <si>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</si>
  <si>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</si>
  <si>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</si>
  <si>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</si>
  <si>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</si>
  <si>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</si>
  <si>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</si>
  <si>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</si>
  <si>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</si>
  <si>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</si>
  <si>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</si>
  <si>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</si>
  <si>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</si>
  <si>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</si>
  <si>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</si>
  <si>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</si>
  <si>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</si>
  <si>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</si>
  <si>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</si>
  <si>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</si>
  <si>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</si>
  <si>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</si>
  <si>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</si>
  <si>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</si>
  <si>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</si>
  <si>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</si>
  <si>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</si>
  <si>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</si>
  <si>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</si>
  <si>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</si>
  <si>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</si>
  <si>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</si>
  <si>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</si>
  <si>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</si>
  <si>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</si>
  <si>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</si>
  <si>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</si>
  <si>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</si>
  <si>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</si>
  <si>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</si>
  <si>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</si>
  <si>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</si>
  <si>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</si>
  <si>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</si>
  <si>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</si>
  <si>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</si>
  <si>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</si>
  <si>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</si>
  <si>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</si>
  <si>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</si>
  <si>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</si>
  <si>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</si>
  <si>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</si>
  <si>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</si>
  <si>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</si>
  <si>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</si>
  <si>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</si>
  <si>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</si>
  <si>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</si>
  <si>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</si>
  <si>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</si>
  <si>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</si>
  <si>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</si>
  <si>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</si>
  <si>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</si>
  <si>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</si>
  <si>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</si>
  <si>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</si>
  <si>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</si>
  <si>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</si>
  <si>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</si>
  <si>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</si>
  <si>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</si>
  <si>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</si>
  <si>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</si>
  <si>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</si>
  <si>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</si>
  <si>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</si>
  <si>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</si>
  <si>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</si>
  <si>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</si>
  <si>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</si>
  <si>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</si>
  <si>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</si>
  <si>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</si>
  <si>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</si>
  <si>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</si>
  <si>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</si>
  <si>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</si>
  <si>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</si>
  <si>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</si>
  <si>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</si>
  <si>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</si>
  <si>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</si>
  <si>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</si>
  <si>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</si>
  <si>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</si>
  <si>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</si>
  <si>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</si>
  <si>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</si>
  <si>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</si>
  <si>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</si>
  <si>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</si>
  <si>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</si>
  <si>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</si>
  <si>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</si>
  <si>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</si>
  <si>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</si>
  <si>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</si>
  <si>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</si>
  <si>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</si>
  <si>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</si>
  <si>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</si>
  <si>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</si>
  <si>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</si>
  <si>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</si>
  <si>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</si>
  <si>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</si>
  <si>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</si>
  <si>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</si>
  <si>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</si>
  <si>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</si>
  <si>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</si>
  <si>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</si>
  <si>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</si>
  <si>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</si>
  <si>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</si>
  <si>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</si>
  <si>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</si>
  <si>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</si>
  <si>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</si>
  <si>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</si>
  <si>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</si>
  <si>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</si>
  <si>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</si>
  <si>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</si>
  <si>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</si>
  <si>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</si>
  <si>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</si>
  <si>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</si>
  <si>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</si>
  <si>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</si>
  <si>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</si>
  <si>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</si>
  <si>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</si>
  <si>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</si>
  <si>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</si>
  <si>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</si>
  <si>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</si>
  <si>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</si>
  <si>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</si>
  <si>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</si>
  <si>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</si>
  <si>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</si>
  <si>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</si>
  <si>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</si>
  <si>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</si>
  <si>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</si>
  <si>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</si>
  <si>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</si>
  <si>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</si>
  <si>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</si>
  <si>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</si>
  <si>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</si>
  <si>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</si>
  <si>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</si>
  <si>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</si>
  <si>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</si>
  <si>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</si>
  <si>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</si>
  <si>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</si>
  <si>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</si>
  <si>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</si>
  <si>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</si>
  <si>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</si>
  <si>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</si>
  <si>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</si>
  <si>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</si>
  <si>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</si>
  <si>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</si>
  <si>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</si>
  <si>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</si>
  <si>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</si>
  <si>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</si>
  <si>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</si>
  <si>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</si>
  <si>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</si>
  <si>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</si>
  <si>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</si>
  <si>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</si>
  <si>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</si>
  <si>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</si>
  <si>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</si>
  <si>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</si>
  <si>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</si>
  <si>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</si>
  <si>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</si>
  <si>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</si>
  <si>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</si>
  <si>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</si>
  <si>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</si>
  <si>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</si>
  <si>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</si>
  <si>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</si>
  <si>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</si>
  <si>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</si>
  <si>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</si>
  <si>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</si>
  <si>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</si>
  <si>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</si>
  <si>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</si>
  <si>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</si>
  <si>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</si>
  <si>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</si>
  <si>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</si>
  <si>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</si>
  <si>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</si>
  <si>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</si>
  <si>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</si>
  <si>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</si>
  <si>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</si>
  <si>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</si>
  <si>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</si>
  <si>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</si>
  <si>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</si>
  <si>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</si>
  <si>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</si>
  <si>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</si>
  <si>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</si>
  <si>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</si>
  <si>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</si>
  <si>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</si>
  <si>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</si>
  <si>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</si>
  <si>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</si>
  <si>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</si>
  <si>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</si>
  <si>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</si>
  <si>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</si>
  <si>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</si>
  <si>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</si>
  <si>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</si>
  <si>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</si>
  <si>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</si>
  <si>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</si>
  <si>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</si>
  <si>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</si>
  <si>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</si>
  <si>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</si>
  <si>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</si>
  <si>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</si>
  <si>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</si>
  <si>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</si>
  <si>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</si>
  <si>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</si>
  <si>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</si>
  <si>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</si>
  <si>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</si>
  <si>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</si>
  <si>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</si>
  <si>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</si>
  <si>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</si>
  <si>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</si>
  <si>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</si>
  <si>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</si>
  <si>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</si>
  <si>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</si>
  <si>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</si>
  <si>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</si>
  <si>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</si>
  <si>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</si>
  <si>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</si>
  <si>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</si>
  <si>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</si>
  <si>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</si>
  <si>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</si>
  <si>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</si>
  <si>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</si>
  <si>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</si>
  <si>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</si>
  <si>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</si>
  <si>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</si>
  <si>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</si>
  <si>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</si>
  <si>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</si>
  <si>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</si>
  <si>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</si>
  <si>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</si>
  <si>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</si>
  <si>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</si>
  <si>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</si>
  <si>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</si>
  <si>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</si>
  <si>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</si>
  <si>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</si>
  <si>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</si>
  <si>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</si>
  <si>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</si>
  <si>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</si>
  <si>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</si>
  <si>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</si>
  <si>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</si>
  <si>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</si>
  <si>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</si>
  <si>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</si>
  <si>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</si>
  <si>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</si>
  <si>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</si>
  <si>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</si>
  <si>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</si>
  <si>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</si>
  <si>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</si>
  <si>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</si>
  <si>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</si>
  <si>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</si>
  <si>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</si>
  <si>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</si>
  <si>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</si>
  <si>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</si>
  <si>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</si>
  <si>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</si>
  <si>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</si>
  <si>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</si>
  <si>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</si>
  <si>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</si>
  <si>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</si>
  <si>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</si>
  <si>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</si>
  <si>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</si>
  <si>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</si>
  <si>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</si>
  <si>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</si>
  <si>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</si>
  <si>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</si>
  <si>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</si>
  <si>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</si>
  <si>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</si>
  <si>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</si>
  <si>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</si>
  <si>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</si>
  <si>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</si>
  <si>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</si>
  <si>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</si>
  <si>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</si>
  <si>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</si>
  <si>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</si>
  <si>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</si>
  <si>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</si>
  <si>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</si>
  <si>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</si>
  <si>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</si>
  <si>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</si>
  <si>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</si>
  <si>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</si>
  <si>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</si>
  <si>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</si>
  <si>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</si>
  <si>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</si>
  <si>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</si>
  <si>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</si>
  <si>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</si>
  <si>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</si>
  <si>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</si>
  <si>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</si>
  <si>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</si>
  <si>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</si>
  <si>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</si>
  <si>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</si>
  <si>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</si>
  <si>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</si>
  <si>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</si>
  <si>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</si>
  <si>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</si>
  <si>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</si>
  <si>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</si>
  <si>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</si>
  <si>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</si>
  <si>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</si>
  <si>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</si>
  <si>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</si>
  <si>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</si>
  <si>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</si>
  <si>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</si>
  <si>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</si>
  <si>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</si>
  <si>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</si>
  <si>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</si>
  <si>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</si>
  <si>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</si>
  <si>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</si>
  <si>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</si>
  <si>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</si>
  <si>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</si>
  <si>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</si>
  <si>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</si>
  <si>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</si>
  <si>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</si>
  <si>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</si>
  <si>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</si>
  <si>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</si>
  <si>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</si>
  <si>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</si>
  <si>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</si>
  <si>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</si>
  <si>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</si>
  <si>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</si>
  <si>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</si>
  <si>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</si>
  <si>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</si>
  <si>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</si>
  <si>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</si>
  <si>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</si>
  <si>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</si>
  <si>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</si>
  <si>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</si>
  <si>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</si>
  <si>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</si>
  <si>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</si>
  <si>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</si>
  <si>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</si>
  <si>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</si>
  <si>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</si>
  <si>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</si>
  <si>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</si>
  <si>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</si>
  <si>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</si>
  <si>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</si>
  <si>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</si>
  <si>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</si>
  <si>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</si>
  <si>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</si>
  <si>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</si>
  <si>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</si>
  <si>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</si>
  <si>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</si>
  <si>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</si>
  <si>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</si>
  <si>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</si>
  <si>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</si>
  <si>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</si>
  <si>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</si>
  <si>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</si>
  <si>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</si>
  <si>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</si>
  <si>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</si>
  <si>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</si>
  <si>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</si>
  <si>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</si>
  <si>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</si>
  <si>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</si>
  <si>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</si>
  <si>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</si>
  <si>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</si>
  <si>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</si>
  <si>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</si>
  <si>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</si>
  <si>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</si>
  <si>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</si>
  <si>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</si>
  <si>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</si>
  <si>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</si>
  <si>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</si>
  <si>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</si>
  <si>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</si>
  <si>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</si>
  <si>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</si>
  <si>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</si>
  <si>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</si>
  <si>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</si>
  <si>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</si>
  <si>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</si>
  <si>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</si>
  <si>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</si>
  <si>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</si>
  <si>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</si>
  <si>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</si>
  <si>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</si>
  <si>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</si>
  <si>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</si>
  <si>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</si>
  <si>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</si>
  <si>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</si>
  <si>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</si>
  <si>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</si>
  <si>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</si>
  <si>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</si>
  <si>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</si>
  <si>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</si>
  <si>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</si>
  <si>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</si>
  <si>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</si>
  <si>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</si>
  <si>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</si>
  <si>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</si>
  <si>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</si>
  <si>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</si>
  <si>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</si>
  <si>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</si>
  <si>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</si>
  <si>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</si>
  <si>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</si>
  <si>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</si>
  <si>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</si>
  <si>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</si>
  <si>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</si>
  <si>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</si>
  <si>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</si>
  <si>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</si>
  <si>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</si>
  <si>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</si>
  <si>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</si>
  <si>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</si>
  <si>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</si>
  <si>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</si>
  <si>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</si>
  <si>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</si>
  <si>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</si>
  <si>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</si>
  <si>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</si>
  <si>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</si>
  <si>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</si>
  <si>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</si>
  <si>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</si>
  <si>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</si>
  <si>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</si>
  <si>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</si>
  <si>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</si>
  <si>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</si>
  <si>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</si>
  <si>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</si>
  <si>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</si>
  <si>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</si>
  <si>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</si>
  <si>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</si>
  <si>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</si>
  <si>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</si>
  <si>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</si>
  <si>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</si>
  <si>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</si>
  <si>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</si>
  <si>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</si>
  <si>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</si>
  <si>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</si>
  <si>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</si>
  <si>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</si>
  <si>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</si>
  <si>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</si>
  <si>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</si>
  <si>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</si>
  <si>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</si>
  <si>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</si>
  <si>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</si>
  <si>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</si>
  <si>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</si>
  <si>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</si>
  <si>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</si>
  <si>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</si>
  <si>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</si>
  <si>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</si>
  <si>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</si>
  <si>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</si>
  <si>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</si>
  <si>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</si>
  <si>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</si>
  <si>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</si>
  <si>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</si>
  <si>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</si>
  <si>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</si>
  <si>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</si>
  <si>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</si>
  <si>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</si>
  <si>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</si>
  <si>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</si>
  <si>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</si>
  <si>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</si>
  <si>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</si>
  <si>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</si>
  <si>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</si>
  <si>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</si>
  <si>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</si>
  <si>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</si>
  <si>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</si>
  <si>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</si>
  <si>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</si>
  <si>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</si>
  <si>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</si>
  <si>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</si>
  <si>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</si>
  <si>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</si>
  <si>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</si>
  <si>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</si>
  <si>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</si>
  <si>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</si>
  <si>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</si>
  <si>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</si>
  <si>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</si>
  <si>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</si>
  <si>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</si>
  <si>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</si>
  <si>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</si>
  <si>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</si>
  <si>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</si>
  <si>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</si>
  <si>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</si>
  <si>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</si>
  <si>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</si>
  <si>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</si>
  <si>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</si>
  <si>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</si>
  <si>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</si>
  <si>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</si>
  <si>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</si>
  <si>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</si>
  <si>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</si>
  <si>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</si>
  <si>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</si>
  <si>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</si>
  <si>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</si>
  <si>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</si>
  <si>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</si>
  <si>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</si>
  <si>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</si>
  <si>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</si>
  <si>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</si>
  <si>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</si>
  <si>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</si>
  <si>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</si>
  <si>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</si>
  <si>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</si>
  <si>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</si>
  <si>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</si>
  <si>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</si>
  <si>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</si>
  <si>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</si>
  <si>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</si>
  <si>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</si>
  <si>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</si>
  <si>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</si>
  <si>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</si>
  <si>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</si>
  <si>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</si>
  <si>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</si>
  <si>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</si>
  <si>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</si>
  <si>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</si>
  <si>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</si>
  <si>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</si>
  <si>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</si>
  <si>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</si>
  <si>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</si>
  <si>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</si>
  <si>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</si>
  <si>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</si>
  <si>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</si>
  <si>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</si>
  <si>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</si>
  <si>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</si>
  <si>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</si>
  <si>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</si>
  <si>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</si>
  <si>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</si>
  <si>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</si>
  <si>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</si>
  <si>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</si>
  <si>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</si>
  <si>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</si>
  <si>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</si>
  <si>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</si>
  <si>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</si>
  <si>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</si>
  <si>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</si>
  <si>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</si>
  <si>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</si>
  <si>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</si>
  <si>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</si>
  <si>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</si>
  <si>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</si>
  <si>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</si>
  <si>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</si>
  <si>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</si>
  <si>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</si>
  <si>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</si>
  <si>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</si>
  <si>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</si>
  <si>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</si>
  <si>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</si>
  <si>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</si>
  <si>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</si>
  <si>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</si>
  <si>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</si>
  <si>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</si>
  <si>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</si>
  <si>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</si>
  <si>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</si>
  <si>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</si>
  <si>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</si>
  <si>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</si>
  <si>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</si>
  <si>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</si>
  <si>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</si>
  <si>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</si>
  <si>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</si>
  <si>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</si>
  <si>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</si>
  <si>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</si>
  <si>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</si>
  <si>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</si>
  <si>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</si>
  <si>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</si>
  <si>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</si>
  <si>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</si>
  <si>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</si>
  <si>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</si>
  <si>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</si>
  <si>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</si>
  <si>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</si>
  <si>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</si>
  <si>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</si>
  <si>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</si>
  <si>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</si>
  <si>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</si>
  <si>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</si>
  <si>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</si>
  <si>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</si>
  <si>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</si>
  <si>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</si>
  <si>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</si>
  <si>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</si>
  <si>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</si>
  <si>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</si>
  <si>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</si>
  <si>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</si>
  <si>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</si>
  <si>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</si>
  <si>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</si>
  <si>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</si>
  <si>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</si>
  <si>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</si>
  <si>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</si>
  <si>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</si>
  <si>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</si>
  <si>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</si>
  <si>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</si>
  <si>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</si>
  <si>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</si>
  <si>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</si>
  <si>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</si>
  <si>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</si>
  <si>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</si>
  <si>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</si>
  <si>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</si>
  <si>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</si>
  <si>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</si>
  <si>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</si>
  <si>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</si>
  <si>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</si>
  <si>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</si>
  <si>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</si>
  <si>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</si>
  <si>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</si>
  <si>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</si>
  <si>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</si>
  <si>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</si>
  <si>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</si>
  <si>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</si>
  <si>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</si>
  <si>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</si>
  <si>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</si>
  <si>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</si>
  <si>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</si>
  <si>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</si>
  <si>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</si>
  <si>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</si>
  <si>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</si>
  <si>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</si>
  <si>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</si>
  <si>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</si>
  <si>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</si>
  <si>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</si>
  <si>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</si>
  <si>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</si>
  <si>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</si>
  <si>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</si>
  <si>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</si>
  <si>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</si>
  <si>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</si>
  <si>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</si>
  <si>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</si>
  <si>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</si>
  <si>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</si>
  <si>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</si>
  <si>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</si>
  <si>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</si>
  <si>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</si>
  <si>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</si>
  <si>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</si>
  <si>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</si>
  <si>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</si>
  <si>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</si>
  <si>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</si>
  <si>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</si>
  <si>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</si>
  <si>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</si>
  <si>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</si>
  <si>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</si>
  <si>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</si>
  <si>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</si>
  <si>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</si>
  <si>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</si>
  <si>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</si>
  <si>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</si>
  <si>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</si>
  <si>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</si>
  <si>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</si>
  <si>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</si>
  <si>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</si>
  <si>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</si>
  <si>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</si>
  <si>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</si>
  <si>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</si>
  <si>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</si>
  <si>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</si>
  <si>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</si>
  <si>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</si>
  <si>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</si>
  <si>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</si>
  <si>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</si>
  <si>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</si>
  <si>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</si>
  <si>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</si>
  <si>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</si>
  <si>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</si>
  <si>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</si>
  <si>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</si>
  <si>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</si>
  <si>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</si>
  <si>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</si>
  <si>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</si>
  <si>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</si>
  <si>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</si>
  <si>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</si>
  <si>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</si>
  <si>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</si>
  <si>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</si>
  <si>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</si>
  <si>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</si>
  <si>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</si>
  <si>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</si>
  <si>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</si>
  <si>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</si>
  <si>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</si>
  <si>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</si>
  <si>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</si>
  <si>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</si>
  <si>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</si>
  <si>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</si>
  <si>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</si>
  <si>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</si>
  <si>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</si>
  <si>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</si>
  <si>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</si>
  <si>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</si>
  <si>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</si>
  <si>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</si>
  <si>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</si>
  <si>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</si>
  <si>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</si>
  <si>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</si>
  <si>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</si>
  <si>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</si>
  <si>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</si>
  <si>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</si>
  <si>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</si>
  <si>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</si>
  <si>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</si>
  <si>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</si>
  <si>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</si>
  <si>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</si>
  <si>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</si>
  <si>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</si>
  <si>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</si>
  <si>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</si>
  <si>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</si>
  <si>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</si>
  <si>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</si>
  <si>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</si>
  <si>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</si>
  <si>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</si>
  <si>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</si>
  <si>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</si>
  <si>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</si>
  <si>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</si>
  <si>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</si>
  <si>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</si>
  <si>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</si>
  <si>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</si>
  <si>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</si>
  <si>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</si>
  <si>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</si>
  <si>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</si>
  <si>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</si>
  <si>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</si>
  <si>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</si>
  <si>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</si>
  <si>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</si>
  <si>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</si>
  <si>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</si>
  <si>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</si>
  <si>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</si>
  <si>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</si>
  <si>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</si>
  <si>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</si>
  <si>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</si>
  <si>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</si>
  <si>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</si>
  <si>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</si>
  <si>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</si>
  <si>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</si>
  <si>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</si>
  <si>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</si>
  <si>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</si>
  <si>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</si>
  <si>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</si>
  <si>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</si>
  <si>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</si>
  <si>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</si>
  <si>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</si>
  <si>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</si>
  <si>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</si>
  <si>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</si>
  <si>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</si>
  <si>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</si>
  <si>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</si>
  <si>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</si>
  <si>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</si>
  <si>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</si>
  <si>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</si>
  <si>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</si>
  <si>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</si>
  <si>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</si>
  <si>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</si>
  <si>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</si>
  <si>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</si>
  <si>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</si>
  <si>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</si>
  <si>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</si>
  <si>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</si>
  <si>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</si>
  <si>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</si>
  <si>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</si>
  <si>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</si>
  <si>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</si>
  <si>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</si>
  <si>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</si>
  <si>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</si>
  <si>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</si>
  <si>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</si>
  <si>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</si>
  <si>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</si>
  <si>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</si>
  <si>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</si>
  <si>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</si>
  <si>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</si>
  <si>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</si>
  <si>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</si>
  <si>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</si>
  <si>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</si>
  <si>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</si>
  <si>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</si>
  <si>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</si>
  <si>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</si>
  <si>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</si>
  <si>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</si>
  <si>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</si>
  <si>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</si>
  <si>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</si>
  <si>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</si>
  <si>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</si>
  <si>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</si>
  <si>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</si>
  <si>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</si>
  <si>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</si>
  <si>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</si>
  <si>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</si>
  <si>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</si>
  <si>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</si>
  <si>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</si>
  <si>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</si>
  <si>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</si>
  <si>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</si>
  <si>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</si>
  <si>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</si>
  <si>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</si>
  <si>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</si>
  <si>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</si>
  <si>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</si>
  <si>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</si>
  <si>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</si>
  <si>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</si>
  <si>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</si>
  <si>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</si>
  <si>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</si>
  <si>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</si>
  <si>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</si>
  <si>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</si>
  <si>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</si>
  <si>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</si>
  <si>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</si>
  <si>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</si>
  <si>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</si>
  <si>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</si>
  <si>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</si>
  <si>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</si>
  <si>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</si>
  <si>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</si>
  <si>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</si>
  <si>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</si>
  <si>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</si>
  <si>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</si>
  <si>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</si>
  <si>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</si>
  <si>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</si>
  <si>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</si>
  <si>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</si>
  <si>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</si>
  <si>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</si>
  <si>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</si>
  <si>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</si>
  <si>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</si>
  <si>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</si>
  <si>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</si>
  <si>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</si>
  <si>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</si>
  <si>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</si>
  <si>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</si>
  <si>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</si>
  <si>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</si>
  <si>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</si>
  <si>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</si>
  <si>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</si>
  <si>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</si>
  <si>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</si>
  <si>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</si>
  <si>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</si>
  <si>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</si>
  <si>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</si>
  <si>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</si>
  <si>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</si>
  <si>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</si>
  <si>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</si>
  <si>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</si>
  <si>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</si>
  <si>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</si>
  <si>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</si>
  <si>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</si>
  <si>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</si>
  <si>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</si>
  <si>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</si>
  <si>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</si>
  <si>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</si>
  <si>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</si>
  <si>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</si>
  <si>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</si>
  <si>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</si>
  <si>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</si>
  <si>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</si>
  <si>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</si>
  <si>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</si>
  <si>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</si>
  <si>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</si>
  <si>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</si>
  <si>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</si>
  <si>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</si>
  <si>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</si>
  <si>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</si>
  <si>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</si>
  <si>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</si>
  <si>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</si>
  <si>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</si>
  <si>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</si>
  <si>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</si>
  <si>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</si>
  <si>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</si>
  <si>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</si>
  <si>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</si>
  <si>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</si>
  <si>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</si>
  <si>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</si>
  <si>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</si>
  <si>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</si>
  <si>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</si>
  <si>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</si>
  <si>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</si>
  <si>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</si>
  <si>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</si>
  <si>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</si>
  <si>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</si>
  <si>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</si>
  <si>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</si>
  <si>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</si>
  <si>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</si>
  <si>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</si>
  <si>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</si>
  <si>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</si>
  <si>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</si>
  <si>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</si>
  <si>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</si>
  <si>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</si>
  <si>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</si>
  <si>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</si>
  <si>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</si>
  <si>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</si>
  <si>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</si>
  <si>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</si>
  <si>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</si>
  <si>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</si>
  <si>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</si>
  <si>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</si>
  <si>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</si>
  <si>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</si>
  <si>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</si>
  <si>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</si>
  <si>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</si>
  <si>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</si>
  <si>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</si>
  <si>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</si>
  <si>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</si>
  <si>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</si>
  <si>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</si>
  <si>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</si>
  <si>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</si>
  <si>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</si>
  <si>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</si>
  <si>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</si>
  <si>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</si>
  <si>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</si>
  <si>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</si>
  <si>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</si>
  <si>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</si>
  <si>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</si>
  <si>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</si>
  <si>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</si>
  <si>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</si>
  <si>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</si>
  <si>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</si>
  <si>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</si>
  <si>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</si>
  <si>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</si>
  <si>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</si>
  <si>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</si>
  <si>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</si>
  <si>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</si>
  <si>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</si>
  <si>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</si>
  <si>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</si>
  <si>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</si>
  <si>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</si>
  <si>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</si>
  <si>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</si>
  <si>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</si>
  <si>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</si>
  <si>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</si>
  <si>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</si>
  <si>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</si>
  <si>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</si>
  <si>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</si>
  <si>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</si>
  <si>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</si>
  <si>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</si>
  <si>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 goal 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</si>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</sst>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814D84"/>
        <bgColor rgb="FF000000"/>
      </patternFill>
    </fill>
    <fill>
      <patternFill patternType="solid">
        <fgColor rgb="FF755491"/>
        <bgColor rgb="FF000000"/>
      </patternFill>
    </fill>
    <fill>
      <patternFill patternType="solid">
        <fgColor rgb="FF6E5899"/>
        <bgColor rgb="FF000000"/>
      </patternFill>
    </fill>
    <fill>
      <patternFill patternType="solid">
        <fgColor rgb="FF87497E"/>
        <bgColor rgb="FF000000"/>
      </patternFill>
    </fill>
    <fill>
      <patternFill patternType="solid">
        <fgColor rgb="FF864A7F"/>
        <bgColor rgb="FF000000"/>
      </patternFill>
    </fill>
    <fill>
      <patternFill patternType="solid">
        <fgColor rgb="FF745592"/>
        <bgColor rgb="FF000000"/>
      </patternFill>
    </fill>
    <fill>
      <patternFill patternType="solid">
        <fgColor rgb="FF7D4F88"/>
        <bgColor rgb="FF000000"/>
      </patternFill>
    </fill>
    <fill>
      <patternFill patternType="solid">
        <fgColor rgb="FF6B5A9B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695B9E"/>
        <bgColor rgb="FF000000"/>
      </patternFill>
    </fill>
    <fill>
      <patternFill patternType="solid">
        <fgColor rgb="FF7C5089"/>
        <bgColor rgb="FF000000"/>
      </patternFill>
    </fill>
    <fill>
      <patternFill patternType="solid">
        <fgColor rgb="FF4F6BB8"/>
        <bgColor rgb="FF000000"/>
      </patternFill>
    </fill>
    <fill>
      <patternFill patternType="solid">
        <fgColor rgb="FF844B80"/>
        <bgColor rgb="FF000000"/>
      </patternFill>
    </fill>
    <fill>
      <patternFill patternType="solid">
        <fgColor rgb="FF7B508B"/>
        <bgColor rgb="FF000000"/>
      </patternFill>
    </fill>
    <fill>
      <patternFill patternType="solid">
        <fgColor rgb="FF6A5B9C"/>
        <bgColor rgb="FF000000"/>
      </patternFill>
    </fill>
    <fill>
      <patternFill patternType="solid">
        <fgColor rgb="FF5D63AA"/>
        <bgColor rgb="FF000000"/>
      </patternFill>
    </fill>
    <fill>
      <patternFill patternType="solid">
        <fgColor rgb="FF834B82"/>
        <bgColor rgb="FF000000"/>
      </patternFill>
    </fill>
    <fill>
      <patternFill patternType="solid">
        <fgColor rgb="FF6F5897"/>
        <bgColor rgb="FF000000"/>
      </patternFill>
    </fill>
    <fill>
      <patternFill patternType="solid">
        <fgColor rgb="FF705796"/>
        <bgColor rgb="FF000000"/>
      </patternFill>
    </fill>
    <fill>
      <patternFill patternType="solid">
        <fgColor rgb="FF824C83"/>
        <bgColor rgb="FF000000"/>
      </patternFill>
    </fill>
    <fill>
      <patternFill patternType="solid">
        <fgColor rgb="FF655EA1"/>
        <bgColor rgb="FF000000"/>
      </patternFill>
    </fill>
    <fill>
      <patternFill patternType="solid">
        <fgColor rgb="FF675C9F"/>
        <bgColor rgb="FF000000"/>
      </patternFill>
    </fill>
    <fill>
      <patternFill patternType="solid">
        <fgColor rgb="FF804D86"/>
        <bgColor rgb="FF000000"/>
      </patternFill>
    </fill>
    <fill>
      <patternFill patternType="solid">
        <fgColor rgb="FF725693"/>
        <bgColor rgb="FF000000"/>
      </patternFill>
    </fill>
    <fill>
      <patternFill patternType="solid">
        <fgColor rgb="FF7A518C"/>
        <bgColor rgb="FF000000"/>
      </patternFill>
    </fill>
    <fill>
      <patternFill patternType="solid">
        <fgColor rgb="FF6C599A"/>
        <bgColor rgb="FF000000"/>
      </patternFill>
    </fill>
    <fill>
      <patternFill patternType="solid">
        <fgColor rgb="FF7E4E87"/>
        <bgColor rgb="FF000000"/>
      </patternFill>
    </fill>
    <fill>
      <patternFill patternType="solid">
        <fgColor rgb="FF765390"/>
        <bgColor rgb="FF000000"/>
      </patternFill>
    </fill>
    <fill>
      <patternFill patternType="solid">
        <fgColor rgb="FF645EA3"/>
        <bgColor rgb="FF000000"/>
      </patternFill>
    </fill>
    <fill>
      <patternFill patternType="solid">
        <fgColor rgb="FF715695"/>
        <bgColor rgb="FF000000"/>
      </patternFill>
    </fill>
    <fill>
      <patternFill patternType="solid">
        <fgColor rgb="FF6160A5"/>
        <bgColor rgb="FF000000"/>
      </patternFill>
    </fill>
    <fill>
      <patternFill patternType="solid">
        <fgColor rgb="FF77538E"/>
        <bgColor rgb="FF000000"/>
      </patternFill>
    </fill>
    <fill>
      <patternFill patternType="solid">
        <fgColor rgb="FF5F61A8"/>
        <bgColor rgb="FF000000"/>
      </patternFill>
    </fill>
    <fill>
      <patternFill patternType="solid">
        <fgColor rgb="FF665DA0"/>
        <bgColor rgb="FF000000"/>
      </patternFill>
    </fill>
    <fill>
      <patternFill patternType="solid">
        <fgColor rgb="FF78528D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5B64AB"/>
        <bgColor rgb="FF000000"/>
      </patternFill>
    </fill>
    <fill>
      <patternFill patternType="solid">
        <fgColor rgb="FF5866AF"/>
        <bgColor rgb="FF000000"/>
      </patternFill>
    </fill>
    <fill>
      <patternFill patternType="solid">
        <fgColor rgb="FF5965AE"/>
        <bgColor rgb="FF000000"/>
      </patternFill>
    </fill>
    <fill>
      <patternFill patternType="solid">
        <fgColor rgb="FF635FA4"/>
        <bgColor rgb="FF000000"/>
      </patternFill>
    </fill>
    <fill>
      <patternFill patternType="solid">
        <fgColor rgb="FF4770C1"/>
        <bgColor rgb="FF000000"/>
      </patternFill>
    </fill>
    <fill>
      <patternFill patternType="solid">
        <fgColor rgb="FF5766B1"/>
        <bgColor rgb="FF000000"/>
      </patternFill>
    </fill>
    <fill>
      <patternFill patternType="solid">
        <fgColor rgb="FF4B6EBD"/>
        <bgColor rgb="FF000000"/>
      </patternFill>
    </fill>
    <fill>
      <patternFill patternType="solid">
        <fgColor rgb="FF5369B4"/>
        <bgColor rgb="FF000000"/>
      </patternFill>
    </fill>
    <fill>
      <patternFill patternType="solid">
        <fgColor rgb="FF6061A6"/>
        <bgColor rgb="FF000000"/>
      </patternFill>
    </fill>
    <fill>
      <patternFill patternType="solid">
        <fgColor rgb="FF5567B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3-3A46-A689-475C9F72BD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3-3A46-A689-475C9F72BD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3-3A46-A689-475C9F72B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196400"/>
        <c:axId val="1163725808"/>
      </c:lineChart>
      <c:catAx>
        <c:axId val="116319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25808"/>
        <c:crosses val="autoZero"/>
        <c:auto val="1"/>
        <c:lblAlgn val="ctr"/>
        <c:lblOffset val="100"/>
        <c:noMultiLvlLbl val="0"/>
      </c:catAx>
      <c:valAx>
        <c:axId val="11637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19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6-7D41-B7FF-D93995FDD9E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6-7D41-B7FF-D93995FDD9E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86-7D41-B7FF-D93995FD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002368"/>
        <c:axId val="539212783"/>
      </c:lineChart>
      <c:catAx>
        <c:axId val="213900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12783"/>
        <c:crosses val="autoZero"/>
        <c:auto val="1"/>
        <c:lblAlgn val="ctr"/>
        <c:lblOffset val="100"/>
        <c:noMultiLvlLbl val="0"/>
      </c:catAx>
      <c:valAx>
        <c:axId val="5392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00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B-4349-948C-C8C585FA2D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6B-4349-948C-C8C585FA2D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6B-4349-948C-C8C585FA2D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6B-4349-948C-C8C585FA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4259743"/>
        <c:axId val="1223288127"/>
      </c:barChart>
      <c:catAx>
        <c:axId val="13042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88127"/>
        <c:crosses val="autoZero"/>
        <c:auto val="1"/>
        <c:lblAlgn val="ctr"/>
        <c:lblOffset val="100"/>
        <c:noMultiLvlLbl val="0"/>
      </c:catAx>
      <c:valAx>
        <c:axId val="12232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25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A-F747-AC91-6DF8310CB8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AA-F747-AC91-6DF8310CB87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AA-F747-AC91-6DF8310CB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778496"/>
        <c:axId val="619726448"/>
      </c:barChart>
      <c:catAx>
        <c:axId val="61977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26448"/>
        <c:crosses val="autoZero"/>
        <c:auto val="1"/>
        <c:lblAlgn val="ctr"/>
        <c:lblOffset val="100"/>
        <c:noMultiLvlLbl val="0"/>
      </c:catAx>
      <c:valAx>
        <c:axId val="6197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A-C045-B065-96293C8A43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AA-C045-B065-96293C8A43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AA-C045-B065-96293C8A43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AA-C045-B065-96293C8A4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831584"/>
        <c:axId val="693833232"/>
      </c:lineChart>
      <c:catAx>
        <c:axId val="6938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33232"/>
        <c:crosses val="autoZero"/>
        <c:auto val="1"/>
        <c:lblAlgn val="ctr"/>
        <c:lblOffset val="100"/>
        <c:noMultiLvlLbl val="0"/>
      </c:catAx>
      <c:valAx>
        <c:axId val="6938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78D1C3-1DFA-104C-A9D7-6890D388A88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AFCAC7-6F34-8743-8D90-7C4C3B5BC25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29E25A-27D6-CE4B-9F90-B245116518FF}">
  <sheetPr/>
  <sheetViews>
    <sheetView zoomScale="13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6213C5-5A45-582C-BD0C-9CD895CDE54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485FB1-E804-5174-52EB-268171AE00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5</xdr:row>
      <xdr:rowOff>50800</xdr:rowOff>
    </xdr:from>
    <xdr:to>
      <xdr:col>11</xdr:col>
      <xdr:colOff>304800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7542E-2420-201E-3AEE-454FDB7EC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2</xdr:row>
      <xdr:rowOff>152400</xdr:rowOff>
    </xdr:from>
    <xdr:to>
      <xdr:col>18</xdr:col>
      <xdr:colOff>165100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AB5C5-210C-C21B-CED4-E6C6BE557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5</xdr:row>
      <xdr:rowOff>6350</xdr:rowOff>
    </xdr:from>
    <xdr:to>
      <xdr:col>13</xdr:col>
      <xdr:colOff>444500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41F14-214D-D3F8-B05B-272A968E1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98535</xdr:rowOff>
    </xdr:from>
    <xdr:to>
      <xdr:col>15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E114D-D766-AA24-9209-2F2B99B61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127000</xdr:rowOff>
    </xdr:from>
    <xdr:to>
      <xdr:col>13</xdr:col>
      <xdr:colOff>717550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BC52A-D616-7E1A-512B-283BED96F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54802199074" createdVersion="8" refreshedVersion="8" minRefreshableVersion="3" recordCount="4114" xr:uid="{3AA50895-3871-B44D-89B7-F936050851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564911805559" createdVersion="8" refreshedVersion="8" minRefreshableVersion="3" recordCount="4115" xr:uid="{771E5B15-3F59-9541-8184-F7ABCAC72807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652827662037" createdVersion="8" refreshedVersion="8" minRefreshableVersion="3" recordCount="4115" xr:uid="{FE23B531-6C8D-6141-9518-ADEE4F5D6006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0C6D5-1F74-5B4C-91F5-674181E68EE7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160B4-810B-2040-A4D0-FE7227C3CEB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D4FBE-9781-414F-9DE7-BCFDADBFAA0C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ED95D-15FC-C24A-A19A-D8BE2BC64D5D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abSelected="1" topLeftCell="H1" zoomScale="168" zoomScaleNormal="120" workbookViewId="0">
      <selection activeCell="F4115" sqref="F164:F4115"/>
    </sheetView>
  </sheetViews>
  <sheetFormatPr baseColWidth="10" defaultColWidth="8.83203125" defaultRowHeight="15" x14ac:dyDescent="0.2"/>
  <cols>
    <col min="1" max="1" width="5.1640625" bestFit="1" customWidth="1"/>
    <col min="2" max="2" width="72.5" style="9" bestFit="1" customWidth="1"/>
    <col min="3" max="3" width="121.5" style="3" bestFit="1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5" t="s">
        <v>8365</v>
      </c>
      <c r="T1" s="1" t="s">
        <v>8366</v>
      </c>
      <c r="U1" s="1" t="s">
        <v>8379</v>
      </c>
    </row>
    <row r="2" spans="1:21" ht="16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16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16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16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16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16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16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16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16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16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16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16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16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16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16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16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16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16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16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16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16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16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16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16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16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16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16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16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16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16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16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16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16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16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16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16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16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16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16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16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16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16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16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16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16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16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16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16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16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16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16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16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16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16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16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16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16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16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16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16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16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16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16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16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6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16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32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16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16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16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16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16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16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16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16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16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0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16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16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16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16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16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16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16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32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16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16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16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16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16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16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16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16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16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16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16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16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16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16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16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16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16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16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16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16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16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16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16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16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16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16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16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16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16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16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16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16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16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16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16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16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16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16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16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16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16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6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16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16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16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16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16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16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16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16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16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16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16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16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16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16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16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16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16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16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16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16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16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16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16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16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16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16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16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32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16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16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16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32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16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16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16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16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16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16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16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16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16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16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16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16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16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16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16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16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16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16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16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16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16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16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16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16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16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16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16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6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16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16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16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16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16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16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16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16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16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16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16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16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16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16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16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16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16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16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16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16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16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16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16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16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16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16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16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16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16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16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16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16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16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16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16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16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16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16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16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16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16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16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16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16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16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16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16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16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32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16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16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16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16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16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16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16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16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16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16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6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16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16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16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16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32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32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16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16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16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16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16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16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16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16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16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16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16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16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16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16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16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16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16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16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16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16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16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16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16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16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16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16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16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16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16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16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16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16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16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16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16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16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16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16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16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16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16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16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16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16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16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16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16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16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16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16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16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16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16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16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32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6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16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16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16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16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16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16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16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16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16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16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16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16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16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16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16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16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16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16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16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16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16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16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16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16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16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16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16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16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16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16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16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16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16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16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16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16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16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16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16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16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16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16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16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16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16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16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16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16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16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16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16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16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16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16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16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16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16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16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16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16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16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16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16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6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16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16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16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16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16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16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16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16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16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16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16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16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16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16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16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32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16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16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16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16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16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16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16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16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16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16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16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16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16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16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16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16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16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16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16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16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16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16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16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16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16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16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16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16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16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16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16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16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16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16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16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16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16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16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16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16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16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16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16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16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16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6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16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16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16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16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16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16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16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16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16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16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16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16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16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16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16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16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16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16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16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32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16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16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16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16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16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16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16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16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16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16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16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16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16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16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16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16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16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16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16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16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16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16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16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16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16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32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16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16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16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16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16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16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16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16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16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16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16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16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16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16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6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16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16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16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16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16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16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16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16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16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16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16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16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16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16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16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16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16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16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16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16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16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16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16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16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32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16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16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16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16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16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16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16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16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16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16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16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16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16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16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16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16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16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16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16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16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16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16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16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16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16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16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16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32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16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16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16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16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16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16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16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16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16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6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16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16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16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16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16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16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16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48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16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16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16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16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16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16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16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16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16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16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16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16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16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16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16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16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16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16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16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16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16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16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16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16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16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16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16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16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16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16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16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16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16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16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16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16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16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16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16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16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16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16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16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16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16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16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16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16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16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16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16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16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6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16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16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16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16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16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16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16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16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16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16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16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16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16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16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16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16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16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16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16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16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16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16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16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16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16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32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16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16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16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16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16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16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32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32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16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16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16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16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16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16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16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32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16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16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16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16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16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16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16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16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16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16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16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16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16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16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16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16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16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16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16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6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16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16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16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16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16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16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16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16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16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16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16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16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16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16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16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16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32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16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16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16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16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16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16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16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16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16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16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32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16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16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16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16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16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16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16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16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16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16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16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16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16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16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16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16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16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16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16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16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16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16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16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16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16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16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16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16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16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16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16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16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6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16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16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16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16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16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16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16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16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16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16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16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16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16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16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16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16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16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16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16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16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16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16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16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16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16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32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16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16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16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16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16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16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16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16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16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16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16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16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16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16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16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16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16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16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16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16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16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16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16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16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16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16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16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16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16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16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16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16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16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16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16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6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16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16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16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16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16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16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16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16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16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16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16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16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32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16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16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16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16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16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16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16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16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16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16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16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16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16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16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16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16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16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16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16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16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16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16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16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16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16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16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16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16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16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16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16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16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16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16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16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16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16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16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16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16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16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16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16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16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16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16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16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6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16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16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16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16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16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16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16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16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16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16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16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16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16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16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16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16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16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16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16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16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16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16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16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16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16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16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16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16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16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16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16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16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16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16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16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16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16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16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32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16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16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16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16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16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16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16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16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16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32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16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16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16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16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16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16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8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16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16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16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16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32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6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16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16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16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16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16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16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16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16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16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16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16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16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16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16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16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16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16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16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16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16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16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48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16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16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16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32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16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48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16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16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16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16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16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16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16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16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16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16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16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16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16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16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16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16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16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16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16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16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16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16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16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16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16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16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16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16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16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16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16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16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16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6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16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16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16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16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16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16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16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16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16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16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16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16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16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16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16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16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16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16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16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16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16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16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16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16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16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16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16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16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16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16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16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16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16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16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16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16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16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16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16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16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16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16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16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16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16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16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16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16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16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16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16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16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16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16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16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16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6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16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16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16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16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16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16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16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16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16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16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16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16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16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16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16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16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16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16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16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16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16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16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16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16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16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16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16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16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16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16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16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16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16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16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16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16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16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16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16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16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16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16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16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32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16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16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16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16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16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32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16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16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16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16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16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16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16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16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16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16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6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16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16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16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16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16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16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16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16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16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16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16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16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16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16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16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16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16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16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16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48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16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16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16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16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16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16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16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16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16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16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16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16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16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16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16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16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16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32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16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16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16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16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16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16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16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16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16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16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16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16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16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16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16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16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16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16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16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16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16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16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6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16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16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16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16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16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16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16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16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16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16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16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16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16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16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16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16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16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16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16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16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16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16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16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16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16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16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16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16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16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16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16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16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16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16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16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16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16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16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16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16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16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16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32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16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16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16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16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16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16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16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16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16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16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16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16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16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16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16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16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16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16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16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6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16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16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16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16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48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16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16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16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16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16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16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16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16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16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16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16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16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16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16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16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16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16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16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16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16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16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16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16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16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16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16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16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16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16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16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32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16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16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16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16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16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16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16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16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16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16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16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16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16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16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16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16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16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16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16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16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16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16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16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16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16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16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16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6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16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16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16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16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16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16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16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16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16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16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16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16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16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16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16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16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16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16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16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16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16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16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16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16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16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16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16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16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16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16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16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16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16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16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16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16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16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16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16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16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16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16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16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16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16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16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16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16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16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16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16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16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16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16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16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16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16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6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16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16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16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16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16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16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16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32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16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16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16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16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16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16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16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32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16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16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16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16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16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16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16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16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16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16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16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16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16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16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16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32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16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16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16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16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32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16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16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16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16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16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16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16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16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16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16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16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16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16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16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16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16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16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16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16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16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16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16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6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16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16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16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16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16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16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16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16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16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16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16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16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16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16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16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16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16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16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16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16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16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16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16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16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16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16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16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16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16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16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16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16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16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16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16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16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16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16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16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16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16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16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16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16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16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16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16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16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16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16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16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16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16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16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16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16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16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16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16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16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6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16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16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16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16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16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16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32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16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16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16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16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16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16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16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16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16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16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16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16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16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16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16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16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32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16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16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16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16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16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16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16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16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16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16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16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16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16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16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16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16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16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16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16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16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16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16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16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16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16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16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16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16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16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16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16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16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16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16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16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16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6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16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16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16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16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16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16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16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16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16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16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16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16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16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16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16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16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16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16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16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16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16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16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16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16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16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16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16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16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16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16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16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16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16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16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16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16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16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16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16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16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16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16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16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16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16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16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16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16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16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16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16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16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32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16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16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16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16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32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16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16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16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16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6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16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16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32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16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16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16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16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16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16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16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16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16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32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16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16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16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16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16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16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16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16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16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16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16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16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16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16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16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16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16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8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16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16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16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16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16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16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16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16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16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16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16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16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16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16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16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16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16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16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16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16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16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16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16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16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16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16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16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16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16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6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16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16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16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16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16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16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16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16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16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16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16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16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16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16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16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16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16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16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16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16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16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16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16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16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16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16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16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16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16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16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16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16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16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16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16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16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16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16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16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16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16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16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16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16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16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16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16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16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16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16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16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16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16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16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16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16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16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16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16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16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16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16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6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16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16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16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16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16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16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16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16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16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16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16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16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16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16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16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16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16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16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16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16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16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16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16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16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16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16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16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16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16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16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16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16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16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16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16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16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16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16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48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16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16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16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16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16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16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16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16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0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16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16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16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16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16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16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16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16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16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16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16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16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6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16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16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16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16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16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16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16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16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16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16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16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16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16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16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16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16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16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16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16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16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16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16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16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16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16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16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16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16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16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16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16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16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16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16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16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16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16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16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16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16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16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16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16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16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16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16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16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16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16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16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16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16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16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16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16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16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16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16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16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16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16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16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6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16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16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16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16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16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16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16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16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16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16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16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16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16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16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16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16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16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16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16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16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16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16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16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16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16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16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16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16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16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16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16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16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16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16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16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16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16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16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16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16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16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16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16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16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16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16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16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16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16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16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16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16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16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16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16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16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16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16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16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48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16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6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16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16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16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16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16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16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16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16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16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16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16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16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16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16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16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16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16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16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16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16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16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16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16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16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16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16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16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16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16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16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16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16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16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16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16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16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16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16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16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16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16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16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16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16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16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16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16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16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16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16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16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16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16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16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16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16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16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16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16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16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6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16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16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16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16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16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16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16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16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16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16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16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16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16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16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16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16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16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16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16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16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16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16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16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16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16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16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16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16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16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16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16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16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16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16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16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16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16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16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16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16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16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16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16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32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16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16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16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16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16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16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16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16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16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16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16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16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16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16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16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16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16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16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6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16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16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16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16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16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32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16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16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32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16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16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16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16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16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16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16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16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16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16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16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16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16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16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16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16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16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16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16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16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16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16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16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16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16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16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16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16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16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16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16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16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48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16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16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16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16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16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16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16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16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16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16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16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16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16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32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16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16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8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6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16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16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16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16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16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16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16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16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16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16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16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16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16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16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16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16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16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16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16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16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16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16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16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16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16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16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16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16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16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16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16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16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16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16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32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16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16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16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16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16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16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16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16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16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16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16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16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16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16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16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16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16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16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16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16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16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16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16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16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16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16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16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16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6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16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16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16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16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16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16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16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16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16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16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16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16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16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16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16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16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16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16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16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16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16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16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16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16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16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16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16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16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16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16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16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16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16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16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16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16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16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16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16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16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16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16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16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16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16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16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16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16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16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16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16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16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16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16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16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16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16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16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16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16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16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16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16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6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16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16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16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16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16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16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16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16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16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16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16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16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16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16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16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16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16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16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16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16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16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48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16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16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16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16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16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16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16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16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16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16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16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16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16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16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16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16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16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16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16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16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16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16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16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16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16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16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16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16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16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16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16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16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16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16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16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16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16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16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16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16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16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6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16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16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16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16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16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16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16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16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16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16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16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16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16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16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16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16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16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16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16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16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16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16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16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16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16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16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16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16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16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16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16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16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16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16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16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32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16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16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32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16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16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16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16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16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16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16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16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16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16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16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16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16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16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16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16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16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16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16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16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16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16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6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16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16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16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32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32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16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16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16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16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16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32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16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16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16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16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16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16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16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16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16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16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16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16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16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16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16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16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16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16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16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16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16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16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16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16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16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16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16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16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16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16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16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16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16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16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16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16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16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16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16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16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16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16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16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16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16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16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16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16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16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16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16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6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16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16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16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16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16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16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48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16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16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16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16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16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16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16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16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16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16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16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16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16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16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16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16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16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16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16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16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16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16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16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16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16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16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16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32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16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16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16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16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16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16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16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16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16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16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16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16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16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16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16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16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16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16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16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16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16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16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16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16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16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16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32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16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16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16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16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16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16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16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16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16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16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16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16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16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16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16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16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16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16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16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16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16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16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16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16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16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16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16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16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16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16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16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16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16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16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16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16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16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16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16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16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16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16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16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48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16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16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16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16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16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16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16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16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16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16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16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16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16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16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16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16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16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16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16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6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16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16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16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16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16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16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16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16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16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16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16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16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16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32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16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32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16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16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16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16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16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16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16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16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16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16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16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16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16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16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16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16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16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16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16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16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16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16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16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16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16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16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16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32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16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16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16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16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16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16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16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16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16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16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16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16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16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16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6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16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16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16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16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16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16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16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16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16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16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16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16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16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16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16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16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16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16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16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16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16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16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16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16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48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16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16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16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16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16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16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16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16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16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16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16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16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16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16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16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16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16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16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32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16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16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16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16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16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16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32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16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16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16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16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16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16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16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16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16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16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6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16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16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16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16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16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16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16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16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16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16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16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16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16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16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16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16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16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16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16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16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16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16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16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32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16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16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16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16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16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16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16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16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16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16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16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16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16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16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32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16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16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16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16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16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16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16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16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16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16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16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32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16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16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16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16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16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16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16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16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16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16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16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6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16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16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16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16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16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16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16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16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16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16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16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16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16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16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16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16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16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16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16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16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16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16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16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16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16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16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16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16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16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16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16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16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16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16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16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16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16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32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32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16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16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16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16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16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16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16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16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16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16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16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16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16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16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16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16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16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16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16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16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16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16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16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16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16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16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16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16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16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16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16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16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16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16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32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16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16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16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16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16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16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16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16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16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16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16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32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16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16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16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16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16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16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16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16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16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16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16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16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16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16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16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ref="U2925:U2988" si="230">YEAR(S2925)</f>
        <v>2015</v>
      </c>
    </row>
    <row r="2926" spans="1:21" ht="16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30"/>
        <v>2015</v>
      </c>
    </row>
    <row r="2927" spans="1:21" ht="16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30"/>
        <v>2014</v>
      </c>
    </row>
    <row r="2928" spans="1:21" ht="16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30"/>
        <v>2015</v>
      </c>
    </row>
    <row r="2929" spans="1:21" ht="16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30"/>
        <v>2014</v>
      </c>
    </row>
    <row r="2930" spans="1:21" ht="16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30"/>
        <v>2016</v>
      </c>
    </row>
    <row r="2931" spans="1:21" ht="16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30"/>
        <v>2014</v>
      </c>
    </row>
    <row r="2932" spans="1:21" ht="16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30"/>
        <v>2015</v>
      </c>
    </row>
    <row r="2933" spans="1:21" ht="16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30"/>
        <v>2014</v>
      </c>
    </row>
    <row r="2934" spans="1:21" ht="16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30"/>
        <v>2015</v>
      </c>
    </row>
    <row r="2935" spans="1:21" ht="16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30"/>
        <v>2016</v>
      </c>
    </row>
    <row r="2936" spans="1:21" ht="16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30"/>
        <v>2014</v>
      </c>
    </row>
    <row r="2937" spans="1:21" ht="16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30"/>
        <v>2016</v>
      </c>
    </row>
    <row r="2938" spans="1:21" ht="16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30"/>
        <v>2014</v>
      </c>
    </row>
    <row r="2939" spans="1:21" ht="16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30"/>
        <v>2014</v>
      </c>
    </row>
    <row r="2940" spans="1:21" ht="16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30"/>
        <v>2014</v>
      </c>
    </row>
    <row r="2941" spans="1:21" ht="16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30"/>
        <v>2014</v>
      </c>
    </row>
    <row r="2942" spans="1:21" ht="16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30"/>
        <v>2014</v>
      </c>
    </row>
    <row r="2943" spans="1:21" ht="16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30"/>
        <v>2015</v>
      </c>
    </row>
    <row r="2944" spans="1:21" ht="16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30"/>
        <v>2015</v>
      </c>
    </row>
    <row r="2945" spans="1:21" ht="16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30"/>
        <v>2015</v>
      </c>
    </row>
    <row r="2946" spans="1:21" ht="16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30"/>
        <v>2015</v>
      </c>
    </row>
    <row r="2947" spans="1:21" ht="16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16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16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16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16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16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32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16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16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16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16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16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16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16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16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16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16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16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0"/>
        <v>2015</v>
      </c>
    </row>
    <row r="2965" spans="1:21" ht="16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0"/>
        <v>2015</v>
      </c>
    </row>
    <row r="2966" spans="1:21" ht="16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0"/>
        <v>2014</v>
      </c>
    </row>
    <row r="2967" spans="1:21" ht="16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0"/>
        <v>2015</v>
      </c>
    </row>
    <row r="2968" spans="1:21" ht="16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0"/>
        <v>2015</v>
      </c>
    </row>
    <row r="2969" spans="1:21" ht="16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0"/>
        <v>2015</v>
      </c>
    </row>
    <row r="2970" spans="1:21" ht="16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0"/>
        <v>2016</v>
      </c>
    </row>
    <row r="2971" spans="1:21" ht="16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0"/>
        <v>2015</v>
      </c>
    </row>
    <row r="2972" spans="1:21" ht="16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0"/>
        <v>2014</v>
      </c>
    </row>
    <row r="2973" spans="1:21" ht="16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0"/>
        <v>2014</v>
      </c>
    </row>
    <row r="2974" spans="1:21" ht="16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0"/>
        <v>2016</v>
      </c>
    </row>
    <row r="2975" spans="1:21" ht="16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0"/>
        <v>2015</v>
      </c>
    </row>
    <row r="2976" spans="1:21" ht="16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0"/>
        <v>2014</v>
      </c>
    </row>
    <row r="2977" spans="1:21" ht="16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0"/>
        <v>2014</v>
      </c>
    </row>
    <row r="2978" spans="1:21" ht="16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0"/>
        <v>2016</v>
      </c>
    </row>
    <row r="2979" spans="1:21" ht="16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0"/>
        <v>2015</v>
      </c>
    </row>
    <row r="2980" spans="1:21" ht="16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0"/>
        <v>2014</v>
      </c>
    </row>
    <row r="2981" spans="1:21" ht="16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0"/>
        <v>2014</v>
      </c>
    </row>
    <row r="2982" spans="1:21" ht="16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0"/>
        <v>2015</v>
      </c>
    </row>
    <row r="2983" spans="1:21" ht="16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0"/>
        <v>2015</v>
      </c>
    </row>
    <row r="2984" spans="1:21" ht="16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0"/>
        <v>2016</v>
      </c>
    </row>
    <row r="2985" spans="1:21" ht="16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0"/>
        <v>2014</v>
      </c>
    </row>
    <row r="2986" spans="1:21" ht="16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0"/>
        <v>2016</v>
      </c>
    </row>
    <row r="2987" spans="1:21" ht="16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0"/>
        <v>2016</v>
      </c>
    </row>
    <row r="2988" spans="1:21" ht="16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0"/>
        <v>2016</v>
      </c>
    </row>
    <row r="2989" spans="1:21" ht="16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ref="U2989:U3052" si="235">YEAR(S2989)</f>
        <v>2016</v>
      </c>
    </row>
    <row r="2990" spans="1:21" ht="16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16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16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16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16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16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16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16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16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16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16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16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16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16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16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16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16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16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16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11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16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16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16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16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16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16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16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16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16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16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16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16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16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16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16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16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16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16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35"/>
        <v>2017</v>
      </c>
    </row>
    <row r="3029" spans="1:21" ht="16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35"/>
        <v>2015</v>
      </c>
    </row>
    <row r="3030" spans="1:21" ht="16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35"/>
        <v>2016</v>
      </c>
    </row>
    <row r="3031" spans="1:21" ht="16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35"/>
        <v>2014</v>
      </c>
    </row>
    <row r="3032" spans="1:21" ht="16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35"/>
        <v>2015</v>
      </c>
    </row>
    <row r="3033" spans="1:21" ht="48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35"/>
        <v>2016</v>
      </c>
    </row>
    <row r="3034" spans="1:21" ht="16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35"/>
        <v>2015</v>
      </c>
    </row>
    <row r="3035" spans="1:21" ht="16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35"/>
        <v>2016</v>
      </c>
    </row>
    <row r="3036" spans="1:21" ht="48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35"/>
        <v>2016</v>
      </c>
    </row>
    <row r="3037" spans="1:21" ht="16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35"/>
        <v>2013</v>
      </c>
    </row>
    <row r="3038" spans="1:21" ht="16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35"/>
        <v>2013</v>
      </c>
    </row>
    <row r="3039" spans="1:21" ht="32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35"/>
        <v>2010</v>
      </c>
    </row>
    <row r="3040" spans="1:21" ht="16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35"/>
        <v>2016</v>
      </c>
    </row>
    <row r="3041" spans="1:21" ht="16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35"/>
        <v>2013</v>
      </c>
    </row>
    <row r="3042" spans="1:21" ht="16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35"/>
        <v>2015</v>
      </c>
    </row>
    <row r="3043" spans="1:21" ht="16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35"/>
        <v>2015</v>
      </c>
    </row>
    <row r="3044" spans="1:21" ht="16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35"/>
        <v>2015</v>
      </c>
    </row>
    <row r="3045" spans="1:21" ht="16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35"/>
        <v>2015</v>
      </c>
    </row>
    <row r="3046" spans="1:21" ht="16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35"/>
        <v>2016</v>
      </c>
    </row>
    <row r="3047" spans="1:21" ht="16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35"/>
        <v>2014</v>
      </c>
    </row>
    <row r="3048" spans="1:21" ht="16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35"/>
        <v>2014</v>
      </c>
    </row>
    <row r="3049" spans="1:21" ht="16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35"/>
        <v>2016</v>
      </c>
    </row>
    <row r="3050" spans="1:21" ht="16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35"/>
        <v>2014</v>
      </c>
    </row>
    <row r="3051" spans="1:21" ht="16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35"/>
        <v>2015</v>
      </c>
    </row>
    <row r="3052" spans="1:21" ht="16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35"/>
        <v>2016</v>
      </c>
    </row>
    <row r="3053" spans="1:21" ht="16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ref="U3053:U3116" si="240">YEAR(S3053)</f>
        <v>2017</v>
      </c>
    </row>
    <row r="3054" spans="1:21" ht="16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16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16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16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16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16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16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16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16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16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16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16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16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16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16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16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16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16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16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16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11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16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32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6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16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16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16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16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16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16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16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16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48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16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16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16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16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16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16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16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0"/>
        <v>2015</v>
      </c>
    </row>
    <row r="3093" spans="1:21" ht="16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0"/>
        <v>2016</v>
      </c>
    </row>
    <row r="3094" spans="1:21" ht="16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0"/>
        <v>2015</v>
      </c>
    </row>
    <row r="3095" spans="1:21" ht="16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0"/>
        <v>2014</v>
      </c>
    </row>
    <row r="3096" spans="1:21" ht="16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0"/>
        <v>2015</v>
      </c>
    </row>
    <row r="3097" spans="1:21" ht="16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0"/>
        <v>2016</v>
      </c>
    </row>
    <row r="3098" spans="1:21" ht="16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0"/>
        <v>2015</v>
      </c>
    </row>
    <row r="3099" spans="1:21" ht="16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0"/>
        <v>2016</v>
      </c>
    </row>
    <row r="3100" spans="1:21" ht="16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0"/>
        <v>2015</v>
      </c>
    </row>
    <row r="3101" spans="1:21" ht="16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0"/>
        <v>2016</v>
      </c>
    </row>
    <row r="3102" spans="1:21" ht="16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0"/>
        <v>2014</v>
      </c>
    </row>
    <row r="3103" spans="1:21" ht="16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0"/>
        <v>2015</v>
      </c>
    </row>
    <row r="3104" spans="1:21" ht="16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0"/>
        <v>2016</v>
      </c>
    </row>
    <row r="3105" spans="1:21" ht="16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0"/>
        <v>2015</v>
      </c>
    </row>
    <row r="3106" spans="1:21" ht="16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0"/>
        <v>2015</v>
      </c>
    </row>
    <row r="3107" spans="1:21" ht="16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0"/>
        <v>2014</v>
      </c>
    </row>
    <row r="3108" spans="1:21" ht="16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0"/>
        <v>2015</v>
      </c>
    </row>
    <row r="3109" spans="1:21" ht="16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0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0"/>
        <v>2015</v>
      </c>
    </row>
    <row r="3111" spans="1:21" ht="16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0"/>
        <v>2014</v>
      </c>
    </row>
    <row r="3112" spans="1:21" ht="16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0"/>
        <v>2017</v>
      </c>
    </row>
    <row r="3113" spans="1:21" ht="16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0"/>
        <v>2014</v>
      </c>
    </row>
    <row r="3114" spans="1:21" ht="16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0"/>
        <v>2016</v>
      </c>
    </row>
    <row r="3115" spans="1:21" ht="16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0"/>
        <v>2015</v>
      </c>
    </row>
    <row r="3116" spans="1:21" ht="16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0"/>
        <v>2014</v>
      </c>
    </row>
    <row r="3117" spans="1:21" ht="16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ref="U3117:U3180" si="245">YEAR(S3117)</f>
        <v>2016</v>
      </c>
    </row>
    <row r="3118" spans="1:21" ht="16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16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16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16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16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16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16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16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48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16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16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16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16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16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16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32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16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16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16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11" t="s">
        <v>8315</v>
      </c>
      <c r="R3138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16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si="245"/>
        <v>2017</v>
      </c>
    </row>
    <row r="3140" spans="1:21" ht="16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6">
        <f t="shared" si="248"/>
        <v>42809.645914351851</v>
      </c>
      <c r="T3140" s="16">
        <f t="shared" si="249"/>
        <v>42828.645914351851</v>
      </c>
      <c r="U3140">
        <f t="shared" si="245"/>
        <v>2017</v>
      </c>
    </row>
    <row r="3141" spans="1:21" ht="16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45"/>
        <v>2017</v>
      </c>
    </row>
    <row r="3142" spans="1:21" ht="16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45"/>
        <v>2017</v>
      </c>
    </row>
    <row r="3143" spans="1:21" ht="32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45"/>
        <v>2017</v>
      </c>
    </row>
    <row r="3144" spans="1:21" ht="16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45"/>
        <v>2017</v>
      </c>
    </row>
    <row r="3145" spans="1:21" ht="32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45"/>
        <v>2017</v>
      </c>
    </row>
    <row r="3146" spans="1:21" ht="16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45"/>
        <v>2017</v>
      </c>
    </row>
    <row r="3147" spans="1:21" ht="16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45"/>
        <v>2017</v>
      </c>
    </row>
    <row r="3148" spans="1:21" ht="16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45"/>
        <v>2017</v>
      </c>
    </row>
    <row r="3149" spans="1:21" ht="16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45"/>
        <v>2014</v>
      </c>
    </row>
    <row r="3150" spans="1:21" ht="16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45"/>
        <v>2014</v>
      </c>
    </row>
    <row r="3151" spans="1:21" ht="16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45"/>
        <v>2012</v>
      </c>
    </row>
    <row r="3152" spans="1:21" ht="16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45"/>
        <v>2010</v>
      </c>
    </row>
    <row r="3153" spans="1:21" ht="16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45"/>
        <v>2014</v>
      </c>
    </row>
    <row r="3154" spans="1:21" ht="16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45"/>
        <v>2013</v>
      </c>
    </row>
    <row r="3155" spans="1:21" ht="16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45"/>
        <v>2011</v>
      </c>
    </row>
    <row r="3156" spans="1:21" ht="16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45"/>
        <v>2012</v>
      </c>
    </row>
    <row r="3157" spans="1:21" ht="16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45"/>
        <v>2012</v>
      </c>
    </row>
    <row r="3158" spans="1:21" ht="16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45"/>
        <v>2012</v>
      </c>
    </row>
    <row r="3159" spans="1:21" ht="16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45"/>
        <v>2014</v>
      </c>
    </row>
    <row r="3160" spans="1:21" ht="16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45"/>
        <v>2013</v>
      </c>
    </row>
    <row r="3161" spans="1:21" ht="16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45"/>
        <v>2011</v>
      </c>
    </row>
    <row r="3162" spans="1:21" ht="16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45"/>
        <v>2014</v>
      </c>
    </row>
    <row r="3163" spans="1:21" ht="16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45"/>
        <v>2014</v>
      </c>
    </row>
    <row r="3164" spans="1:21" ht="16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45"/>
        <v>2014</v>
      </c>
    </row>
    <row r="3165" spans="1:21" ht="16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45"/>
        <v>2014</v>
      </c>
    </row>
    <row r="3166" spans="1:21" ht="16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45"/>
        <v>2014</v>
      </c>
    </row>
    <row r="3167" spans="1:21" ht="16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45"/>
        <v>2011</v>
      </c>
    </row>
    <row r="3168" spans="1:21" ht="16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45"/>
        <v>2014</v>
      </c>
    </row>
    <row r="3169" spans="1:21" ht="16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45"/>
        <v>2014</v>
      </c>
    </row>
    <row r="3170" spans="1:21" ht="16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45"/>
        <v>2014</v>
      </c>
    </row>
    <row r="3171" spans="1:21" ht="16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45"/>
        <v>2013</v>
      </c>
    </row>
    <row r="3172" spans="1:21" ht="16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45"/>
        <v>2014</v>
      </c>
    </row>
    <row r="3173" spans="1:21" ht="16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45"/>
        <v>2016</v>
      </c>
    </row>
    <row r="3174" spans="1:21" ht="16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45"/>
        <v>2012</v>
      </c>
    </row>
    <row r="3175" spans="1:21" ht="16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45"/>
        <v>2014</v>
      </c>
    </row>
    <row r="3176" spans="1:21" ht="16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45"/>
        <v>2014</v>
      </c>
    </row>
    <row r="3177" spans="1:21" ht="16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45"/>
        <v>2010</v>
      </c>
    </row>
    <row r="3178" spans="1:21" ht="16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45"/>
        <v>2013</v>
      </c>
    </row>
    <row r="3179" spans="1:21" ht="16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45"/>
        <v>2014</v>
      </c>
    </row>
    <row r="3180" spans="1:21" ht="16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45"/>
        <v>2014</v>
      </c>
    </row>
    <row r="3181" spans="1:21" ht="16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ref="U3181:U3244" si="250">YEAR(S3181)</f>
        <v>2013</v>
      </c>
    </row>
    <row r="3182" spans="1:21" ht="16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16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32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16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16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16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16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16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16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16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16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16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16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16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16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16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16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16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16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16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16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11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16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16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6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16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16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16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16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16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16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16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16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16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0"/>
        <v>2014</v>
      </c>
    </row>
    <row r="3214" spans="1:21" ht="16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0"/>
        <v>2014</v>
      </c>
    </row>
    <row r="3215" spans="1:21" ht="16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0"/>
        <v>2015</v>
      </c>
    </row>
    <row r="3216" spans="1:21" ht="16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0"/>
        <v>2015</v>
      </c>
    </row>
    <row r="3218" spans="1:21" ht="16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0"/>
        <v>2015</v>
      </c>
    </row>
    <row r="3219" spans="1:21" ht="16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0"/>
        <v>2016</v>
      </c>
    </row>
    <row r="3220" spans="1:21" ht="16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0"/>
        <v>2014</v>
      </c>
    </row>
    <row r="3221" spans="1:21" ht="16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0"/>
        <v>2015</v>
      </c>
    </row>
    <row r="3222" spans="1:21" ht="16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0"/>
        <v>2017</v>
      </c>
    </row>
    <row r="3223" spans="1:21" ht="16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0"/>
        <v>2015</v>
      </c>
    </row>
    <row r="3224" spans="1:21" ht="16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0"/>
        <v>2015</v>
      </c>
    </row>
    <row r="3225" spans="1:21" ht="16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0"/>
        <v>2015</v>
      </c>
    </row>
    <row r="3226" spans="1:21" ht="16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0"/>
        <v>2016</v>
      </c>
    </row>
    <row r="3227" spans="1:21" ht="16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0"/>
        <v>2016</v>
      </c>
    </row>
    <row r="3228" spans="1:21" ht="16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0"/>
        <v>2015</v>
      </c>
    </row>
    <row r="3229" spans="1:21" ht="16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0"/>
        <v>2015</v>
      </c>
    </row>
    <row r="3231" spans="1:21" ht="16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0"/>
        <v>2014</v>
      </c>
    </row>
    <row r="3232" spans="1:21" ht="16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0"/>
        <v>2014</v>
      </c>
    </row>
    <row r="3233" spans="1:21" ht="16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0"/>
        <v>2016</v>
      </c>
    </row>
    <row r="3234" spans="1:21" ht="16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0"/>
        <v>2016</v>
      </c>
    </row>
    <row r="3235" spans="1:21" ht="16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0"/>
        <v>2017</v>
      </c>
    </row>
    <row r="3236" spans="1:21" ht="16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0"/>
        <v>2016</v>
      </c>
    </row>
    <row r="3237" spans="1:21" ht="16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0"/>
        <v>2016</v>
      </c>
    </row>
    <row r="3238" spans="1:21" ht="16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0"/>
        <v>2016</v>
      </c>
    </row>
    <row r="3239" spans="1:21" ht="16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0"/>
        <v>2015</v>
      </c>
    </row>
    <row r="3240" spans="1:21" ht="16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0"/>
        <v>2015</v>
      </c>
    </row>
    <row r="3241" spans="1:21" ht="16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0"/>
        <v>2015</v>
      </c>
    </row>
    <row r="3242" spans="1:21" ht="16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0"/>
        <v>2017</v>
      </c>
    </row>
    <row r="3243" spans="1:21" ht="16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0"/>
        <v>2014</v>
      </c>
    </row>
    <row r="3245" spans="1:21" ht="16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  <c r="U3245">
        <f t="shared" ref="U3245:U3308" si="255">YEAR(S3245)</f>
        <v>2015</v>
      </c>
    </row>
    <row r="3246" spans="1:21" ht="16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16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16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16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16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16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16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16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16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32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16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32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16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16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16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16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16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16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16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16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16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11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16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16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6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16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16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16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16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16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16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16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16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55"/>
        <v>2015</v>
      </c>
    </row>
    <row r="3278" spans="1:21" ht="16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55"/>
        <v>2016</v>
      </c>
    </row>
    <row r="3279" spans="1:21" ht="16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55"/>
        <v>2014</v>
      </c>
    </row>
    <row r="3280" spans="1:21" ht="16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55"/>
        <v>2015</v>
      </c>
    </row>
    <row r="3281" spans="1:21" ht="16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55"/>
        <v>2016</v>
      </c>
    </row>
    <row r="3282" spans="1:21" ht="16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55"/>
        <v>2015</v>
      </c>
    </row>
    <row r="3283" spans="1:21" ht="16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55"/>
        <v>2015</v>
      </c>
    </row>
    <row r="3284" spans="1:21" ht="16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55"/>
        <v>2016</v>
      </c>
    </row>
    <row r="3285" spans="1:21" ht="16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55"/>
        <v>2016</v>
      </c>
    </row>
    <row r="3286" spans="1:21" ht="16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55"/>
        <v>2017</v>
      </c>
    </row>
    <row r="3288" spans="1:21" ht="16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55"/>
        <v>2016</v>
      </c>
    </row>
    <row r="3289" spans="1:21" ht="16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55"/>
        <v>2015</v>
      </c>
    </row>
    <row r="3290" spans="1:21" ht="16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55"/>
        <v>2016</v>
      </c>
    </row>
    <row r="3291" spans="1:21" ht="16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55"/>
        <v>2017</v>
      </c>
    </row>
    <row r="3292" spans="1:21" ht="48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55"/>
        <v>2017</v>
      </c>
    </row>
    <row r="3293" spans="1:21" ht="16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55"/>
        <v>2015</v>
      </c>
    </row>
    <row r="3294" spans="1:21" ht="16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55"/>
        <v>2015</v>
      </c>
    </row>
    <row r="3295" spans="1:21" ht="16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55"/>
        <v>2017</v>
      </c>
    </row>
    <row r="3296" spans="1:21" ht="16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55"/>
        <v>2015</v>
      </c>
    </row>
    <row r="3297" spans="1:21" ht="16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55"/>
        <v>2016</v>
      </c>
    </row>
    <row r="3298" spans="1:21" ht="16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55"/>
        <v>2015</v>
      </c>
    </row>
    <row r="3299" spans="1:21" ht="16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55"/>
        <v>2015</v>
      </c>
    </row>
    <row r="3300" spans="1:21" ht="16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55"/>
        <v>2015</v>
      </c>
    </row>
    <row r="3301" spans="1:21" ht="16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55"/>
        <v>2015</v>
      </c>
    </row>
    <row r="3302" spans="1:21" ht="16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55"/>
        <v>2015</v>
      </c>
    </row>
    <row r="3303" spans="1:21" ht="16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55"/>
        <v>2016</v>
      </c>
    </row>
    <row r="3305" spans="1:21" ht="16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55"/>
        <v>2015</v>
      </c>
    </row>
    <row r="3306" spans="1:21" ht="16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55"/>
        <v>2016</v>
      </c>
    </row>
    <row r="3307" spans="1:21" ht="16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55"/>
        <v>2015</v>
      </c>
    </row>
    <row r="3308" spans="1:21" ht="16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55"/>
        <v>2016</v>
      </c>
    </row>
    <row r="3309" spans="1:21" ht="16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ref="U3309:U3372" si="260">YEAR(S3309)</f>
        <v>2016</v>
      </c>
    </row>
    <row r="3310" spans="1:21" ht="16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16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16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16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16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16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16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16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48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16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16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16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16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16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16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16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16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16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16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16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16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11" t="s">
        <v>8315</v>
      </c>
      <c r="R333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16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16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6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16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16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16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16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16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16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16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16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16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0"/>
        <v>2016</v>
      </c>
    </row>
    <row r="3342" spans="1:21" ht="16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0"/>
        <v>2016</v>
      </c>
    </row>
    <row r="3343" spans="1:21" ht="16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0"/>
        <v>2016</v>
      </c>
    </row>
    <row r="3344" spans="1:21" ht="16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0"/>
        <v>2015</v>
      </c>
    </row>
    <row r="3345" spans="1:21" ht="16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0"/>
        <v>2016</v>
      </c>
    </row>
    <row r="3346" spans="1:21" ht="16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0"/>
        <v>2014</v>
      </c>
    </row>
    <row r="3347" spans="1:21" ht="16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0"/>
        <v>2015</v>
      </c>
    </row>
    <row r="3348" spans="1:21" ht="16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0"/>
        <v>2015</v>
      </c>
    </row>
    <row r="3349" spans="1:21" ht="16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0"/>
        <v>2016</v>
      </c>
    </row>
    <row r="3350" spans="1:21" ht="16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0"/>
        <v>2016</v>
      </c>
    </row>
    <row r="3351" spans="1:21" ht="16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0"/>
        <v>2016</v>
      </c>
    </row>
    <row r="3352" spans="1:21" ht="16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0"/>
        <v>2015</v>
      </c>
    </row>
    <row r="3353" spans="1:21" ht="16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0"/>
        <v>2014</v>
      </c>
    </row>
    <row r="3354" spans="1:21" ht="16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0"/>
        <v>2016</v>
      </c>
    </row>
    <row r="3355" spans="1:21" ht="16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0"/>
        <v>2016</v>
      </c>
    </row>
    <row r="3356" spans="1:21" ht="16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0"/>
        <v>2015</v>
      </c>
    </row>
    <row r="3357" spans="1:21" ht="16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0"/>
        <v>2016</v>
      </c>
    </row>
    <row r="3358" spans="1:21" ht="16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0"/>
        <v>2016</v>
      </c>
    </row>
    <row r="3359" spans="1:21" ht="16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0"/>
        <v>2014</v>
      </c>
    </row>
    <row r="3360" spans="1:21" ht="16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0"/>
        <v>2014</v>
      </c>
    </row>
    <row r="3361" spans="1:21" ht="16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0"/>
        <v>2017</v>
      </c>
    </row>
    <row r="3362" spans="1:21" ht="16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0"/>
        <v>2016</v>
      </c>
    </row>
    <row r="3363" spans="1:21" ht="16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0"/>
        <v>2014</v>
      </c>
    </row>
    <row r="3364" spans="1:21" ht="16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0"/>
        <v>2015</v>
      </c>
    </row>
    <row r="3365" spans="1:21" ht="16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0"/>
        <v>2014</v>
      </c>
    </row>
    <row r="3366" spans="1:21" ht="16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0"/>
        <v>2016</v>
      </c>
    </row>
    <row r="3367" spans="1:21" ht="16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0"/>
        <v>2015</v>
      </c>
    </row>
    <row r="3368" spans="1:21" ht="16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0"/>
        <v>2015</v>
      </c>
    </row>
    <row r="3369" spans="1:21" ht="16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0"/>
        <v>2015</v>
      </c>
    </row>
    <row r="3370" spans="1:21" ht="16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0"/>
        <v>2014</v>
      </c>
    </row>
    <row r="3371" spans="1:21" ht="16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0"/>
        <v>2016</v>
      </c>
    </row>
    <row r="3372" spans="1:21" ht="16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0"/>
        <v>2016</v>
      </c>
    </row>
    <row r="3373" spans="1:21" ht="16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ref="U3373:U3436" si="265">YEAR(S3373)</f>
        <v>2015</v>
      </c>
    </row>
    <row r="3374" spans="1:21" ht="16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16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16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16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16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16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32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16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16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16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16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16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16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16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16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16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16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16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16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16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16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11" t="s">
        <v>8315</v>
      </c>
      <c r="R3394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16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16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6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16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16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16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16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16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16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32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16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32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65"/>
        <v>2015</v>
      </c>
    </row>
    <row r="3406" spans="1:21" ht="16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65"/>
        <v>2015</v>
      </c>
    </row>
    <row r="3407" spans="1:21" ht="16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65"/>
        <v>2016</v>
      </c>
    </row>
    <row r="3408" spans="1:21" ht="16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65"/>
        <v>2014</v>
      </c>
    </row>
    <row r="3409" spans="1:21" ht="32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65"/>
        <v>2014</v>
      </c>
    </row>
    <row r="3410" spans="1:21" ht="16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65"/>
        <v>2014</v>
      </c>
    </row>
    <row r="3411" spans="1:21" ht="16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65"/>
        <v>2016</v>
      </c>
    </row>
    <row r="3412" spans="1:21" ht="16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65"/>
        <v>2016</v>
      </c>
    </row>
    <row r="3413" spans="1:21" ht="16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65"/>
        <v>2015</v>
      </c>
    </row>
    <row r="3414" spans="1:21" ht="16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65"/>
        <v>2014</v>
      </c>
    </row>
    <row r="3415" spans="1:21" ht="16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65"/>
        <v>2015</v>
      </c>
    </row>
    <row r="3416" spans="1:21" ht="16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65"/>
        <v>2016</v>
      </c>
    </row>
    <row r="3417" spans="1:21" ht="16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65"/>
        <v>2016</v>
      </c>
    </row>
    <row r="3418" spans="1:21" ht="16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65"/>
        <v>2015</v>
      </c>
    </row>
    <row r="3419" spans="1:21" ht="16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65"/>
        <v>2014</v>
      </c>
    </row>
    <row r="3420" spans="1:21" ht="16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65"/>
        <v>2014</v>
      </c>
    </row>
    <row r="3421" spans="1:21" ht="16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65"/>
        <v>2016</v>
      </c>
    </row>
    <row r="3422" spans="1:21" ht="16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65"/>
        <v>2016</v>
      </c>
    </row>
    <row r="3423" spans="1:21" ht="16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65"/>
        <v>2015</v>
      </c>
    </row>
    <row r="3424" spans="1:21" ht="16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65"/>
        <v>2015</v>
      </c>
    </row>
    <row r="3425" spans="1:21" ht="16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65"/>
        <v>2015</v>
      </c>
    </row>
    <row r="3426" spans="1:21" ht="16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65"/>
        <v>2015</v>
      </c>
    </row>
    <row r="3427" spans="1:21" ht="16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65"/>
        <v>2014</v>
      </c>
    </row>
    <row r="3428" spans="1:21" ht="16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65"/>
        <v>2014</v>
      </c>
    </row>
    <row r="3429" spans="1:21" ht="16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65"/>
        <v>2014</v>
      </c>
    </row>
    <row r="3430" spans="1:21" ht="16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65"/>
        <v>2015</v>
      </c>
    </row>
    <row r="3431" spans="1:21" ht="16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65"/>
        <v>2016</v>
      </c>
    </row>
    <row r="3432" spans="1:21" ht="16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65"/>
        <v>2014</v>
      </c>
    </row>
    <row r="3433" spans="1:21" ht="16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65"/>
        <v>2014</v>
      </c>
    </row>
    <row r="3434" spans="1:21" ht="16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65"/>
        <v>2016</v>
      </c>
    </row>
    <row r="3435" spans="1:21" ht="32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65"/>
        <v>2014</v>
      </c>
    </row>
    <row r="3436" spans="1:21" ht="16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65"/>
        <v>2014</v>
      </c>
    </row>
    <row r="3437" spans="1:21" ht="16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ref="U3437:U3500" si="270">YEAR(S3437)</f>
        <v>2016</v>
      </c>
    </row>
    <row r="3438" spans="1:21" ht="16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16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16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16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16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16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16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16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16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16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16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16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16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16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16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16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16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16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16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16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16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11" t="s">
        <v>8315</v>
      </c>
      <c r="R3458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16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16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6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16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16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16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16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16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16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16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16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0"/>
        <v>2015</v>
      </c>
    </row>
    <row r="3470" spans="1:21" ht="16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0"/>
        <v>2016</v>
      </c>
    </row>
    <row r="3471" spans="1:21" ht="16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0"/>
        <v>2016</v>
      </c>
    </row>
    <row r="3472" spans="1:21" ht="16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0"/>
        <v>2016</v>
      </c>
    </row>
    <row r="3473" spans="1:21" ht="16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0"/>
        <v>2014</v>
      </c>
    </row>
    <row r="3474" spans="1:21" ht="16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0"/>
        <v>2014</v>
      </c>
    </row>
    <row r="3475" spans="1:21" ht="16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0"/>
        <v>2015</v>
      </c>
    </row>
    <row r="3476" spans="1:21" ht="16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0"/>
        <v>2016</v>
      </c>
    </row>
    <row r="3477" spans="1:21" ht="16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0"/>
        <v>2014</v>
      </c>
    </row>
    <row r="3478" spans="1:21" ht="16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0"/>
        <v>2014</v>
      </c>
    </row>
    <row r="3479" spans="1:21" ht="16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0"/>
        <v>2015</v>
      </c>
    </row>
    <row r="3480" spans="1:21" ht="16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0"/>
        <v>2015</v>
      </c>
    </row>
    <row r="3481" spans="1:21" ht="16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0"/>
        <v>2014</v>
      </c>
    </row>
    <row r="3482" spans="1:21" ht="16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0"/>
        <v>2015</v>
      </c>
    </row>
    <row r="3483" spans="1:21" ht="16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0"/>
        <v>2014</v>
      </c>
    </row>
    <row r="3484" spans="1:21" ht="16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0"/>
        <v>2014</v>
      </c>
    </row>
    <row r="3485" spans="1:21" ht="16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0"/>
        <v>2014</v>
      </c>
    </row>
    <row r="3486" spans="1:21" ht="16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0"/>
        <v>2016</v>
      </c>
    </row>
    <row r="3487" spans="1:21" ht="16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0"/>
        <v>2016</v>
      </c>
    </row>
    <row r="3488" spans="1:21" ht="16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0"/>
        <v>2015</v>
      </c>
    </row>
    <row r="3489" spans="1:21" ht="16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0"/>
        <v>2015</v>
      </c>
    </row>
    <row r="3490" spans="1:21" ht="16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0"/>
        <v>2015</v>
      </c>
    </row>
    <row r="3491" spans="1:21" ht="16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0"/>
        <v>2014</v>
      </c>
    </row>
    <row r="3492" spans="1:21" ht="16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0"/>
        <v>2016</v>
      </c>
    </row>
    <row r="3493" spans="1:21" ht="16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0"/>
        <v>2015</v>
      </c>
    </row>
    <row r="3494" spans="1:21" ht="16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0"/>
        <v>2015</v>
      </c>
    </row>
    <row r="3495" spans="1:21" ht="16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0"/>
        <v>2014</v>
      </c>
    </row>
    <row r="3496" spans="1:21" ht="16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0"/>
        <v>2016</v>
      </c>
    </row>
    <row r="3497" spans="1:21" ht="16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0"/>
        <v>2014</v>
      </c>
    </row>
    <row r="3498" spans="1:21" ht="16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0"/>
        <v>2016</v>
      </c>
    </row>
    <row r="3499" spans="1:21" ht="16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0"/>
        <v>2016</v>
      </c>
    </row>
    <row r="3500" spans="1:21" ht="16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0"/>
        <v>2016</v>
      </c>
    </row>
    <row r="3501" spans="1:21" ht="16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ref="U3501:U3564" si="275">YEAR(S3501)</f>
        <v>2015</v>
      </c>
    </row>
    <row r="3502" spans="1:21" ht="16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16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16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16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16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0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16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16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16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16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16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16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16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16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16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16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16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16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16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16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16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11" t="s">
        <v>8315</v>
      </c>
      <c r="R3522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16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16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6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16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16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16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16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16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16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16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16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75"/>
        <v>2016</v>
      </c>
    </row>
    <row r="3534" spans="1:21" ht="16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75"/>
        <v>2014</v>
      </c>
    </row>
    <row r="3535" spans="1:21" ht="16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75"/>
        <v>2015</v>
      </c>
    </row>
    <row r="3536" spans="1:21" ht="16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75"/>
        <v>2015</v>
      </c>
    </row>
    <row r="3537" spans="1:21" ht="16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75"/>
        <v>2015</v>
      </c>
    </row>
    <row r="3538" spans="1:21" ht="16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75"/>
        <v>2015</v>
      </c>
    </row>
    <row r="3539" spans="1:21" ht="16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75"/>
        <v>2014</v>
      </c>
    </row>
    <row r="3540" spans="1:21" ht="16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75"/>
        <v>2016</v>
      </c>
    </row>
    <row r="3541" spans="1:21" ht="16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75"/>
        <v>2016</v>
      </c>
    </row>
    <row r="3542" spans="1:21" ht="16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75"/>
        <v>2016</v>
      </c>
    </row>
    <row r="3543" spans="1:21" ht="16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75"/>
        <v>2015</v>
      </c>
    </row>
    <row r="3544" spans="1:21" ht="16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75"/>
        <v>2014</v>
      </c>
    </row>
    <row r="3545" spans="1:21" ht="16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75"/>
        <v>2015</v>
      </c>
    </row>
    <row r="3546" spans="1:21" ht="16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75"/>
        <v>2015</v>
      </c>
    </row>
    <row r="3547" spans="1:21" ht="16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75"/>
        <v>2015</v>
      </c>
    </row>
    <row r="3548" spans="1:21" ht="16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75"/>
        <v>2015</v>
      </c>
    </row>
    <row r="3549" spans="1:21" ht="16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75"/>
        <v>2016</v>
      </c>
    </row>
    <row r="3550" spans="1:21" ht="16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75"/>
        <v>2016</v>
      </c>
    </row>
    <row r="3551" spans="1:21" ht="16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75"/>
        <v>2015</v>
      </c>
    </row>
    <row r="3552" spans="1:21" ht="16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75"/>
        <v>2016</v>
      </c>
    </row>
    <row r="3553" spans="1:21" ht="16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75"/>
        <v>2014</v>
      </c>
    </row>
    <row r="3554" spans="1:21" ht="16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75"/>
        <v>2014</v>
      </c>
    </row>
    <row r="3555" spans="1:21" ht="16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75"/>
        <v>2015</v>
      </c>
    </row>
    <row r="3556" spans="1:21" ht="16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75"/>
        <v>2015</v>
      </c>
    </row>
    <row r="3557" spans="1:21" ht="16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75"/>
        <v>2016</v>
      </c>
    </row>
    <row r="3558" spans="1:21" ht="16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75"/>
        <v>2014</v>
      </c>
    </row>
    <row r="3559" spans="1:21" ht="16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75"/>
        <v>2014</v>
      </c>
    </row>
    <row r="3560" spans="1:21" ht="16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75"/>
        <v>2015</v>
      </c>
    </row>
    <row r="3561" spans="1:21" ht="16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75"/>
        <v>2015</v>
      </c>
    </row>
    <row r="3562" spans="1:21" ht="16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75"/>
        <v>2015</v>
      </c>
    </row>
    <row r="3564" spans="1:21" ht="16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75"/>
        <v>2016</v>
      </c>
    </row>
    <row r="3565" spans="1:21" ht="16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ref="U3565:U3628" si="280">YEAR(S3565)</f>
        <v>2016</v>
      </c>
    </row>
    <row r="3566" spans="1:21" ht="16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16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16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16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16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16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16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16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16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16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16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16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16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16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16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16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16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16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16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16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64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11" t="s">
        <v>8315</v>
      </c>
      <c r="R3586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16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6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16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16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16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16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16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16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16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16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16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0"/>
        <v>2015</v>
      </c>
    </row>
    <row r="3598" spans="1:21" ht="16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0"/>
        <v>2014</v>
      </c>
    </row>
    <row r="3599" spans="1:21" ht="16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0"/>
        <v>2016</v>
      </c>
    </row>
    <row r="3600" spans="1:21" ht="16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0"/>
        <v>2014</v>
      </c>
    </row>
    <row r="3601" spans="1:21" ht="16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0"/>
        <v>2015</v>
      </c>
    </row>
    <row r="3602" spans="1:21" ht="16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0"/>
        <v>2016</v>
      </c>
    </row>
    <row r="3603" spans="1:21" ht="16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0"/>
        <v>2014</v>
      </c>
    </row>
    <row r="3604" spans="1:21" ht="16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0"/>
        <v>2016</v>
      </c>
    </row>
    <row r="3605" spans="1:21" ht="16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0"/>
        <v>2015</v>
      </c>
    </row>
    <row r="3606" spans="1:21" ht="16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0"/>
        <v>2016</v>
      </c>
    </row>
    <row r="3607" spans="1:21" ht="16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0"/>
        <v>2016</v>
      </c>
    </row>
    <row r="3608" spans="1:21" ht="16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0"/>
        <v>2016</v>
      </c>
    </row>
    <row r="3609" spans="1:21" ht="16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0"/>
        <v>2015</v>
      </c>
    </row>
    <row r="3610" spans="1:21" ht="16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0"/>
        <v>2016</v>
      </c>
    </row>
    <row r="3611" spans="1:21" ht="16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0"/>
        <v>2016</v>
      </c>
    </row>
    <row r="3612" spans="1:21" ht="16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0"/>
        <v>2015</v>
      </c>
    </row>
    <row r="3613" spans="1:21" ht="16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0"/>
        <v>2015</v>
      </c>
    </row>
    <row r="3614" spans="1:21" ht="16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0"/>
        <v>2014</v>
      </c>
    </row>
    <row r="3615" spans="1:21" ht="16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0"/>
        <v>2014</v>
      </c>
    </row>
    <row r="3616" spans="1:21" ht="16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0"/>
        <v>2015</v>
      </c>
    </row>
    <row r="3617" spans="1:21" ht="16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0"/>
        <v>2015</v>
      </c>
    </row>
    <row r="3618" spans="1:21" ht="16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0"/>
        <v>2015</v>
      </c>
    </row>
    <row r="3619" spans="1:21" ht="16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0"/>
        <v>2017</v>
      </c>
    </row>
    <row r="3620" spans="1:21" ht="16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0"/>
        <v>2015</v>
      </c>
    </row>
    <row r="3621" spans="1:21" ht="16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0"/>
        <v>2016</v>
      </c>
    </row>
    <row r="3622" spans="1:21" ht="16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0"/>
        <v>2015</v>
      </c>
    </row>
    <row r="3623" spans="1:21" ht="16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0"/>
        <v>2016</v>
      </c>
    </row>
    <row r="3624" spans="1:21" ht="16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0"/>
        <v>2014</v>
      </c>
    </row>
    <row r="3625" spans="1:21" ht="16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0"/>
        <v>2014</v>
      </c>
    </row>
    <row r="3626" spans="1:21" ht="48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0"/>
        <v>2016</v>
      </c>
    </row>
    <row r="3627" spans="1:21" ht="16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0"/>
        <v>2015</v>
      </c>
    </row>
    <row r="3628" spans="1:21" ht="16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0"/>
        <v>2014</v>
      </c>
    </row>
    <row r="3629" spans="1:21" ht="16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ref="U3629:U3692" si="285">YEAR(S3629)</f>
        <v>2016</v>
      </c>
    </row>
    <row r="3630" spans="1:21" ht="16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16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16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16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16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32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16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16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32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16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16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16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48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16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32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16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16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16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16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16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16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11" t="s">
        <v>8315</v>
      </c>
      <c r="R365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16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16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6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16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16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16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16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16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16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16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16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16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85"/>
        <v>2015</v>
      </c>
    </row>
    <row r="3662" spans="1:21" ht="16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85"/>
        <v>2014</v>
      </c>
    </row>
    <row r="3663" spans="1:21" ht="16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85"/>
        <v>2016</v>
      </c>
    </row>
    <row r="3664" spans="1:21" ht="16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85"/>
        <v>2015</v>
      </c>
    </row>
    <row r="3665" spans="1:21" ht="16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85"/>
        <v>2016</v>
      </c>
    </row>
    <row r="3666" spans="1:21" ht="16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85"/>
        <v>2016</v>
      </c>
    </row>
    <row r="3667" spans="1:21" ht="16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85"/>
        <v>2014</v>
      </c>
    </row>
    <row r="3669" spans="1:21" ht="16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85"/>
        <v>2015</v>
      </c>
    </row>
    <row r="3670" spans="1:21" ht="16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85"/>
        <v>2015</v>
      </c>
    </row>
    <row r="3671" spans="1:21" ht="16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85"/>
        <v>2015</v>
      </c>
    </row>
    <row r="3672" spans="1:21" ht="16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85"/>
        <v>2015</v>
      </c>
    </row>
    <row r="3673" spans="1:21" ht="16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85"/>
        <v>2014</v>
      </c>
    </row>
    <row r="3674" spans="1:21" ht="16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85"/>
        <v>2014</v>
      </c>
    </row>
    <row r="3675" spans="1:21" ht="16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85"/>
        <v>2014</v>
      </c>
    </row>
    <row r="3676" spans="1:21" ht="16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85"/>
        <v>2016</v>
      </c>
    </row>
    <row r="3677" spans="1:21" ht="16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85"/>
        <v>2016</v>
      </c>
    </row>
    <row r="3678" spans="1:21" ht="16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85"/>
        <v>2014</v>
      </c>
    </row>
    <row r="3679" spans="1:21" ht="16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85"/>
        <v>2014</v>
      </c>
    </row>
    <row r="3680" spans="1:21" ht="16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85"/>
        <v>2015</v>
      </c>
    </row>
    <row r="3681" spans="1:21" ht="16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85"/>
        <v>2014</v>
      </c>
    </row>
    <row r="3682" spans="1:21" ht="16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85"/>
        <v>2016</v>
      </c>
    </row>
    <row r="3683" spans="1:21" ht="16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85"/>
        <v>2016</v>
      </c>
    </row>
    <row r="3684" spans="1:21" ht="16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85"/>
        <v>2014</v>
      </c>
    </row>
    <row r="3685" spans="1:21" ht="16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85"/>
        <v>2016</v>
      </c>
    </row>
    <row r="3686" spans="1:21" ht="16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85"/>
        <v>2015</v>
      </c>
    </row>
    <row r="3687" spans="1:21" ht="16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85"/>
        <v>2014</v>
      </c>
    </row>
    <row r="3688" spans="1:21" ht="16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85"/>
        <v>2015</v>
      </c>
    </row>
    <row r="3689" spans="1:21" ht="16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85"/>
        <v>2014</v>
      </c>
    </row>
    <row r="3690" spans="1:21" ht="16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85"/>
        <v>2014</v>
      </c>
    </row>
    <row r="3691" spans="1:21" ht="16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85"/>
        <v>2015</v>
      </c>
    </row>
    <row r="3692" spans="1:21" ht="16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85"/>
        <v>2014</v>
      </c>
    </row>
    <row r="3693" spans="1:21" ht="16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ref="U3693:U3756" si="290">YEAR(S3693)</f>
        <v>2015</v>
      </c>
    </row>
    <row r="3694" spans="1:21" ht="16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16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32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16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16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16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16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16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16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16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16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16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16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16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16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16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16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16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16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16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16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11" t="s">
        <v>8315</v>
      </c>
      <c r="R3714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16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16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6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16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16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16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16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16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16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16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16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16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0"/>
        <v>2014</v>
      </c>
    </row>
    <row r="3726" spans="1:21" ht="16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0"/>
        <v>2016</v>
      </c>
    </row>
    <row r="3727" spans="1:21" ht="16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0"/>
        <v>2016</v>
      </c>
    </row>
    <row r="3728" spans="1:21" ht="16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0"/>
        <v>2016</v>
      </c>
    </row>
    <row r="3729" spans="1:21" ht="16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0"/>
        <v>2016</v>
      </c>
    </row>
    <row r="3730" spans="1:21" ht="16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0"/>
        <v>2015</v>
      </c>
    </row>
    <row r="3731" spans="1:21" ht="16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0"/>
        <v>2015</v>
      </c>
    </row>
    <row r="3732" spans="1:21" ht="16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0"/>
        <v>2015</v>
      </c>
    </row>
    <row r="3733" spans="1:21" ht="16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0"/>
        <v>2014</v>
      </c>
    </row>
    <row r="3734" spans="1:21" ht="16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0"/>
        <v>2014</v>
      </c>
    </row>
    <row r="3735" spans="1:21" ht="16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0"/>
        <v>2015</v>
      </c>
    </row>
    <row r="3736" spans="1:21" ht="16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0"/>
        <v>2015</v>
      </c>
    </row>
    <row r="3737" spans="1:21" ht="16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0"/>
        <v>2015</v>
      </c>
    </row>
    <row r="3738" spans="1:21" ht="16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0"/>
        <v>2015</v>
      </c>
    </row>
    <row r="3739" spans="1:21" ht="16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0"/>
        <v>2015</v>
      </c>
    </row>
    <row r="3740" spans="1:21" ht="16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0"/>
        <v>2014</v>
      </c>
    </row>
    <row r="3741" spans="1:21" ht="16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0"/>
        <v>2016</v>
      </c>
    </row>
    <row r="3742" spans="1:21" ht="16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0"/>
        <v>2014</v>
      </c>
    </row>
    <row r="3743" spans="1:21" ht="16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0"/>
        <v>2015</v>
      </c>
    </row>
    <row r="3744" spans="1:21" ht="16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0"/>
        <v>2014</v>
      </c>
    </row>
    <row r="3745" spans="1:21" ht="16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0"/>
        <v>2014</v>
      </c>
    </row>
    <row r="3746" spans="1:21" ht="16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0"/>
        <v>2014</v>
      </c>
    </row>
    <row r="3747" spans="1:21" ht="16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0"/>
        <v>2016</v>
      </c>
    </row>
    <row r="3749" spans="1:21" ht="16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0"/>
        <v>2015</v>
      </c>
    </row>
    <row r="3750" spans="1:21" ht="16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0"/>
        <v>2016</v>
      </c>
    </row>
    <row r="3751" spans="1:21" ht="16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0"/>
        <v>2016</v>
      </c>
    </row>
    <row r="3752" spans="1:21" ht="80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0"/>
        <v>2015</v>
      </c>
    </row>
    <row r="3753" spans="1:21" ht="16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0"/>
        <v>2016</v>
      </c>
    </row>
    <row r="3754" spans="1:21" ht="32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0"/>
        <v>2016</v>
      </c>
    </row>
    <row r="3755" spans="1:21" ht="16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0"/>
        <v>2015</v>
      </c>
    </row>
    <row r="3756" spans="1:21" ht="16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0"/>
        <v>2014</v>
      </c>
    </row>
    <row r="3757" spans="1:21" ht="16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ref="U3757:U3820" si="295">YEAR(S3757)</f>
        <v>2016</v>
      </c>
    </row>
    <row r="3758" spans="1:21" ht="16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16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16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16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16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16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16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16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16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16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16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16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16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16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16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16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16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16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16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16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16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11" t="s">
        <v>8315</v>
      </c>
      <c r="R3778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16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16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6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16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16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16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16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16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16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16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16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16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295"/>
        <v>2015</v>
      </c>
    </row>
    <row r="3790" spans="1:21" ht="64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295"/>
        <v>2015</v>
      </c>
    </row>
    <row r="3791" spans="1:21" ht="16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295"/>
        <v>2015</v>
      </c>
    </row>
    <row r="3792" spans="1:21" ht="16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295"/>
        <v>2016</v>
      </c>
    </row>
    <row r="3793" spans="1:21" ht="16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295"/>
        <v>2014</v>
      </c>
    </row>
    <row r="3794" spans="1:21" ht="16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295"/>
        <v>2015</v>
      </c>
    </row>
    <row r="3795" spans="1:21" ht="16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295"/>
        <v>2014</v>
      </c>
    </row>
    <row r="3796" spans="1:21" ht="16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295"/>
        <v>2015</v>
      </c>
    </row>
    <row r="3797" spans="1:21" ht="16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295"/>
        <v>2015</v>
      </c>
    </row>
    <row r="3798" spans="1:21" ht="16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295"/>
        <v>2016</v>
      </c>
    </row>
    <row r="3799" spans="1:21" ht="16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295"/>
        <v>2015</v>
      </c>
    </row>
    <row r="3800" spans="1:21" ht="16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295"/>
        <v>2014</v>
      </c>
    </row>
    <row r="3801" spans="1:21" ht="16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295"/>
        <v>2016</v>
      </c>
    </row>
    <row r="3802" spans="1:21" ht="16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295"/>
        <v>2014</v>
      </c>
    </row>
    <row r="3803" spans="1:21" ht="16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295"/>
        <v>2014</v>
      </c>
    </row>
    <row r="3804" spans="1:21" ht="16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295"/>
        <v>2015</v>
      </c>
    </row>
    <row r="3805" spans="1:21" ht="16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295"/>
        <v>2016</v>
      </c>
    </row>
    <row r="3806" spans="1:21" ht="16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295"/>
        <v>2016</v>
      </c>
    </row>
    <row r="3807" spans="1:21" ht="32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295"/>
        <v>2014</v>
      </c>
    </row>
    <row r="3808" spans="1:21" ht="16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295"/>
        <v>2014</v>
      </c>
    </row>
    <row r="3809" spans="1:21" ht="16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295"/>
        <v>2015</v>
      </c>
    </row>
    <row r="3810" spans="1:21" ht="16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295"/>
        <v>2015</v>
      </c>
    </row>
    <row r="3811" spans="1:21" ht="16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295"/>
        <v>2014</v>
      </c>
    </row>
    <row r="3812" spans="1:21" ht="16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295"/>
        <v>2015</v>
      </c>
    </row>
    <row r="3813" spans="1:21" ht="16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295"/>
        <v>2016</v>
      </c>
    </row>
    <row r="3814" spans="1:21" ht="16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295"/>
        <v>2015</v>
      </c>
    </row>
    <row r="3815" spans="1:21" ht="16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295"/>
        <v>2016</v>
      </c>
    </row>
    <row r="3816" spans="1:21" ht="16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295"/>
        <v>2015</v>
      </c>
    </row>
    <row r="3817" spans="1:21" ht="16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295"/>
        <v>2015</v>
      </c>
    </row>
    <row r="3818" spans="1:21" ht="48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295"/>
        <v>2014</v>
      </c>
    </row>
    <row r="3819" spans="1:21" ht="16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295"/>
        <v>2015</v>
      </c>
    </row>
    <row r="3820" spans="1:21" ht="16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295"/>
        <v>2015</v>
      </c>
    </row>
    <row r="3821" spans="1:21" ht="16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ref="U3821:U3884" si="300">YEAR(S3821)</f>
        <v>2015</v>
      </c>
    </row>
    <row r="3822" spans="1:21" ht="16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16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16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16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16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16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16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16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16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16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16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16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16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16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16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16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16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16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32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16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16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1" t="s">
        <v>8315</v>
      </c>
      <c r="R3842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32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16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6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16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16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48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16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16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16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16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16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16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0"/>
        <v>2015</v>
      </c>
    </row>
    <row r="3854" spans="1:21" ht="16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0"/>
        <v>2015</v>
      </c>
    </row>
    <row r="3855" spans="1:21" ht="16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0"/>
        <v>2014</v>
      </c>
    </row>
    <row r="3856" spans="1:21" ht="16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0"/>
        <v>2015</v>
      </c>
    </row>
    <row r="3857" spans="1:21" ht="32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0"/>
        <v>2015</v>
      </c>
    </row>
    <row r="3858" spans="1:21" ht="16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0"/>
        <v>2015</v>
      </c>
    </row>
    <row r="3859" spans="1:21" ht="32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0"/>
        <v>2014</v>
      </c>
    </row>
    <row r="3860" spans="1:21" ht="16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0"/>
        <v>2015</v>
      </c>
    </row>
    <row r="3861" spans="1:21" ht="16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0"/>
        <v>2014</v>
      </c>
    </row>
    <row r="3862" spans="1:21" ht="16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0"/>
        <v>2014</v>
      </c>
    </row>
    <row r="3864" spans="1:21" ht="16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0"/>
        <v>2016</v>
      </c>
    </row>
    <row r="3865" spans="1:21" ht="16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0"/>
        <v>2015</v>
      </c>
    </row>
    <row r="3866" spans="1:21" ht="16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0"/>
        <v>2015</v>
      </c>
    </row>
    <row r="3867" spans="1:21" ht="16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0"/>
        <v>2014</v>
      </c>
    </row>
    <row r="3868" spans="1:21" ht="16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0"/>
        <v>2016</v>
      </c>
    </row>
    <row r="3869" spans="1:21" ht="16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0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0"/>
        <v>2014</v>
      </c>
    </row>
    <row r="3871" spans="1:21" ht="16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0"/>
        <v>2015</v>
      </c>
    </row>
    <row r="3872" spans="1:21" ht="16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0"/>
        <v>2014</v>
      </c>
    </row>
    <row r="3873" spans="1:21" ht="16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0"/>
        <v>2017</v>
      </c>
    </row>
    <row r="3874" spans="1:21" ht="16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0"/>
        <v>2015</v>
      </c>
    </row>
    <row r="3875" spans="1:21" ht="16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0"/>
        <v>2015</v>
      </c>
    </row>
    <row r="3876" spans="1:21" ht="16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0"/>
        <v>2015</v>
      </c>
    </row>
    <row r="3877" spans="1:21" ht="16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0"/>
        <v>2016</v>
      </c>
    </row>
    <row r="3878" spans="1:21" ht="16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0"/>
        <v>2016</v>
      </c>
    </row>
    <row r="3879" spans="1:21" ht="16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0"/>
        <v>2016</v>
      </c>
    </row>
    <row r="3880" spans="1:21" ht="16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0"/>
        <v>2015</v>
      </c>
    </row>
    <row r="3881" spans="1:21" ht="16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0"/>
        <v>2014</v>
      </c>
    </row>
    <row r="3882" spans="1:21" ht="16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0"/>
        <v>2014</v>
      </c>
    </row>
    <row r="3883" spans="1:21" ht="16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0"/>
        <v>2017</v>
      </c>
    </row>
    <row r="3884" spans="1:21" ht="16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0"/>
        <v>2016</v>
      </c>
    </row>
    <row r="3885" spans="1:21" ht="16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ref="U3885:U3948" si="305">YEAR(S3885)</f>
        <v>2014</v>
      </c>
    </row>
    <row r="3886" spans="1:21" ht="16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16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16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16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16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16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16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16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16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16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16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16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16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32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16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16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16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16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16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1" t="s">
        <v>8315</v>
      </c>
      <c r="R3906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16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16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6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16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16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16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16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16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16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16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16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16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05"/>
        <v>2016</v>
      </c>
    </row>
    <row r="3918" spans="1:21" ht="16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05"/>
        <v>2016</v>
      </c>
    </row>
    <row r="3919" spans="1:21" ht="16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05"/>
        <v>2014</v>
      </c>
    </row>
    <row r="3920" spans="1:21" ht="16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05"/>
        <v>2014</v>
      </c>
    </row>
    <row r="3921" spans="1:21" ht="16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05"/>
        <v>2015</v>
      </c>
    </row>
    <row r="3922" spans="1:21" ht="16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05"/>
        <v>2016</v>
      </c>
    </row>
    <row r="3923" spans="1:21" ht="16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05"/>
        <v>2014</v>
      </c>
    </row>
    <row r="3924" spans="1:21" ht="16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05"/>
        <v>2015</v>
      </c>
    </row>
    <row r="3925" spans="1:21" ht="16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05"/>
        <v>2015</v>
      </c>
    </row>
    <row r="3926" spans="1:21" ht="16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05"/>
        <v>2014</v>
      </c>
    </row>
    <row r="3927" spans="1:21" ht="32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05"/>
        <v>2014</v>
      </c>
    </row>
    <row r="3928" spans="1:21" ht="16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05"/>
        <v>2014</v>
      </c>
    </row>
    <row r="3929" spans="1:21" ht="16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05"/>
        <v>2014</v>
      </c>
    </row>
    <row r="3930" spans="1:21" ht="16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05"/>
        <v>2015</v>
      </c>
    </row>
    <row r="3931" spans="1:21" ht="16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05"/>
        <v>2016</v>
      </c>
    </row>
    <row r="3932" spans="1:21" ht="16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05"/>
        <v>2016</v>
      </c>
    </row>
    <row r="3933" spans="1:21" ht="16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05"/>
        <v>2015</v>
      </c>
    </row>
    <row r="3934" spans="1:21" ht="16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05"/>
        <v>2016</v>
      </c>
    </row>
    <row r="3935" spans="1:21" ht="16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05"/>
        <v>2016</v>
      </c>
    </row>
    <row r="3936" spans="1:21" ht="16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05"/>
        <v>2015</v>
      </c>
    </row>
    <row r="3937" spans="1:21" ht="32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05"/>
        <v>2015</v>
      </c>
    </row>
    <row r="3938" spans="1:21" ht="16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05"/>
        <v>2016</v>
      </c>
    </row>
    <row r="3939" spans="1:21" ht="16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05"/>
        <v>2016</v>
      </c>
    </row>
    <row r="3940" spans="1:21" ht="16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05"/>
        <v>2015</v>
      </c>
    </row>
    <row r="3941" spans="1:21" ht="16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05"/>
        <v>2014</v>
      </c>
    </row>
    <row r="3942" spans="1:21" ht="16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05"/>
        <v>2014</v>
      </c>
    </row>
    <row r="3943" spans="1:21" ht="32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05"/>
        <v>2014</v>
      </c>
    </row>
    <row r="3944" spans="1:21" ht="16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05"/>
        <v>2015</v>
      </c>
    </row>
    <row r="3945" spans="1:21" ht="16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05"/>
        <v>2015</v>
      </c>
    </row>
    <row r="3946" spans="1:21" ht="16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05"/>
        <v>2015</v>
      </c>
    </row>
    <row r="3947" spans="1:21" ht="16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05"/>
        <v>2015</v>
      </c>
    </row>
    <row r="3948" spans="1:21" ht="16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05"/>
        <v>2015</v>
      </c>
    </row>
    <row r="3949" spans="1:21" ht="16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ref="U3949:U4012" si="310">YEAR(S3949)</f>
        <v>2016</v>
      </c>
    </row>
    <row r="3950" spans="1:21" ht="16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16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16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16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16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16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16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16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16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16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16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16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16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16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16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16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16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16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16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16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16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11" t="s">
        <v>8315</v>
      </c>
      <c r="R397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16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16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6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16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16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16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16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16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16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16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16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16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0"/>
        <v>2015</v>
      </c>
    </row>
    <row r="3982" spans="1:21" ht="16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0"/>
        <v>2014</v>
      </c>
    </row>
    <row r="3983" spans="1:21" ht="16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0"/>
        <v>2016</v>
      </c>
    </row>
    <row r="3984" spans="1:21" ht="32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0"/>
        <v>2015</v>
      </c>
    </row>
    <row r="3985" spans="1:21" ht="16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0"/>
        <v>2014</v>
      </c>
    </row>
    <row r="3986" spans="1:21" ht="16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0"/>
        <v>2014</v>
      </c>
    </row>
    <row r="3987" spans="1:21" ht="16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0"/>
        <v>2016</v>
      </c>
    </row>
    <row r="3988" spans="1:21" ht="16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0"/>
        <v>2016</v>
      </c>
    </row>
    <row r="3989" spans="1:21" ht="16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0"/>
        <v>2014</v>
      </c>
    </row>
    <row r="3990" spans="1:21" ht="16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0"/>
        <v>2015</v>
      </c>
    </row>
    <row r="3991" spans="1:21" ht="16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0"/>
        <v>2015</v>
      </c>
    </row>
    <row r="3992" spans="1:21" ht="16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0"/>
        <v>2016</v>
      </c>
    </row>
    <row r="3993" spans="1:21" ht="16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0"/>
        <v>2015</v>
      </c>
    </row>
    <row r="3994" spans="1:21" ht="16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0"/>
        <v>2015</v>
      </c>
    </row>
    <row r="3995" spans="1:21" ht="16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0"/>
        <v>2015</v>
      </c>
    </row>
    <row r="3996" spans="1:21" ht="16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0"/>
        <v>2014</v>
      </c>
    </row>
    <row r="3997" spans="1:21" ht="16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0"/>
        <v>2015</v>
      </c>
    </row>
    <row r="3998" spans="1:21" ht="16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0"/>
        <v>2014</v>
      </c>
    </row>
    <row r="3999" spans="1:21" ht="16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0"/>
        <v>2015</v>
      </c>
    </row>
    <row r="4000" spans="1:21" ht="16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0"/>
        <v>2015</v>
      </c>
    </row>
    <row r="4001" spans="1:21" ht="16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0"/>
        <v>2016</v>
      </c>
    </row>
    <row r="4003" spans="1:21" ht="16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0"/>
        <v>2017</v>
      </c>
    </row>
    <row r="4004" spans="1:21" ht="16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0"/>
        <v>2014</v>
      </c>
    </row>
    <row r="4005" spans="1:21" ht="16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0"/>
        <v>2014</v>
      </c>
    </row>
    <row r="4007" spans="1:21" ht="16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0"/>
        <v>2014</v>
      </c>
    </row>
    <row r="4008" spans="1:21" ht="16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0"/>
        <v>2016</v>
      </c>
    </row>
    <row r="4009" spans="1:21" ht="16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0"/>
        <v>2014</v>
      </c>
    </row>
    <row r="4010" spans="1:21" ht="16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0"/>
        <v>2015</v>
      </c>
    </row>
    <row r="4011" spans="1:21" ht="16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0"/>
        <v>2014</v>
      </c>
    </row>
    <row r="4012" spans="1:21" ht="16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0"/>
        <v>2014</v>
      </c>
    </row>
    <row r="4013" spans="1:21" ht="16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ref="U4013:U4076" si="315">YEAR(S4013)</f>
        <v>2014</v>
      </c>
    </row>
    <row r="4014" spans="1:21" ht="16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16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16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16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16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16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16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16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16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16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16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16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16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16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16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16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16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16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32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16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16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11" t="s">
        <v>8315</v>
      </c>
      <c r="R4034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16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16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6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16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16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16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16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16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16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16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16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16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15"/>
        <v>2014</v>
      </c>
    </row>
    <row r="4046" spans="1:21" ht="16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15"/>
        <v>2015</v>
      </c>
    </row>
    <row r="4047" spans="1:21" ht="16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15"/>
        <v>2014</v>
      </c>
    </row>
    <row r="4048" spans="1:21" ht="16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15"/>
        <v>2014</v>
      </c>
    </row>
    <row r="4049" spans="1:21" ht="16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15"/>
        <v>2014</v>
      </c>
    </row>
    <row r="4050" spans="1:21" ht="16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15"/>
        <v>2016</v>
      </c>
    </row>
    <row r="4051" spans="1:21" ht="16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15"/>
        <v>2015</v>
      </c>
    </row>
    <row r="4052" spans="1:21" ht="16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15"/>
        <v>2014</v>
      </c>
    </row>
    <row r="4053" spans="1:21" ht="16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15"/>
        <v>2014</v>
      </c>
    </row>
    <row r="4054" spans="1:21" ht="32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15"/>
        <v>2014</v>
      </c>
    </row>
    <row r="4055" spans="1:21" ht="16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15"/>
        <v>2014</v>
      </c>
    </row>
    <row r="4056" spans="1:21" ht="16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15"/>
        <v>2016</v>
      </c>
    </row>
    <row r="4057" spans="1:21" ht="16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15"/>
        <v>2014</v>
      </c>
    </row>
    <row r="4058" spans="1:21" ht="16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15"/>
        <v>2016</v>
      </c>
    </row>
    <row r="4059" spans="1:21" ht="16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15"/>
        <v>2015</v>
      </c>
    </row>
    <row r="4060" spans="1:21" ht="16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15"/>
        <v>2016</v>
      </c>
    </row>
    <row r="4061" spans="1:21" ht="16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15"/>
        <v>2014</v>
      </c>
    </row>
    <row r="4062" spans="1:21" ht="16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15"/>
        <v>2014</v>
      </c>
    </row>
    <row r="4063" spans="1:21" ht="16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15"/>
        <v>2016</v>
      </c>
    </row>
    <row r="4064" spans="1:21" ht="16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15"/>
        <v>2016</v>
      </c>
    </row>
    <row r="4065" spans="1:21" ht="16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15"/>
        <v>2014</v>
      </c>
    </row>
    <row r="4066" spans="1:21" ht="16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15"/>
        <v>2015</v>
      </c>
    </row>
    <row r="4067" spans="1:21" ht="16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15"/>
        <v>2014</v>
      </c>
    </row>
    <row r="4068" spans="1:21" ht="16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15"/>
        <v>2016</v>
      </c>
    </row>
    <row r="4069" spans="1:21" ht="16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15"/>
        <v>2015</v>
      </c>
    </row>
    <row r="4070" spans="1:21" ht="16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15"/>
        <v>2016</v>
      </c>
    </row>
    <row r="4071" spans="1:21" ht="16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15"/>
        <v>2015</v>
      </c>
    </row>
    <row r="4072" spans="1:21" ht="16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15"/>
        <v>2015</v>
      </c>
    </row>
    <row r="4073" spans="1:21" ht="16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15"/>
        <v>2016</v>
      </c>
    </row>
    <row r="4074" spans="1:21" ht="16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15"/>
        <v>2014</v>
      </c>
    </row>
    <row r="4075" spans="1:21" ht="16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15"/>
        <v>2015</v>
      </c>
    </row>
    <row r="4076" spans="1:21" ht="16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15"/>
        <v>2015</v>
      </c>
    </row>
    <row r="4077" spans="1:21" ht="16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ref="U4077:U4116" si="320">YEAR(S4077)</f>
        <v>2014</v>
      </c>
    </row>
    <row r="4078" spans="1:21" ht="16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16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16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16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16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16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16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16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32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16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16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16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16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16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16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16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16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16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16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16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11" t="s">
        <v>8315</v>
      </c>
      <c r="R4098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16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6">
        <f t="shared" ref="S4099:S4116" si="323">(((J4099/60)/60)/24)+DATE(1970,1,1)</f>
        <v>42344.824502314819</v>
      </c>
      <c r="T4099" s="16">
        <f t="shared" ref="T4099:T4116" si="324">(((I4099/60)/60)/24)+DATE(1970,1,1)</f>
        <v>42400.996527777781</v>
      </c>
      <c r="U4099">
        <f t="shared" si="320"/>
        <v>2015</v>
      </c>
    </row>
    <row r="4100" spans="1:21" ht="16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6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16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16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16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16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16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16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16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16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16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0"/>
        <v>2014</v>
      </c>
    </row>
    <row r="4110" spans="1:21" ht="16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0"/>
        <v>2017</v>
      </c>
    </row>
    <row r="4111" spans="1:21" ht="16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0"/>
        <v>2015</v>
      </c>
    </row>
    <row r="4112" spans="1:21" ht="16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0"/>
        <v>2016</v>
      </c>
    </row>
    <row r="4113" spans="1:21" ht="16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0"/>
        <v>2015</v>
      </c>
    </row>
    <row r="4114" spans="1:21" ht="16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0"/>
        <v>2016</v>
      </c>
    </row>
    <row r="4115" spans="1:21" ht="16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0"/>
        <v>2015</v>
      </c>
    </row>
    <row r="4116" spans="1:21" hidden="1" x14ac:dyDescent="0.2">
      <c r="S4116" s="16">
        <f t="shared" si="323"/>
        <v>25569</v>
      </c>
      <c r="T4116" s="16">
        <f t="shared" si="324"/>
        <v>25569</v>
      </c>
      <c r="U4116">
        <f t="shared" si="320"/>
        <v>1970</v>
      </c>
    </row>
  </sheetData>
  <autoFilter ref="A1:T4116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AFF9-F2A5-7B48-97C8-E2B56F3DAC9A}">
  <dimension ref="A1:E18"/>
  <sheetViews>
    <sheetView topLeftCell="A11" workbookViewId="0">
      <selection activeCell="D52" sqref="D52:D6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8364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7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162BE-9546-674D-89DA-5369BB295921}">
  <dimension ref="A1:H13"/>
  <sheetViews>
    <sheetView workbookViewId="0">
      <selection activeCell="D2" sqref="D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8406</v>
      </c>
      <c r="G1" t="s">
        <v>8404</v>
      </c>
      <c r="H1" t="s">
        <v>8405</v>
      </c>
    </row>
    <row r="2" spans="1:8" x14ac:dyDescent="0.2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79">
        <f>B2/$E2</f>
        <v>0.75806451612903225</v>
      </c>
      <c r="G2" s="79">
        <f t="shared" ref="G2:H2" si="0">C2/$E2</f>
        <v>0.24193548387096775</v>
      </c>
      <c r="H2" s="79">
        <f t="shared" si="0"/>
        <v>0</v>
      </c>
    </row>
    <row r="3" spans="1:8" x14ac:dyDescent="0.2">
      <c r="A3" t="s">
        <v>8408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79">
        <f t="shared" ref="F3:F13" si="2">B3/$E3</f>
        <v>0.72659176029962547</v>
      </c>
      <c r="G3" s="79">
        <f t="shared" ref="G3:G13" si="3">C3/$E3</f>
        <v>0.27340823970037453</v>
      </c>
      <c r="H3" s="79">
        <f t="shared" ref="H3:H13" si="4">D3/$E3</f>
        <v>0</v>
      </c>
    </row>
    <row r="4" spans="1:8" x14ac:dyDescent="0.2">
      <c r="A4" t="s">
        <v>8409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79">
        <f t="shared" si="2"/>
        <v>0.55029585798816572</v>
      </c>
      <c r="G4" s="79">
        <f t="shared" si="3"/>
        <v>0.44970414201183434</v>
      </c>
      <c r="H4" s="79">
        <f t="shared" si="4"/>
        <v>0</v>
      </c>
    </row>
    <row r="5" spans="1:8" x14ac:dyDescent="0.2">
      <c r="A5" t="s">
        <v>8410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79">
        <f t="shared" si="2"/>
        <v>0.54166666666666663</v>
      </c>
      <c r="G5" s="79">
        <f t="shared" si="3"/>
        <v>0.45833333333333331</v>
      </c>
      <c r="H5" s="79">
        <f t="shared" si="4"/>
        <v>0</v>
      </c>
    </row>
    <row r="6" spans="1:8" x14ac:dyDescent="0.2">
      <c r="A6" t="s">
        <v>8411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79">
        <f t="shared" si="2"/>
        <v>0.5</v>
      </c>
      <c r="G6" s="79">
        <f t="shared" si="3"/>
        <v>0.5</v>
      </c>
      <c r="H6" s="79">
        <f t="shared" si="4"/>
        <v>0</v>
      </c>
    </row>
    <row r="7" spans="1:8" x14ac:dyDescent="0.2">
      <c r="A7" t="s">
        <v>8412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79">
        <f t="shared" si="2"/>
        <v>0.45</v>
      </c>
      <c r="G7" s="79">
        <f t="shared" si="3"/>
        <v>0.55000000000000004</v>
      </c>
      <c r="H7" s="79">
        <f t="shared" si="4"/>
        <v>0</v>
      </c>
    </row>
    <row r="8" spans="1:8" x14ac:dyDescent="0.2">
      <c r="A8" t="s">
        <v>8413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79">
        <f t="shared" si="2"/>
        <v>0.2</v>
      </c>
      <c r="G8" s="79">
        <f t="shared" si="3"/>
        <v>0.8</v>
      </c>
      <c r="H8" s="79">
        <f t="shared" si="4"/>
        <v>0</v>
      </c>
    </row>
    <row r="9" spans="1:8" x14ac:dyDescent="0.2">
      <c r="A9" t="s">
        <v>8414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79">
        <f t="shared" si="2"/>
        <v>0.27272727272727271</v>
      </c>
      <c r="G9" s="79">
        <f t="shared" si="3"/>
        <v>0.72727272727272729</v>
      </c>
      <c r="H9" s="79">
        <f t="shared" si="4"/>
        <v>0</v>
      </c>
    </row>
    <row r="10" spans="1:8" x14ac:dyDescent="0.2">
      <c r="A10" t="s">
        <v>8415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79">
        <f t="shared" si="2"/>
        <v>0.66666666666666663</v>
      </c>
      <c r="G10" s="79">
        <f t="shared" si="3"/>
        <v>0.33333333333333331</v>
      </c>
      <c r="H10" s="79">
        <f t="shared" si="4"/>
        <v>0</v>
      </c>
    </row>
    <row r="11" spans="1:8" x14ac:dyDescent="0.2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79">
        <f t="shared" si="2"/>
        <v>0.66666666666666663</v>
      </c>
      <c r="G11" s="79">
        <f t="shared" si="3"/>
        <v>0.33333333333333331</v>
      </c>
      <c r="H11" s="79">
        <f t="shared" si="4"/>
        <v>0</v>
      </c>
    </row>
    <row r="12" spans="1:8" x14ac:dyDescent="0.2">
      <c r="A12" t="s">
        <v>8417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79">
        <f t="shared" si="2"/>
        <v>0</v>
      </c>
      <c r="G12" s="79">
        <f t="shared" si="3"/>
        <v>1</v>
      </c>
      <c r="H12" s="79">
        <f t="shared" si="4"/>
        <v>0</v>
      </c>
    </row>
    <row r="13" spans="1:8" x14ac:dyDescent="0.2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1"/>
        <v>12</v>
      </c>
      <c r="F13" s="79">
        <f t="shared" si="2"/>
        <v>0.16666666666666666</v>
      </c>
      <c r="G13" s="79">
        <f t="shared" si="3"/>
        <v>0.83333333333333337</v>
      </c>
      <c r="H13" s="79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37966-F6D5-F34B-89B6-B2061ED3C2F6}">
  <dimension ref="A1:F6"/>
  <sheetViews>
    <sheetView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1407-0C09-CE48-9912-B43028F4F0A2}">
  <dimension ref="A1:E7"/>
  <sheetViews>
    <sheetView topLeftCell="B8" zoomScale="119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8364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17931-A46C-3443-B08F-E9690F8B7729}">
  <dimension ref="A1:F18"/>
  <sheetViews>
    <sheetView workbookViewId="0">
      <selection activeCell="K1" sqref="K1:K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8364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7C3F-B06C-5845-BCFD-1AA344C34549}">
  <dimension ref="A1:F6"/>
  <sheetViews>
    <sheetView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7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 Kickstarter!B:C, 2,FALSE 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1E19-9572-064A-88A6-F596F5FA8B39}">
  <dimension ref="A1:T413"/>
  <sheetViews>
    <sheetView workbookViewId="0"/>
  </sheetViews>
  <sheetFormatPr baseColWidth="10" defaultRowHeight="15" x14ac:dyDescent="0.2"/>
  <cols>
    <col min="1" max="1" width="5.1640625" bestFit="1" customWidth="1"/>
    <col min="3" max="3" width="38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43" customHeight="1" x14ac:dyDescent="0.2">
      <c r="A1" s="18" t="s">
        <v>0</v>
      </c>
      <c r="B1" s="19" t="s">
        <v>1</v>
      </c>
      <c r="C1" s="19" t="s">
        <v>4110</v>
      </c>
      <c r="D1" s="20" t="s">
        <v>8385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8364</v>
      </c>
      <c r="R1" s="18" t="s">
        <v>8358</v>
      </c>
      <c r="S1" s="23" t="s">
        <v>8365</v>
      </c>
      <c r="T1" s="18" t="s">
        <v>8366</v>
      </c>
    </row>
    <row r="2" spans="1:20" ht="96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9">
        <v>105</v>
      </c>
      <c r="P2" s="24">
        <v>93.43</v>
      </c>
      <c r="Q2" s="30" t="s">
        <v>8315</v>
      </c>
      <c r="R2" s="24" t="s">
        <v>8316</v>
      </c>
      <c r="S2" s="31">
        <v>42646</v>
      </c>
      <c r="T2" s="31">
        <v>42675</v>
      </c>
    </row>
    <row r="3" spans="1:20" ht="48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32">
        <v>115</v>
      </c>
      <c r="P3" s="24">
        <v>110.97</v>
      </c>
      <c r="Q3" s="30" t="s">
        <v>8315</v>
      </c>
      <c r="R3" s="24" t="s">
        <v>8316</v>
      </c>
      <c r="S3" s="31">
        <v>42430</v>
      </c>
      <c r="T3" s="31">
        <v>42449</v>
      </c>
    </row>
    <row r="4" spans="1:20" ht="80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33">
        <v>121</v>
      </c>
      <c r="P4" s="24">
        <v>71.790000000000006</v>
      </c>
      <c r="Q4" s="30" t="s">
        <v>8315</v>
      </c>
      <c r="R4" s="24" t="s">
        <v>8316</v>
      </c>
      <c r="S4" s="31">
        <v>42238</v>
      </c>
      <c r="T4" s="31">
        <v>42268</v>
      </c>
    </row>
    <row r="5" spans="1:20" ht="64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34">
        <v>100</v>
      </c>
      <c r="P5" s="24">
        <v>1000</v>
      </c>
      <c r="Q5" s="30" t="s">
        <v>8315</v>
      </c>
      <c r="R5" s="24" t="s">
        <v>8316</v>
      </c>
      <c r="S5" s="31">
        <v>41850</v>
      </c>
      <c r="T5" s="31">
        <v>41895</v>
      </c>
    </row>
    <row r="6" spans="1:20" ht="64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35">
        <v>101</v>
      </c>
      <c r="P6" s="24">
        <v>63.83</v>
      </c>
      <c r="Q6" s="30" t="s">
        <v>8315</v>
      </c>
      <c r="R6" s="24" t="s">
        <v>8316</v>
      </c>
      <c r="S6" s="31">
        <v>42753</v>
      </c>
      <c r="T6" s="31">
        <v>42783</v>
      </c>
    </row>
    <row r="7" spans="1:20" ht="48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36">
        <v>116</v>
      </c>
      <c r="P7" s="24">
        <v>44.33</v>
      </c>
      <c r="Q7" s="30" t="s">
        <v>8315</v>
      </c>
      <c r="R7" s="24" t="s">
        <v>8316</v>
      </c>
      <c r="S7" s="31">
        <v>42155</v>
      </c>
      <c r="T7" s="31">
        <v>42176</v>
      </c>
    </row>
    <row r="8" spans="1:20" ht="48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37">
        <v>108</v>
      </c>
      <c r="P8" s="24">
        <v>126.55</v>
      </c>
      <c r="Q8" s="30" t="s">
        <v>8315</v>
      </c>
      <c r="R8" s="24" t="s">
        <v>8316</v>
      </c>
      <c r="S8" s="31">
        <v>42157</v>
      </c>
      <c r="T8" s="31">
        <v>42179</v>
      </c>
    </row>
    <row r="9" spans="1:20" ht="8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34">
        <v>100</v>
      </c>
      <c r="P9" s="24">
        <v>129.03</v>
      </c>
      <c r="Q9" s="30" t="s">
        <v>8315</v>
      </c>
      <c r="R9" s="24" t="s">
        <v>8316</v>
      </c>
      <c r="S9" s="31">
        <v>42676</v>
      </c>
      <c r="T9" s="31">
        <v>42721</v>
      </c>
    </row>
    <row r="10" spans="1:20" ht="4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38">
        <v>123</v>
      </c>
      <c r="P10" s="24">
        <v>71.239999999999995</v>
      </c>
      <c r="Q10" s="30" t="s">
        <v>8315</v>
      </c>
      <c r="R10" s="24" t="s">
        <v>8316</v>
      </c>
      <c r="S10" s="31">
        <v>42473</v>
      </c>
      <c r="T10" s="31">
        <v>42503</v>
      </c>
    </row>
    <row r="11" spans="1:20" ht="96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33">
        <v>121</v>
      </c>
      <c r="P11" s="24">
        <v>40.85</v>
      </c>
      <c r="Q11" s="30" t="s">
        <v>8315</v>
      </c>
      <c r="R11" s="24" t="s">
        <v>8316</v>
      </c>
      <c r="S11" s="31">
        <v>42282</v>
      </c>
      <c r="T11" s="31">
        <v>42312</v>
      </c>
    </row>
    <row r="12" spans="1:20" ht="80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39">
        <v>302</v>
      </c>
      <c r="P12" s="24">
        <v>252.02</v>
      </c>
      <c r="Q12" s="30" t="s">
        <v>8315</v>
      </c>
      <c r="R12" s="24" t="s">
        <v>8316</v>
      </c>
      <c r="S12" s="31">
        <v>42473</v>
      </c>
      <c r="T12" s="31">
        <v>42503</v>
      </c>
    </row>
    <row r="13" spans="1:20" ht="48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35">
        <v>101</v>
      </c>
      <c r="P13" s="24">
        <v>65.16</v>
      </c>
      <c r="Q13" s="30" t="s">
        <v>8315</v>
      </c>
      <c r="R13" s="24" t="s">
        <v>8316</v>
      </c>
      <c r="S13" s="31">
        <v>42712</v>
      </c>
      <c r="T13" s="31">
        <v>42735</v>
      </c>
    </row>
    <row r="14" spans="1:20" ht="96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34">
        <v>100</v>
      </c>
      <c r="P14" s="24">
        <v>65.87</v>
      </c>
      <c r="Q14" s="30" t="s">
        <v>8315</v>
      </c>
      <c r="R14" s="24" t="s">
        <v>8316</v>
      </c>
      <c r="S14" s="31">
        <v>42561</v>
      </c>
      <c r="T14" s="31">
        <v>42592</v>
      </c>
    </row>
    <row r="15" spans="1:20" ht="48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40">
        <v>125</v>
      </c>
      <c r="P15" s="24">
        <v>36.08</v>
      </c>
      <c r="Q15" s="30" t="s">
        <v>8315</v>
      </c>
      <c r="R15" s="24" t="s">
        <v>8316</v>
      </c>
      <c r="S15" s="31">
        <v>42709</v>
      </c>
      <c r="T15" s="31">
        <v>42739</v>
      </c>
    </row>
    <row r="16" spans="1:20" ht="48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41">
        <v>109</v>
      </c>
      <c r="P16" s="24">
        <v>44.19</v>
      </c>
      <c r="Q16" s="30" t="s">
        <v>8315</v>
      </c>
      <c r="R16" s="24" t="s">
        <v>8316</v>
      </c>
      <c r="S16" s="31">
        <v>42086</v>
      </c>
      <c r="T16" s="31">
        <v>42117</v>
      </c>
    </row>
    <row r="17" spans="1:20" ht="64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42">
        <v>146</v>
      </c>
      <c r="P17" s="24">
        <v>104.07</v>
      </c>
      <c r="Q17" s="30" t="s">
        <v>8315</v>
      </c>
      <c r="R17" s="24" t="s">
        <v>8316</v>
      </c>
      <c r="S17" s="31">
        <v>42064</v>
      </c>
      <c r="T17" s="31">
        <v>42101</v>
      </c>
    </row>
    <row r="18" spans="1:20" ht="4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43">
        <v>102</v>
      </c>
      <c r="P18" s="24">
        <v>127.79</v>
      </c>
      <c r="Q18" s="30" t="s">
        <v>8315</v>
      </c>
      <c r="R18" s="24" t="s">
        <v>8316</v>
      </c>
      <c r="S18" s="31">
        <v>42292</v>
      </c>
      <c r="T18" s="31">
        <v>42322</v>
      </c>
    </row>
    <row r="19" spans="1:20" ht="80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44">
        <v>110</v>
      </c>
      <c r="P19" s="24">
        <v>92.04</v>
      </c>
      <c r="Q19" s="30" t="s">
        <v>8315</v>
      </c>
      <c r="R19" s="24" t="s">
        <v>8316</v>
      </c>
      <c r="S19" s="31">
        <v>42461</v>
      </c>
      <c r="T19" s="31">
        <v>42491</v>
      </c>
    </row>
    <row r="20" spans="1:20" ht="48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45">
        <v>124</v>
      </c>
      <c r="P20" s="24">
        <v>135.63</v>
      </c>
      <c r="Q20" s="30" t="s">
        <v>8315</v>
      </c>
      <c r="R20" s="24" t="s">
        <v>8316</v>
      </c>
      <c r="S20" s="31">
        <v>42169</v>
      </c>
      <c r="T20" s="31">
        <v>42199</v>
      </c>
    </row>
    <row r="21" spans="1:20" ht="48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46">
        <v>135</v>
      </c>
      <c r="P21" s="24">
        <v>168.75</v>
      </c>
      <c r="Q21" s="30" t="s">
        <v>8315</v>
      </c>
      <c r="R21" s="24" t="s">
        <v>8316</v>
      </c>
      <c r="S21" s="31">
        <v>42483</v>
      </c>
      <c r="T21" s="31">
        <v>42522</v>
      </c>
    </row>
    <row r="22" spans="1:20" ht="48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47">
        <v>103</v>
      </c>
      <c r="P22" s="24">
        <v>70.86</v>
      </c>
      <c r="Q22" s="30" t="s">
        <v>8315</v>
      </c>
      <c r="R22" s="24" t="s">
        <v>8316</v>
      </c>
      <c r="S22" s="31">
        <v>42195</v>
      </c>
      <c r="T22" s="31">
        <v>42206</v>
      </c>
    </row>
    <row r="23" spans="1:20" ht="6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34">
        <v>100</v>
      </c>
      <c r="P23" s="24">
        <v>50</v>
      </c>
      <c r="Q23" s="30" t="s">
        <v>8315</v>
      </c>
      <c r="R23" s="24" t="s">
        <v>8316</v>
      </c>
      <c r="S23" s="31">
        <v>42675</v>
      </c>
      <c r="T23" s="31">
        <v>42705</v>
      </c>
    </row>
    <row r="24" spans="1:20" ht="96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9">
        <v>105</v>
      </c>
      <c r="P24" s="24">
        <v>47</v>
      </c>
      <c r="Q24" s="30" t="s">
        <v>8315</v>
      </c>
      <c r="R24" s="24" t="s">
        <v>8316</v>
      </c>
      <c r="S24" s="31">
        <v>42018</v>
      </c>
      <c r="T24" s="31">
        <v>42047</v>
      </c>
    </row>
    <row r="25" spans="1:20" ht="8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48">
        <v>120</v>
      </c>
      <c r="P25" s="24">
        <v>66.67</v>
      </c>
      <c r="Q25" s="30" t="s">
        <v>8315</v>
      </c>
      <c r="R25" s="24" t="s">
        <v>8316</v>
      </c>
      <c r="S25" s="31">
        <v>42026</v>
      </c>
      <c r="T25" s="31">
        <v>42052</v>
      </c>
    </row>
    <row r="26" spans="1:20" ht="112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49">
        <v>119</v>
      </c>
      <c r="P26" s="24">
        <v>66.11</v>
      </c>
      <c r="Q26" s="30" t="s">
        <v>8315</v>
      </c>
      <c r="R26" s="24" t="s">
        <v>8316</v>
      </c>
      <c r="S26" s="31">
        <v>41920</v>
      </c>
      <c r="T26" s="31">
        <v>41941</v>
      </c>
    </row>
    <row r="27" spans="1:20" ht="48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9">
        <v>105</v>
      </c>
      <c r="P27" s="24">
        <v>36.86</v>
      </c>
      <c r="Q27" s="30" t="s">
        <v>8315</v>
      </c>
      <c r="R27" s="24" t="s">
        <v>8316</v>
      </c>
      <c r="S27" s="31">
        <v>42558</v>
      </c>
      <c r="T27" s="31">
        <v>42587</v>
      </c>
    </row>
    <row r="28" spans="1:20" ht="11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48">
        <v>120</v>
      </c>
      <c r="P28" s="24">
        <v>31.5</v>
      </c>
      <c r="Q28" s="30" t="s">
        <v>8315</v>
      </c>
      <c r="R28" s="24" t="s">
        <v>8316</v>
      </c>
      <c r="S28" s="31">
        <v>41808</v>
      </c>
      <c r="T28" s="31">
        <v>41838</v>
      </c>
    </row>
    <row r="29" spans="1:20" ht="64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47">
        <v>103</v>
      </c>
      <c r="P29" s="24">
        <v>102.5</v>
      </c>
      <c r="Q29" s="30" t="s">
        <v>8315</v>
      </c>
      <c r="R29" s="24" t="s">
        <v>8316</v>
      </c>
      <c r="S29" s="31">
        <v>42550</v>
      </c>
      <c r="T29" s="31">
        <v>42580</v>
      </c>
    </row>
    <row r="30" spans="1:20" ht="48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35">
        <v>101</v>
      </c>
      <c r="P30" s="24">
        <v>126.46</v>
      </c>
      <c r="Q30" s="30" t="s">
        <v>8315</v>
      </c>
      <c r="R30" s="24" t="s">
        <v>8316</v>
      </c>
      <c r="S30" s="31">
        <v>42056</v>
      </c>
      <c r="T30" s="31">
        <v>42075</v>
      </c>
    </row>
    <row r="31" spans="1:20" ht="80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9">
        <v>105</v>
      </c>
      <c r="P31" s="24">
        <v>47.88</v>
      </c>
      <c r="Q31" s="30" t="s">
        <v>8315</v>
      </c>
      <c r="R31" s="24" t="s">
        <v>8316</v>
      </c>
      <c r="S31" s="31">
        <v>42016</v>
      </c>
      <c r="T31" s="31">
        <v>42046</v>
      </c>
    </row>
    <row r="32" spans="1:20" ht="96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47">
        <v>103</v>
      </c>
      <c r="P32" s="24">
        <v>73.209999999999994</v>
      </c>
      <c r="Q32" s="30" t="s">
        <v>8315</v>
      </c>
      <c r="R32" s="24" t="s">
        <v>8316</v>
      </c>
      <c r="S32" s="31">
        <v>42591</v>
      </c>
      <c r="T32" s="31">
        <v>42622</v>
      </c>
    </row>
    <row r="33" spans="1:20" ht="48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37">
        <v>108</v>
      </c>
      <c r="P33" s="24">
        <v>89.67</v>
      </c>
      <c r="Q33" s="30" t="s">
        <v>8315</v>
      </c>
      <c r="R33" s="24" t="s">
        <v>8316</v>
      </c>
      <c r="S33" s="31">
        <v>42183</v>
      </c>
      <c r="T33" s="31">
        <v>42228</v>
      </c>
    </row>
    <row r="34" spans="1:20" ht="48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50">
        <v>104</v>
      </c>
      <c r="P34" s="24">
        <v>36.5</v>
      </c>
      <c r="Q34" s="30" t="s">
        <v>8315</v>
      </c>
      <c r="R34" s="24" t="s">
        <v>8316</v>
      </c>
      <c r="S34" s="31">
        <v>41780</v>
      </c>
      <c r="T34" s="31">
        <v>41796</v>
      </c>
    </row>
    <row r="35" spans="1:20" ht="80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51">
        <v>128</v>
      </c>
      <c r="P35" s="24">
        <v>90.74</v>
      </c>
      <c r="Q35" s="30" t="s">
        <v>8315</v>
      </c>
      <c r="R35" s="24" t="s">
        <v>8316</v>
      </c>
      <c r="S35" s="31">
        <v>42158</v>
      </c>
      <c r="T35" s="31">
        <v>42201</v>
      </c>
    </row>
    <row r="36" spans="1:20" ht="48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52">
        <v>126</v>
      </c>
      <c r="P36" s="24">
        <v>67.739999999999995</v>
      </c>
      <c r="Q36" s="30" t="s">
        <v>8315</v>
      </c>
      <c r="R36" s="24" t="s">
        <v>8316</v>
      </c>
      <c r="S36" s="31">
        <v>42154</v>
      </c>
      <c r="T36" s="31">
        <v>42184</v>
      </c>
    </row>
    <row r="37" spans="1:20" ht="80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34">
        <v>100</v>
      </c>
      <c r="P37" s="24">
        <v>65.38</v>
      </c>
      <c r="Q37" s="30" t="s">
        <v>8315</v>
      </c>
      <c r="R37" s="24" t="s">
        <v>8316</v>
      </c>
      <c r="S37" s="31">
        <v>42208</v>
      </c>
      <c r="T37" s="31">
        <v>42238</v>
      </c>
    </row>
    <row r="38" spans="1:20" ht="48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43">
        <v>102</v>
      </c>
      <c r="P38" s="24">
        <v>121.9</v>
      </c>
      <c r="Q38" s="30" t="s">
        <v>8315</v>
      </c>
      <c r="R38" s="24" t="s">
        <v>8316</v>
      </c>
      <c r="S38" s="31">
        <v>42451</v>
      </c>
      <c r="T38" s="31">
        <v>42459</v>
      </c>
    </row>
    <row r="39" spans="1:20" ht="96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37">
        <v>108</v>
      </c>
      <c r="P39" s="24">
        <v>47.46</v>
      </c>
      <c r="Q39" s="30" t="s">
        <v>8315</v>
      </c>
      <c r="R39" s="24" t="s">
        <v>8316</v>
      </c>
      <c r="S39" s="31">
        <v>41759</v>
      </c>
      <c r="T39" s="31">
        <v>41791</v>
      </c>
    </row>
    <row r="40" spans="1:20" ht="64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51">
        <v>128</v>
      </c>
      <c r="P40" s="24">
        <v>37.21</v>
      </c>
      <c r="Q40" s="30" t="s">
        <v>8315</v>
      </c>
      <c r="R40" s="24" t="s">
        <v>8316</v>
      </c>
      <c r="S40" s="31">
        <v>42693</v>
      </c>
      <c r="T40" s="31">
        <v>42718</v>
      </c>
    </row>
    <row r="41" spans="1:20" ht="48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53">
        <v>106</v>
      </c>
      <c r="P41" s="24">
        <v>103.95</v>
      </c>
      <c r="Q41" s="30" t="s">
        <v>8315</v>
      </c>
      <c r="R41" s="24" t="s">
        <v>8316</v>
      </c>
      <c r="S41" s="31">
        <v>42250</v>
      </c>
      <c r="T41" s="31">
        <v>42270</v>
      </c>
    </row>
    <row r="42" spans="1:20" ht="6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34">
        <v>100</v>
      </c>
      <c r="P42" s="24">
        <v>63.83</v>
      </c>
      <c r="Q42" s="30" t="s">
        <v>8315</v>
      </c>
      <c r="R42" s="24" t="s">
        <v>8316</v>
      </c>
      <c r="S42" s="31">
        <v>42060</v>
      </c>
      <c r="T42" s="31">
        <v>42090</v>
      </c>
    </row>
    <row r="43" spans="1:20" ht="48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54">
        <v>117</v>
      </c>
      <c r="P43" s="24">
        <v>50.67</v>
      </c>
      <c r="Q43" s="30" t="s">
        <v>8315</v>
      </c>
      <c r="R43" s="24" t="s">
        <v>8316</v>
      </c>
      <c r="S43" s="31">
        <v>42136</v>
      </c>
      <c r="T43" s="31">
        <v>42168</v>
      </c>
    </row>
    <row r="44" spans="1:20" ht="6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37">
        <v>108</v>
      </c>
      <c r="P44" s="24">
        <v>113.42</v>
      </c>
      <c r="Q44" s="30" t="s">
        <v>8315</v>
      </c>
      <c r="R44" s="24" t="s">
        <v>8316</v>
      </c>
      <c r="S44" s="31">
        <v>42171</v>
      </c>
      <c r="T44" s="31">
        <v>42195</v>
      </c>
    </row>
    <row r="45" spans="1:20" ht="128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48">
        <v>120</v>
      </c>
      <c r="P45" s="24">
        <v>104.57</v>
      </c>
      <c r="Q45" s="30" t="s">
        <v>8315</v>
      </c>
      <c r="R45" s="24" t="s">
        <v>8316</v>
      </c>
      <c r="S45" s="31">
        <v>42494</v>
      </c>
      <c r="T45" s="31">
        <v>42524</v>
      </c>
    </row>
    <row r="46" spans="1:20" ht="32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34">
        <v>100</v>
      </c>
      <c r="P46" s="24">
        <v>272.73</v>
      </c>
      <c r="Q46" s="30" t="s">
        <v>8315</v>
      </c>
      <c r="R46" s="24" t="s">
        <v>8316</v>
      </c>
      <c r="S46" s="31">
        <v>41758</v>
      </c>
      <c r="T46" s="31">
        <v>41771</v>
      </c>
    </row>
    <row r="47" spans="1:20" ht="48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55">
        <v>111</v>
      </c>
      <c r="P47" s="24">
        <v>63.85</v>
      </c>
      <c r="Q47" s="30" t="s">
        <v>8315</v>
      </c>
      <c r="R47" s="24" t="s">
        <v>8316</v>
      </c>
      <c r="S47" s="31">
        <v>42171</v>
      </c>
      <c r="T47" s="31">
        <v>42201</v>
      </c>
    </row>
    <row r="48" spans="1:20" ht="32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37">
        <v>108</v>
      </c>
      <c r="P48" s="24">
        <v>83.51</v>
      </c>
      <c r="Q48" s="30" t="s">
        <v>8315</v>
      </c>
      <c r="R48" s="24" t="s">
        <v>8316</v>
      </c>
      <c r="S48" s="31">
        <v>42268</v>
      </c>
      <c r="T48" s="31">
        <v>42288</v>
      </c>
    </row>
    <row r="49" spans="1:20" ht="6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37">
        <v>108</v>
      </c>
      <c r="P49" s="24">
        <v>44.09</v>
      </c>
      <c r="Q49" s="30" t="s">
        <v>8315</v>
      </c>
      <c r="R49" s="24" t="s">
        <v>8316</v>
      </c>
      <c r="S49" s="31">
        <v>42746</v>
      </c>
      <c r="T49" s="31">
        <v>42784</v>
      </c>
    </row>
    <row r="50" spans="1:20" ht="11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48">
        <v>120</v>
      </c>
      <c r="P50" s="24">
        <v>44.54</v>
      </c>
      <c r="Q50" s="30" t="s">
        <v>8315</v>
      </c>
      <c r="R50" s="24" t="s">
        <v>8316</v>
      </c>
      <c r="S50" s="31">
        <v>41842</v>
      </c>
      <c r="T50" s="31">
        <v>41864</v>
      </c>
    </row>
    <row r="51" spans="1:20" ht="64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55">
        <v>111</v>
      </c>
      <c r="P51" s="24">
        <v>125.81</v>
      </c>
      <c r="Q51" s="30" t="s">
        <v>8315</v>
      </c>
      <c r="R51" s="24" t="s">
        <v>8316</v>
      </c>
      <c r="S51" s="31">
        <v>41853</v>
      </c>
      <c r="T51" s="31">
        <v>41876</v>
      </c>
    </row>
    <row r="52" spans="1:20" ht="64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44">
        <v>110</v>
      </c>
      <c r="P52" s="24">
        <v>50.75</v>
      </c>
      <c r="Q52" s="30" t="s">
        <v>8315</v>
      </c>
      <c r="R52" s="24" t="s">
        <v>8316</v>
      </c>
      <c r="S52" s="31">
        <v>42061</v>
      </c>
      <c r="T52" s="31">
        <v>42089</v>
      </c>
    </row>
    <row r="53" spans="1:20" ht="64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56">
        <v>122</v>
      </c>
      <c r="P53" s="24">
        <v>60.9</v>
      </c>
      <c r="Q53" s="30" t="s">
        <v>8315</v>
      </c>
      <c r="R53" s="24" t="s">
        <v>8316</v>
      </c>
      <c r="S53" s="31">
        <v>42036</v>
      </c>
      <c r="T53" s="31">
        <v>42064</v>
      </c>
    </row>
    <row r="54" spans="1:20" ht="64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57">
        <v>107</v>
      </c>
      <c r="P54" s="24">
        <v>109.03</v>
      </c>
      <c r="Q54" s="30" t="s">
        <v>8315</v>
      </c>
      <c r="R54" s="24" t="s">
        <v>8316</v>
      </c>
      <c r="S54" s="31">
        <v>42157</v>
      </c>
      <c r="T54" s="31">
        <v>42187</v>
      </c>
    </row>
    <row r="55" spans="1:20" ht="80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35">
        <v>101</v>
      </c>
      <c r="P55" s="24">
        <v>25.69</v>
      </c>
      <c r="Q55" s="30" t="s">
        <v>8315</v>
      </c>
      <c r="R55" s="24" t="s">
        <v>8316</v>
      </c>
      <c r="S55" s="31">
        <v>41827</v>
      </c>
      <c r="T55" s="31">
        <v>41857</v>
      </c>
    </row>
    <row r="56" spans="1:20" ht="96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41">
        <v>109</v>
      </c>
      <c r="P56" s="24">
        <v>41.92</v>
      </c>
      <c r="Q56" s="30" t="s">
        <v>8315</v>
      </c>
      <c r="R56" s="24" t="s">
        <v>8316</v>
      </c>
      <c r="S56" s="31">
        <v>42162</v>
      </c>
      <c r="T56" s="31">
        <v>42192</v>
      </c>
    </row>
    <row r="57" spans="1:20" ht="4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58">
        <v>114</v>
      </c>
      <c r="P57" s="24">
        <v>88.77</v>
      </c>
      <c r="Q57" s="30" t="s">
        <v>8315</v>
      </c>
      <c r="R57" s="24" t="s">
        <v>8316</v>
      </c>
      <c r="S57" s="31">
        <v>42233</v>
      </c>
      <c r="T57" s="31">
        <v>42263</v>
      </c>
    </row>
    <row r="58" spans="1:20" ht="96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58">
        <v>114</v>
      </c>
      <c r="P58" s="24">
        <v>80.23</v>
      </c>
      <c r="Q58" s="30" t="s">
        <v>8315</v>
      </c>
      <c r="R58" s="24" t="s">
        <v>8316</v>
      </c>
      <c r="S58" s="31">
        <v>42042</v>
      </c>
      <c r="T58" s="31">
        <v>42072</v>
      </c>
    </row>
    <row r="59" spans="1:20" ht="64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53">
        <v>106</v>
      </c>
      <c r="P59" s="24">
        <v>78.94</v>
      </c>
      <c r="Q59" s="30" t="s">
        <v>8315</v>
      </c>
      <c r="R59" s="24" t="s">
        <v>8316</v>
      </c>
      <c r="S59" s="31">
        <v>42585</v>
      </c>
      <c r="T59" s="31">
        <v>42599</v>
      </c>
    </row>
    <row r="60" spans="1:20" ht="96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53">
        <v>106</v>
      </c>
      <c r="P60" s="24">
        <v>69.89</v>
      </c>
      <c r="Q60" s="30" t="s">
        <v>8315</v>
      </c>
      <c r="R60" s="24" t="s">
        <v>8316</v>
      </c>
      <c r="S60" s="31">
        <v>41808</v>
      </c>
      <c r="T60" s="31">
        <v>41838</v>
      </c>
    </row>
    <row r="61" spans="1:20" ht="4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34">
        <v>100</v>
      </c>
      <c r="P61" s="24">
        <v>74.53</v>
      </c>
      <c r="Q61" s="30" t="s">
        <v>8315</v>
      </c>
      <c r="R61" s="24" t="s">
        <v>8316</v>
      </c>
      <c r="S61" s="31">
        <v>41852</v>
      </c>
      <c r="T61" s="31">
        <v>41882</v>
      </c>
    </row>
    <row r="62" spans="1:20" ht="32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9">
        <v>105</v>
      </c>
      <c r="P62" s="24">
        <v>123.94</v>
      </c>
      <c r="Q62" s="30" t="s">
        <v>8315</v>
      </c>
      <c r="R62" s="24" t="s">
        <v>8316</v>
      </c>
      <c r="S62" s="31">
        <v>42694</v>
      </c>
      <c r="T62" s="31">
        <v>42709</v>
      </c>
    </row>
    <row r="63" spans="1:20" ht="48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39">
        <v>175</v>
      </c>
      <c r="P63" s="24">
        <v>264.85000000000002</v>
      </c>
      <c r="Q63" s="30" t="s">
        <v>8315</v>
      </c>
      <c r="R63" s="24" t="s">
        <v>8316</v>
      </c>
      <c r="S63" s="31">
        <v>42341</v>
      </c>
      <c r="T63" s="31">
        <v>42370</v>
      </c>
    </row>
    <row r="64" spans="1:20" ht="80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43">
        <v>102</v>
      </c>
      <c r="P64" s="24">
        <v>58.62</v>
      </c>
      <c r="Q64" s="30" t="s">
        <v>8315</v>
      </c>
      <c r="R64" s="24" t="s">
        <v>8316</v>
      </c>
      <c r="S64" s="31">
        <v>41880</v>
      </c>
      <c r="T64" s="31">
        <v>41908</v>
      </c>
    </row>
    <row r="65" spans="1:20" ht="80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34">
        <v>100</v>
      </c>
      <c r="P65" s="24">
        <v>70.88</v>
      </c>
      <c r="Q65" s="30" t="s">
        <v>8315</v>
      </c>
      <c r="R65" s="24" t="s">
        <v>8316</v>
      </c>
      <c r="S65" s="31">
        <v>41941</v>
      </c>
      <c r="T65" s="31">
        <v>41970</v>
      </c>
    </row>
    <row r="66" spans="1:20" ht="11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58">
        <v>114</v>
      </c>
      <c r="P66" s="24">
        <v>113.57</v>
      </c>
      <c r="Q66" s="30" t="s">
        <v>8315</v>
      </c>
      <c r="R66" s="24" t="s">
        <v>8316</v>
      </c>
      <c r="S66" s="31">
        <v>42026</v>
      </c>
      <c r="T66" s="31">
        <v>42086</v>
      </c>
    </row>
    <row r="67" spans="1:20" ht="80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59">
        <v>129</v>
      </c>
      <c r="P67" s="24">
        <v>60.69</v>
      </c>
      <c r="Q67" s="30" t="s">
        <v>8315</v>
      </c>
      <c r="R67" s="24" t="s">
        <v>8316</v>
      </c>
      <c r="S67" s="31">
        <v>41922</v>
      </c>
      <c r="T67" s="31">
        <v>41932</v>
      </c>
    </row>
    <row r="68" spans="1:20" ht="4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35">
        <v>101</v>
      </c>
      <c r="P68" s="24">
        <v>110.22</v>
      </c>
      <c r="Q68" s="30" t="s">
        <v>8315</v>
      </c>
      <c r="R68" s="24" t="s">
        <v>8316</v>
      </c>
      <c r="S68" s="31">
        <v>41993</v>
      </c>
      <c r="T68" s="31">
        <v>42010</v>
      </c>
    </row>
    <row r="69" spans="1:20" ht="48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41">
        <v>109</v>
      </c>
      <c r="P69" s="24">
        <v>136.46</v>
      </c>
      <c r="Q69" s="30" t="s">
        <v>8315</v>
      </c>
      <c r="R69" s="24" t="s">
        <v>8316</v>
      </c>
      <c r="S69" s="31">
        <v>42219</v>
      </c>
      <c r="T69" s="31">
        <v>42240</v>
      </c>
    </row>
    <row r="70" spans="1:20" ht="80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60">
        <v>118</v>
      </c>
      <c r="P70" s="24">
        <v>110.35</v>
      </c>
      <c r="Q70" s="30" t="s">
        <v>8315</v>
      </c>
      <c r="R70" s="24" t="s">
        <v>8316</v>
      </c>
      <c r="S70" s="31">
        <v>41909</v>
      </c>
      <c r="T70" s="31">
        <v>41950</v>
      </c>
    </row>
    <row r="71" spans="1:20" ht="80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61">
        <v>131</v>
      </c>
      <c r="P71" s="24">
        <v>41.42</v>
      </c>
      <c r="Q71" s="30" t="s">
        <v>8315</v>
      </c>
      <c r="R71" s="24" t="s">
        <v>8316</v>
      </c>
      <c r="S71" s="31">
        <v>41891</v>
      </c>
      <c r="T71" s="31">
        <v>41913</v>
      </c>
    </row>
    <row r="72" spans="1:20" ht="48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50">
        <v>104</v>
      </c>
      <c r="P72" s="24">
        <v>52</v>
      </c>
      <c r="Q72" s="30" t="s">
        <v>8315</v>
      </c>
      <c r="R72" s="24" t="s">
        <v>8316</v>
      </c>
      <c r="S72" s="31">
        <v>41226</v>
      </c>
      <c r="T72" s="31">
        <v>41250</v>
      </c>
    </row>
    <row r="73" spans="1:20" ht="144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35">
        <v>101</v>
      </c>
      <c r="P73" s="24">
        <v>33.99</v>
      </c>
      <c r="Q73" s="30" t="s">
        <v>8315</v>
      </c>
      <c r="R73" s="24" t="s">
        <v>8316</v>
      </c>
      <c r="S73" s="31">
        <v>40478</v>
      </c>
      <c r="T73" s="31">
        <v>40568</v>
      </c>
    </row>
    <row r="74" spans="1:20" ht="64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34">
        <v>100</v>
      </c>
      <c r="P74" s="24">
        <v>103.35</v>
      </c>
      <c r="Q74" s="30" t="s">
        <v>8315</v>
      </c>
      <c r="R74" s="24" t="s">
        <v>8316</v>
      </c>
      <c r="S74" s="31">
        <v>41862</v>
      </c>
      <c r="T74" s="31">
        <v>41892</v>
      </c>
    </row>
    <row r="75" spans="1:20" ht="48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39">
        <v>336</v>
      </c>
      <c r="P75" s="24">
        <v>41.77</v>
      </c>
      <c r="Q75" s="30" t="s">
        <v>8315</v>
      </c>
      <c r="R75" s="24" t="s">
        <v>8316</v>
      </c>
      <c r="S75" s="31">
        <v>40633</v>
      </c>
      <c r="T75" s="31">
        <v>40664</v>
      </c>
    </row>
    <row r="76" spans="1:20" ht="4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62">
        <v>113</v>
      </c>
      <c r="P76" s="24">
        <v>64.27</v>
      </c>
      <c r="Q76" s="30" t="s">
        <v>8315</v>
      </c>
      <c r="R76" s="24" t="s">
        <v>8316</v>
      </c>
      <c r="S76" s="31">
        <v>40970</v>
      </c>
      <c r="T76" s="31">
        <v>41000</v>
      </c>
    </row>
    <row r="77" spans="1:20" ht="6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43">
        <v>102</v>
      </c>
      <c r="P77" s="24">
        <v>62.92</v>
      </c>
      <c r="Q77" s="30" t="s">
        <v>8315</v>
      </c>
      <c r="R77" s="24" t="s">
        <v>8316</v>
      </c>
      <c r="S77" s="31">
        <v>41026</v>
      </c>
      <c r="T77" s="31">
        <v>41061</v>
      </c>
    </row>
    <row r="78" spans="1:20" ht="32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35">
        <v>101</v>
      </c>
      <c r="P78" s="24">
        <v>98.54</v>
      </c>
      <c r="Q78" s="30" t="s">
        <v>8315</v>
      </c>
      <c r="R78" s="24" t="s">
        <v>8316</v>
      </c>
      <c r="S78" s="31">
        <v>41829</v>
      </c>
      <c r="T78" s="31">
        <v>41839</v>
      </c>
    </row>
    <row r="79" spans="1:20" ht="32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58">
        <v>114</v>
      </c>
      <c r="P79" s="24">
        <v>82.61</v>
      </c>
      <c r="Q79" s="30" t="s">
        <v>8315</v>
      </c>
      <c r="R79" s="24" t="s">
        <v>8316</v>
      </c>
      <c r="S79" s="31">
        <v>41447</v>
      </c>
      <c r="T79" s="31">
        <v>41477</v>
      </c>
    </row>
    <row r="80" spans="1:20" ht="32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63">
        <v>133</v>
      </c>
      <c r="P80" s="24">
        <v>38.5</v>
      </c>
      <c r="Q80" s="30" t="s">
        <v>8315</v>
      </c>
      <c r="R80" s="24" t="s">
        <v>8316</v>
      </c>
      <c r="S80" s="31">
        <v>40884</v>
      </c>
      <c r="T80" s="31">
        <v>40926</v>
      </c>
    </row>
    <row r="81" spans="1:20" ht="4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43">
        <v>102</v>
      </c>
      <c r="P81" s="24">
        <v>80.16</v>
      </c>
      <c r="Q81" s="30" t="s">
        <v>8315</v>
      </c>
      <c r="R81" s="24" t="s">
        <v>8316</v>
      </c>
      <c r="S81" s="31">
        <v>41841</v>
      </c>
      <c r="T81" s="31">
        <v>41864</v>
      </c>
    </row>
    <row r="82" spans="1:20" ht="48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64">
        <v>127</v>
      </c>
      <c r="P82" s="24">
        <v>80.73</v>
      </c>
      <c r="Q82" s="30" t="s">
        <v>8315</v>
      </c>
      <c r="R82" s="24" t="s">
        <v>8316</v>
      </c>
      <c r="S82" s="31">
        <v>41799</v>
      </c>
      <c r="T82" s="31">
        <v>41827</v>
      </c>
    </row>
    <row r="83" spans="1:20" ht="64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55">
        <v>111</v>
      </c>
      <c r="P83" s="24">
        <v>200.69</v>
      </c>
      <c r="Q83" s="30" t="s">
        <v>8315</v>
      </c>
      <c r="R83" s="24" t="s">
        <v>8316</v>
      </c>
      <c r="S83" s="31">
        <v>41775</v>
      </c>
      <c r="T83" s="31">
        <v>41805</v>
      </c>
    </row>
    <row r="84" spans="1:20" ht="96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57">
        <v>107</v>
      </c>
      <c r="P84" s="24">
        <v>37.590000000000003</v>
      </c>
      <c r="Q84" s="30" t="s">
        <v>8315</v>
      </c>
      <c r="R84" s="24" t="s">
        <v>8316</v>
      </c>
      <c r="S84" s="31">
        <v>41766</v>
      </c>
      <c r="T84" s="31">
        <v>41799</v>
      </c>
    </row>
    <row r="85" spans="1:20" ht="48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39">
        <v>163</v>
      </c>
      <c r="P85" s="24">
        <v>58.1</v>
      </c>
      <c r="Q85" s="30" t="s">
        <v>8315</v>
      </c>
      <c r="R85" s="24" t="s">
        <v>8316</v>
      </c>
      <c r="S85" s="31">
        <v>40644</v>
      </c>
      <c r="T85" s="31">
        <v>40666</v>
      </c>
    </row>
    <row r="86" spans="1:20" ht="4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39">
        <v>160</v>
      </c>
      <c r="P86" s="24">
        <v>60.3</v>
      </c>
      <c r="Q86" s="30" t="s">
        <v>8315</v>
      </c>
      <c r="R86" s="24" t="s">
        <v>8316</v>
      </c>
      <c r="S86" s="31">
        <v>41940</v>
      </c>
      <c r="T86" s="31">
        <v>41969</v>
      </c>
    </row>
    <row r="87" spans="1:20" ht="64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36">
        <v>116</v>
      </c>
      <c r="P87" s="24">
        <v>63.36</v>
      </c>
      <c r="Q87" s="30" t="s">
        <v>8315</v>
      </c>
      <c r="R87" s="24" t="s">
        <v>8316</v>
      </c>
      <c r="S87" s="31">
        <v>41839</v>
      </c>
      <c r="T87" s="31">
        <v>41853</v>
      </c>
    </row>
    <row r="88" spans="1:20" ht="48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45">
        <v>124</v>
      </c>
      <c r="P88" s="24">
        <v>50.9</v>
      </c>
      <c r="Q88" s="30" t="s">
        <v>8315</v>
      </c>
      <c r="R88" s="24" t="s">
        <v>8316</v>
      </c>
      <c r="S88" s="31">
        <v>41772</v>
      </c>
      <c r="T88" s="31">
        <v>41803</v>
      </c>
    </row>
    <row r="89" spans="1:20" ht="3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47">
        <v>103</v>
      </c>
      <c r="P89" s="24">
        <v>100.5</v>
      </c>
      <c r="Q89" s="30" t="s">
        <v>8315</v>
      </c>
      <c r="R89" s="24" t="s">
        <v>8316</v>
      </c>
      <c r="S89" s="31">
        <v>41591</v>
      </c>
      <c r="T89" s="31">
        <v>41621</v>
      </c>
    </row>
    <row r="90" spans="1:20" ht="8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65">
        <v>112</v>
      </c>
      <c r="P90" s="24">
        <v>31.62</v>
      </c>
      <c r="Q90" s="30" t="s">
        <v>8315</v>
      </c>
      <c r="R90" s="24" t="s">
        <v>8316</v>
      </c>
      <c r="S90" s="31">
        <v>41789</v>
      </c>
      <c r="T90" s="31">
        <v>41822</v>
      </c>
    </row>
    <row r="91" spans="1:20" ht="96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32">
        <v>115</v>
      </c>
      <c r="P91" s="24">
        <v>79.31</v>
      </c>
      <c r="Q91" s="30" t="s">
        <v>8315</v>
      </c>
      <c r="R91" s="24" t="s">
        <v>8316</v>
      </c>
      <c r="S91" s="31">
        <v>40923</v>
      </c>
      <c r="T91" s="31">
        <v>40953</v>
      </c>
    </row>
    <row r="92" spans="1:20" ht="6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47">
        <v>103</v>
      </c>
      <c r="P92" s="24">
        <v>139.19</v>
      </c>
      <c r="Q92" s="30" t="s">
        <v>8315</v>
      </c>
      <c r="R92" s="24" t="s">
        <v>8316</v>
      </c>
      <c r="S92" s="31">
        <v>41878</v>
      </c>
      <c r="T92" s="31">
        <v>41908</v>
      </c>
    </row>
    <row r="93" spans="1:20" ht="4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35">
        <v>101</v>
      </c>
      <c r="P93" s="24">
        <v>131.91</v>
      </c>
      <c r="Q93" s="30" t="s">
        <v>8315</v>
      </c>
      <c r="R93" s="24" t="s">
        <v>8316</v>
      </c>
      <c r="S93" s="31">
        <v>41862</v>
      </c>
      <c r="T93" s="31">
        <v>41876</v>
      </c>
    </row>
    <row r="94" spans="1:20" ht="64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44">
        <v>110</v>
      </c>
      <c r="P94" s="24">
        <v>91.3</v>
      </c>
      <c r="Q94" s="30" t="s">
        <v>8315</v>
      </c>
      <c r="R94" s="24" t="s">
        <v>8316</v>
      </c>
      <c r="S94" s="31">
        <v>40531</v>
      </c>
      <c r="T94" s="31">
        <v>40591</v>
      </c>
    </row>
    <row r="95" spans="1:20" ht="4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32">
        <v>115</v>
      </c>
      <c r="P95" s="24">
        <v>39.67</v>
      </c>
      <c r="Q95" s="30" t="s">
        <v>8315</v>
      </c>
      <c r="R95" s="24" t="s">
        <v>8316</v>
      </c>
      <c r="S95" s="31">
        <v>41477</v>
      </c>
      <c r="T95" s="31">
        <v>41504</v>
      </c>
    </row>
    <row r="96" spans="1:20" ht="80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54">
        <v>117</v>
      </c>
      <c r="P96" s="24">
        <v>57.55</v>
      </c>
      <c r="Q96" s="30" t="s">
        <v>8315</v>
      </c>
      <c r="R96" s="24" t="s">
        <v>8316</v>
      </c>
      <c r="S96" s="31">
        <v>41781</v>
      </c>
      <c r="T96" s="31">
        <v>41811</v>
      </c>
    </row>
    <row r="97" spans="1:20" ht="32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58">
        <v>114</v>
      </c>
      <c r="P97" s="24">
        <v>77.34</v>
      </c>
      <c r="Q97" s="30" t="s">
        <v>8315</v>
      </c>
      <c r="R97" s="24" t="s">
        <v>8316</v>
      </c>
      <c r="S97" s="31">
        <v>41375</v>
      </c>
      <c r="T97" s="31">
        <v>41400</v>
      </c>
    </row>
    <row r="98" spans="1:20" ht="64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35">
        <v>101</v>
      </c>
      <c r="P98" s="24">
        <v>46.77</v>
      </c>
      <c r="Q98" s="30" t="s">
        <v>8315</v>
      </c>
      <c r="R98" s="24" t="s">
        <v>8316</v>
      </c>
      <c r="S98" s="31">
        <v>40883</v>
      </c>
      <c r="T98" s="31">
        <v>40939</v>
      </c>
    </row>
    <row r="99" spans="1:20" ht="48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41">
        <v>109</v>
      </c>
      <c r="P99" s="24">
        <v>40.07</v>
      </c>
      <c r="Q99" s="30" t="s">
        <v>8315</v>
      </c>
      <c r="R99" s="24" t="s">
        <v>8316</v>
      </c>
      <c r="S99" s="31">
        <v>41491</v>
      </c>
      <c r="T99" s="31">
        <v>41509</v>
      </c>
    </row>
    <row r="100" spans="1:20" ht="48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57">
        <v>107</v>
      </c>
      <c r="P100" s="24">
        <v>100.22</v>
      </c>
      <c r="Q100" s="30" t="s">
        <v>8315</v>
      </c>
      <c r="R100" s="24" t="s">
        <v>8316</v>
      </c>
      <c r="S100" s="31">
        <v>41791</v>
      </c>
      <c r="T100" s="31">
        <v>41821</v>
      </c>
    </row>
    <row r="101" spans="1:20" ht="80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36">
        <v>116</v>
      </c>
      <c r="P101" s="24">
        <v>71.489999999999995</v>
      </c>
      <c r="Q101" s="30" t="s">
        <v>8315</v>
      </c>
      <c r="R101" s="24" t="s">
        <v>8316</v>
      </c>
      <c r="S101" s="31">
        <v>41835</v>
      </c>
      <c r="T101" s="31">
        <v>41855</v>
      </c>
    </row>
    <row r="102" spans="1:20" ht="80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50">
        <v>104</v>
      </c>
      <c r="P102" s="24">
        <v>63.11</v>
      </c>
      <c r="Q102" s="30" t="s">
        <v>8315</v>
      </c>
      <c r="R102" s="24" t="s">
        <v>8316</v>
      </c>
      <c r="S102" s="31">
        <v>41827</v>
      </c>
      <c r="T102" s="31">
        <v>41848</v>
      </c>
    </row>
    <row r="103" spans="1:20" ht="96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49">
        <v>119</v>
      </c>
      <c r="P103" s="24">
        <v>50.16</v>
      </c>
      <c r="Q103" s="30" t="s">
        <v>8315</v>
      </c>
      <c r="R103" s="24" t="s">
        <v>8316</v>
      </c>
      <c r="S103" s="31">
        <v>41778</v>
      </c>
      <c r="T103" s="31">
        <v>41810</v>
      </c>
    </row>
    <row r="104" spans="1:20" ht="6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52">
        <v>126</v>
      </c>
      <c r="P104" s="24">
        <v>62.88</v>
      </c>
      <c r="Q104" s="30" t="s">
        <v>8315</v>
      </c>
      <c r="R104" s="24" t="s">
        <v>8316</v>
      </c>
      <c r="S104" s="31">
        <v>41013</v>
      </c>
      <c r="T104" s="31">
        <v>41061</v>
      </c>
    </row>
    <row r="105" spans="1:20" ht="48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48">
        <v>120</v>
      </c>
      <c r="P105" s="24">
        <v>85.53</v>
      </c>
      <c r="Q105" s="30" t="s">
        <v>8315</v>
      </c>
      <c r="R105" s="24" t="s">
        <v>8316</v>
      </c>
      <c r="S105" s="31">
        <v>41834</v>
      </c>
      <c r="T105" s="31">
        <v>41866</v>
      </c>
    </row>
    <row r="106" spans="1:20" ht="32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52">
        <v>126</v>
      </c>
      <c r="P106" s="24">
        <v>53.72</v>
      </c>
      <c r="Q106" s="30" t="s">
        <v>8315</v>
      </c>
      <c r="R106" s="24" t="s">
        <v>8316</v>
      </c>
      <c r="S106" s="31">
        <v>41829</v>
      </c>
      <c r="T106" s="31">
        <v>41859</v>
      </c>
    </row>
    <row r="107" spans="1:20" ht="6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34">
        <v>100</v>
      </c>
      <c r="P107" s="24">
        <v>262.11</v>
      </c>
      <c r="Q107" s="30" t="s">
        <v>8315</v>
      </c>
      <c r="R107" s="24" t="s">
        <v>8316</v>
      </c>
      <c r="S107" s="31">
        <v>42219</v>
      </c>
      <c r="T107" s="31">
        <v>42257</v>
      </c>
    </row>
    <row r="108" spans="1:20" ht="48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36">
        <v>116</v>
      </c>
      <c r="P108" s="24">
        <v>50.2</v>
      </c>
      <c r="Q108" s="30" t="s">
        <v>8315</v>
      </c>
      <c r="R108" s="24" t="s">
        <v>8316</v>
      </c>
      <c r="S108" s="31">
        <v>42648</v>
      </c>
      <c r="T108" s="31">
        <v>42678</v>
      </c>
    </row>
    <row r="109" spans="1:20" ht="80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34">
        <v>100</v>
      </c>
      <c r="P109" s="24">
        <v>168.25</v>
      </c>
      <c r="Q109" s="30" t="s">
        <v>8315</v>
      </c>
      <c r="R109" s="24" t="s">
        <v>8316</v>
      </c>
      <c r="S109" s="31">
        <v>42050</v>
      </c>
      <c r="T109" s="31">
        <v>42085</v>
      </c>
    </row>
    <row r="110" spans="1:20" ht="32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35">
        <v>101</v>
      </c>
      <c r="P110" s="24">
        <v>256.37</v>
      </c>
      <c r="Q110" s="30" t="s">
        <v>8315</v>
      </c>
      <c r="R110" s="24" t="s">
        <v>8316</v>
      </c>
      <c r="S110" s="31">
        <v>42772</v>
      </c>
      <c r="T110" s="31">
        <v>42806</v>
      </c>
    </row>
    <row r="111" spans="1:20" ht="6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40">
        <v>125</v>
      </c>
      <c r="P111" s="24">
        <v>37.14</v>
      </c>
      <c r="Q111" s="30" t="s">
        <v>8315</v>
      </c>
      <c r="R111" s="24" t="s">
        <v>8316</v>
      </c>
      <c r="S111" s="31">
        <v>42270</v>
      </c>
      <c r="T111" s="31">
        <v>42301</v>
      </c>
    </row>
    <row r="112" spans="1:20" ht="96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44">
        <v>110</v>
      </c>
      <c r="P112" s="24">
        <v>45.88</v>
      </c>
      <c r="Q112" s="30" t="s">
        <v>8315</v>
      </c>
      <c r="R112" s="24" t="s">
        <v>8316</v>
      </c>
      <c r="S112" s="31">
        <v>42206</v>
      </c>
      <c r="T112" s="31">
        <v>42236</v>
      </c>
    </row>
    <row r="113" spans="1:20" ht="4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43">
        <v>102</v>
      </c>
      <c r="P113" s="24">
        <v>141.71</v>
      </c>
      <c r="Q113" s="30" t="s">
        <v>8315</v>
      </c>
      <c r="R113" s="24" t="s">
        <v>8316</v>
      </c>
      <c r="S113" s="31">
        <v>42697</v>
      </c>
      <c r="T113" s="31">
        <v>42745</v>
      </c>
    </row>
    <row r="114" spans="1:20" ht="80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43">
        <v>102</v>
      </c>
      <c r="P114" s="24">
        <v>52.49</v>
      </c>
      <c r="Q114" s="30" t="s">
        <v>8315</v>
      </c>
      <c r="R114" s="24" t="s">
        <v>8316</v>
      </c>
      <c r="S114" s="31">
        <v>42503</v>
      </c>
      <c r="T114" s="31">
        <v>42524</v>
      </c>
    </row>
    <row r="115" spans="1:20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43">
        <v>102</v>
      </c>
      <c r="P115" s="24">
        <v>193.62</v>
      </c>
      <c r="Q115" s="30" t="s">
        <v>8315</v>
      </c>
      <c r="R115" s="24" t="s">
        <v>8316</v>
      </c>
      <c r="S115" s="31">
        <v>42323</v>
      </c>
      <c r="T115" s="31">
        <v>42355</v>
      </c>
    </row>
    <row r="116" spans="1:20" ht="8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37">
        <v>108</v>
      </c>
      <c r="P116" s="24">
        <v>106.8</v>
      </c>
      <c r="Q116" s="30" t="s">
        <v>8315</v>
      </c>
      <c r="R116" s="24" t="s">
        <v>8316</v>
      </c>
      <c r="S116" s="31">
        <v>41933</v>
      </c>
      <c r="T116" s="31">
        <v>41963</v>
      </c>
    </row>
    <row r="117" spans="1:20" ht="96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44">
        <v>110</v>
      </c>
      <c r="P117" s="24">
        <v>77.22</v>
      </c>
      <c r="Q117" s="30" t="s">
        <v>8315</v>
      </c>
      <c r="R117" s="24" t="s">
        <v>8316</v>
      </c>
      <c r="S117" s="31">
        <v>41898</v>
      </c>
      <c r="T117" s="31">
        <v>41913</v>
      </c>
    </row>
    <row r="118" spans="1:20" ht="96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39">
        <v>161</v>
      </c>
      <c r="P118" s="24">
        <v>57.5</v>
      </c>
      <c r="Q118" s="30" t="s">
        <v>8315</v>
      </c>
      <c r="R118" s="24" t="s">
        <v>8316</v>
      </c>
      <c r="S118" s="31">
        <v>42446</v>
      </c>
      <c r="T118" s="31">
        <v>42476</v>
      </c>
    </row>
    <row r="119" spans="1:20" ht="80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61">
        <v>131</v>
      </c>
      <c r="P119" s="24">
        <v>50.46</v>
      </c>
      <c r="Q119" s="30" t="s">
        <v>8315</v>
      </c>
      <c r="R119" s="24" t="s">
        <v>8316</v>
      </c>
      <c r="S119" s="31">
        <v>42463</v>
      </c>
      <c r="T119" s="31">
        <v>42494</v>
      </c>
    </row>
    <row r="120" spans="1:20" ht="4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49">
        <v>119</v>
      </c>
      <c r="P120" s="24">
        <v>97.38</v>
      </c>
      <c r="Q120" s="30" t="s">
        <v>8315</v>
      </c>
      <c r="R120" s="24" t="s">
        <v>8316</v>
      </c>
      <c r="S120" s="31">
        <v>42766</v>
      </c>
      <c r="T120" s="31">
        <v>42796</v>
      </c>
    </row>
    <row r="121" spans="1:20" ht="64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47">
        <v>103</v>
      </c>
      <c r="P121" s="24">
        <v>85.53</v>
      </c>
      <c r="Q121" s="30" t="s">
        <v>8315</v>
      </c>
      <c r="R121" s="24" t="s">
        <v>8316</v>
      </c>
      <c r="S121" s="31">
        <v>42522</v>
      </c>
      <c r="T121" s="31">
        <v>42552</v>
      </c>
    </row>
    <row r="122" spans="1:20" ht="64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35">
        <v>101</v>
      </c>
      <c r="P122" s="24">
        <v>182.91</v>
      </c>
      <c r="Q122" s="30" t="s">
        <v>8315</v>
      </c>
      <c r="R122" s="24" t="s">
        <v>8316</v>
      </c>
      <c r="S122" s="31">
        <v>42702</v>
      </c>
      <c r="T122" s="31">
        <v>42732</v>
      </c>
    </row>
    <row r="123" spans="1:20" ht="80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35">
        <v>101</v>
      </c>
      <c r="P123" s="24">
        <v>131.13999999999999</v>
      </c>
      <c r="Q123" s="30" t="s">
        <v>8315</v>
      </c>
      <c r="R123" s="24" t="s">
        <v>8316</v>
      </c>
      <c r="S123" s="31">
        <v>42252</v>
      </c>
      <c r="T123" s="31">
        <v>42276</v>
      </c>
    </row>
    <row r="124" spans="1:20" ht="6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32">
        <v>115</v>
      </c>
      <c r="P124" s="24">
        <v>58.69</v>
      </c>
      <c r="Q124" s="30" t="s">
        <v>8315</v>
      </c>
      <c r="R124" s="24" t="s">
        <v>8316</v>
      </c>
      <c r="S124" s="31">
        <v>41893</v>
      </c>
      <c r="T124" s="31">
        <v>41926</v>
      </c>
    </row>
    <row r="125" spans="1:20" ht="80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64">
        <v>127</v>
      </c>
      <c r="P125" s="24">
        <v>69.569999999999993</v>
      </c>
      <c r="Q125" s="30" t="s">
        <v>8315</v>
      </c>
      <c r="R125" s="24" t="s">
        <v>8316</v>
      </c>
      <c r="S125" s="31">
        <v>41871</v>
      </c>
      <c r="T125" s="31">
        <v>41901</v>
      </c>
    </row>
    <row r="126" spans="1:20" ht="4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47">
        <v>103</v>
      </c>
      <c r="P126" s="24">
        <v>115.87</v>
      </c>
      <c r="Q126" s="30" t="s">
        <v>8315</v>
      </c>
      <c r="R126" s="24" t="s">
        <v>8316</v>
      </c>
      <c r="S126" s="31">
        <v>42262</v>
      </c>
      <c r="T126" s="31">
        <v>42286</v>
      </c>
    </row>
    <row r="127" spans="1:20" ht="8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50">
        <v>104</v>
      </c>
      <c r="P127" s="24">
        <v>81.13</v>
      </c>
      <c r="Q127" s="30" t="s">
        <v>8315</v>
      </c>
      <c r="R127" s="24" t="s">
        <v>8316</v>
      </c>
      <c r="S127" s="31">
        <v>42135</v>
      </c>
      <c r="T127" s="31">
        <v>42167</v>
      </c>
    </row>
    <row r="128" spans="1:20" ht="48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55">
        <v>111</v>
      </c>
      <c r="P128" s="24">
        <v>57.63</v>
      </c>
      <c r="Q128" s="30" t="s">
        <v>8315</v>
      </c>
      <c r="R128" s="24" t="s">
        <v>8316</v>
      </c>
      <c r="S128" s="31">
        <v>42230</v>
      </c>
      <c r="T128" s="31">
        <v>42259</v>
      </c>
    </row>
    <row r="129" spans="1:20" ht="80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35">
        <v>101</v>
      </c>
      <c r="P129" s="24">
        <v>60.48</v>
      </c>
      <c r="Q129" s="30" t="s">
        <v>8315</v>
      </c>
      <c r="R129" s="24" t="s">
        <v>8316</v>
      </c>
      <c r="S129" s="31">
        <v>42068</v>
      </c>
      <c r="T129" s="31">
        <v>42098</v>
      </c>
    </row>
    <row r="130" spans="1:20" ht="80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9">
        <v>105</v>
      </c>
      <c r="P130" s="24">
        <v>65.58</v>
      </c>
      <c r="Q130" s="30" t="s">
        <v>8315</v>
      </c>
      <c r="R130" s="24" t="s">
        <v>8316</v>
      </c>
      <c r="S130" s="31">
        <v>42145</v>
      </c>
      <c r="T130" s="31">
        <v>42175</v>
      </c>
    </row>
    <row r="131" spans="1:20" ht="64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43">
        <v>102</v>
      </c>
      <c r="P131" s="24">
        <v>119.19</v>
      </c>
      <c r="Q131" s="30" t="s">
        <v>8315</v>
      </c>
      <c r="R131" s="24" t="s">
        <v>8316</v>
      </c>
      <c r="S131" s="31">
        <v>41918</v>
      </c>
      <c r="T131" s="31">
        <v>41948</v>
      </c>
    </row>
    <row r="132" spans="1:20" ht="48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55">
        <v>111</v>
      </c>
      <c r="P132" s="24">
        <v>83.05</v>
      </c>
      <c r="Q132" s="30" t="s">
        <v>8315</v>
      </c>
      <c r="R132" s="24" t="s">
        <v>8316</v>
      </c>
      <c r="S132" s="31">
        <v>42146</v>
      </c>
      <c r="T132" s="31">
        <v>42176</v>
      </c>
    </row>
    <row r="133" spans="1:20" ht="64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43">
        <v>102</v>
      </c>
      <c r="P133" s="24">
        <v>177.09</v>
      </c>
      <c r="Q133" s="30" t="s">
        <v>8315</v>
      </c>
      <c r="R133" s="24" t="s">
        <v>8316</v>
      </c>
      <c r="S133" s="31">
        <v>42602</v>
      </c>
      <c r="T133" s="31">
        <v>42621</v>
      </c>
    </row>
    <row r="134" spans="1:20" ht="96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51">
        <v>128</v>
      </c>
      <c r="P134" s="24">
        <v>72.760000000000005</v>
      </c>
      <c r="Q134" s="30" t="s">
        <v>8315</v>
      </c>
      <c r="R134" s="24" t="s">
        <v>8316</v>
      </c>
      <c r="S134" s="31">
        <v>42144</v>
      </c>
      <c r="T134" s="31">
        <v>42166</v>
      </c>
    </row>
    <row r="135" spans="1:20" ht="32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9">
        <v>105</v>
      </c>
      <c r="P135" s="24">
        <v>98.2</v>
      </c>
      <c r="Q135" s="30" t="s">
        <v>8315</v>
      </c>
      <c r="R135" s="24" t="s">
        <v>8316</v>
      </c>
      <c r="S135" s="31">
        <v>41982</v>
      </c>
      <c r="T135" s="31">
        <v>42012</v>
      </c>
    </row>
    <row r="136" spans="1:20" ht="48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53">
        <v>106</v>
      </c>
      <c r="P136" s="24">
        <v>251.74</v>
      </c>
      <c r="Q136" s="30" t="s">
        <v>8315</v>
      </c>
      <c r="R136" s="24" t="s">
        <v>8316</v>
      </c>
      <c r="S136" s="31">
        <v>42614</v>
      </c>
      <c r="T136" s="31">
        <v>42644</v>
      </c>
    </row>
    <row r="137" spans="1:20" ht="96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41">
        <v>109</v>
      </c>
      <c r="P137" s="24">
        <v>74.819999999999993</v>
      </c>
      <c r="Q137" s="30" t="s">
        <v>8315</v>
      </c>
      <c r="R137" s="24" t="s">
        <v>8316</v>
      </c>
      <c r="S137" s="31">
        <v>42303</v>
      </c>
      <c r="T137" s="31">
        <v>42338</v>
      </c>
    </row>
    <row r="138" spans="1:20" ht="96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34">
        <v>100</v>
      </c>
      <c r="P138" s="24">
        <v>67.650000000000006</v>
      </c>
      <c r="Q138" s="30" t="s">
        <v>8315</v>
      </c>
      <c r="R138" s="24" t="s">
        <v>8316</v>
      </c>
      <c r="S138" s="31">
        <v>42171</v>
      </c>
      <c r="T138" s="31">
        <v>42201</v>
      </c>
    </row>
    <row r="139" spans="1:20" ht="64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47">
        <v>103</v>
      </c>
      <c r="P139" s="24">
        <v>93.81</v>
      </c>
      <c r="Q139" s="30" t="s">
        <v>8315</v>
      </c>
      <c r="R139" s="24" t="s">
        <v>8316</v>
      </c>
      <c r="S139" s="31">
        <v>41964</v>
      </c>
      <c r="T139" s="31">
        <v>41995</v>
      </c>
    </row>
    <row r="140" spans="1:20" ht="80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65">
        <v>112</v>
      </c>
      <c r="P140" s="24">
        <v>41.24</v>
      </c>
      <c r="Q140" s="30" t="s">
        <v>8315</v>
      </c>
      <c r="R140" s="24" t="s">
        <v>8316</v>
      </c>
      <c r="S140" s="31">
        <v>42284</v>
      </c>
      <c r="T140" s="31">
        <v>42307</v>
      </c>
    </row>
    <row r="141" spans="1:20" ht="48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47">
        <v>103</v>
      </c>
      <c r="P141" s="24">
        <v>52.55</v>
      </c>
      <c r="Q141" s="30" t="s">
        <v>8315</v>
      </c>
      <c r="R141" s="24" t="s">
        <v>8316</v>
      </c>
      <c r="S141" s="31">
        <v>42016</v>
      </c>
      <c r="T141" s="31">
        <v>42032</v>
      </c>
    </row>
    <row r="142" spans="1:20" ht="48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61">
        <v>131</v>
      </c>
      <c r="P142" s="24">
        <v>48.33</v>
      </c>
      <c r="Q142" s="30" t="s">
        <v>8315</v>
      </c>
      <c r="R142" s="24" t="s">
        <v>8316</v>
      </c>
      <c r="S142" s="31">
        <v>42136</v>
      </c>
      <c r="T142" s="31">
        <v>42167</v>
      </c>
    </row>
    <row r="143" spans="1:20" ht="112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43">
        <v>102</v>
      </c>
      <c r="P143" s="24">
        <v>53.18</v>
      </c>
      <c r="Q143" s="30" t="s">
        <v>8315</v>
      </c>
      <c r="R143" s="24" t="s">
        <v>8316</v>
      </c>
      <c r="S143" s="31">
        <v>42172</v>
      </c>
      <c r="T143" s="31">
        <v>42202</v>
      </c>
    </row>
    <row r="144" spans="1:20" ht="80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51">
        <v>128</v>
      </c>
      <c r="P144" s="24">
        <v>60.95</v>
      </c>
      <c r="Q144" s="30" t="s">
        <v>8315</v>
      </c>
      <c r="R144" s="24" t="s">
        <v>8316</v>
      </c>
      <c r="S144" s="31">
        <v>42590</v>
      </c>
      <c r="T144" s="31">
        <v>42606</v>
      </c>
    </row>
    <row r="145" spans="1:20" ht="64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66">
        <v>154</v>
      </c>
      <c r="P145" s="24">
        <v>106.5</v>
      </c>
      <c r="Q145" s="30" t="s">
        <v>8315</v>
      </c>
      <c r="R145" s="24" t="s">
        <v>8316</v>
      </c>
      <c r="S145" s="31">
        <v>42284</v>
      </c>
      <c r="T145" s="31">
        <v>42314</v>
      </c>
    </row>
    <row r="146" spans="1:20" ht="4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57">
        <v>107</v>
      </c>
      <c r="P146" s="24">
        <v>204.57</v>
      </c>
      <c r="Q146" s="30" t="s">
        <v>8315</v>
      </c>
      <c r="R146" s="24" t="s">
        <v>8316</v>
      </c>
      <c r="S146" s="31">
        <v>42611</v>
      </c>
      <c r="T146" s="31">
        <v>42627</v>
      </c>
    </row>
    <row r="147" spans="1:20" ht="64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35">
        <v>101</v>
      </c>
      <c r="P147" s="24">
        <v>54.91</v>
      </c>
      <c r="Q147" s="30" t="s">
        <v>8315</v>
      </c>
      <c r="R147" s="24" t="s">
        <v>8316</v>
      </c>
      <c r="S147" s="31">
        <v>42400</v>
      </c>
      <c r="T147" s="31">
        <v>42444</v>
      </c>
    </row>
    <row r="148" spans="1:20" ht="80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34">
        <v>100</v>
      </c>
      <c r="P148" s="24">
        <v>150.41999999999999</v>
      </c>
      <c r="Q148" s="30" t="s">
        <v>8315</v>
      </c>
      <c r="R148" s="24" t="s">
        <v>8316</v>
      </c>
      <c r="S148" s="31">
        <v>42017</v>
      </c>
      <c r="T148" s="31">
        <v>42044</v>
      </c>
    </row>
    <row r="149" spans="1:20" ht="80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58">
        <v>114</v>
      </c>
      <c r="P149" s="24">
        <v>105.21</v>
      </c>
      <c r="Q149" s="30" t="s">
        <v>8315</v>
      </c>
      <c r="R149" s="24" t="s">
        <v>8316</v>
      </c>
      <c r="S149" s="31">
        <v>42431</v>
      </c>
      <c r="T149" s="31">
        <v>42461</v>
      </c>
    </row>
    <row r="150" spans="1:20" ht="80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47">
        <v>103</v>
      </c>
      <c r="P150" s="24">
        <v>68.67</v>
      </c>
      <c r="Q150" s="30" t="s">
        <v>8315</v>
      </c>
      <c r="R150" s="24" t="s">
        <v>8316</v>
      </c>
      <c r="S150" s="31">
        <v>42121</v>
      </c>
      <c r="T150" s="31">
        <v>42156</v>
      </c>
    </row>
    <row r="151" spans="1:20" ht="9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56">
        <v>122</v>
      </c>
      <c r="P151" s="24">
        <v>129.36000000000001</v>
      </c>
      <c r="Q151" s="30" t="s">
        <v>8315</v>
      </c>
      <c r="R151" s="24" t="s">
        <v>8316</v>
      </c>
      <c r="S151" s="31">
        <v>42219</v>
      </c>
      <c r="T151" s="31">
        <v>42249</v>
      </c>
    </row>
    <row r="152" spans="1:20" ht="96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47">
        <v>103</v>
      </c>
      <c r="P152" s="24">
        <v>134.26</v>
      </c>
      <c r="Q152" s="30" t="s">
        <v>8315</v>
      </c>
      <c r="R152" s="24" t="s">
        <v>8316</v>
      </c>
      <c r="S152" s="31">
        <v>42445</v>
      </c>
      <c r="T152" s="31">
        <v>42489</v>
      </c>
    </row>
    <row r="153" spans="1:20" ht="48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43">
        <v>102</v>
      </c>
      <c r="P153" s="24">
        <v>203.2</v>
      </c>
      <c r="Q153" s="30" t="s">
        <v>8315</v>
      </c>
      <c r="R153" s="24" t="s">
        <v>8316</v>
      </c>
      <c r="S153" s="31">
        <v>42380</v>
      </c>
      <c r="T153" s="31">
        <v>42398</v>
      </c>
    </row>
    <row r="154" spans="1:20" ht="16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65">
        <v>112</v>
      </c>
      <c r="P154" s="24">
        <v>69.19</v>
      </c>
      <c r="Q154" s="30" t="s">
        <v>8315</v>
      </c>
      <c r="R154" s="24" t="s">
        <v>8316</v>
      </c>
      <c r="S154" s="31">
        <v>42762</v>
      </c>
      <c r="T154" s="31">
        <v>42794</v>
      </c>
    </row>
    <row r="155" spans="1:20" ht="4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43">
        <v>102</v>
      </c>
      <c r="P155" s="24">
        <v>125.12</v>
      </c>
      <c r="Q155" s="30" t="s">
        <v>8315</v>
      </c>
      <c r="R155" s="24" t="s">
        <v>8316</v>
      </c>
      <c r="S155" s="31">
        <v>42567</v>
      </c>
      <c r="T155" s="31">
        <v>42597</v>
      </c>
    </row>
    <row r="156" spans="1:20" ht="96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58">
        <v>114</v>
      </c>
      <c r="P156" s="24">
        <v>40.71</v>
      </c>
      <c r="Q156" s="30" t="s">
        <v>8315</v>
      </c>
      <c r="R156" s="24" t="s">
        <v>8316</v>
      </c>
      <c r="S156" s="31">
        <v>42232</v>
      </c>
      <c r="T156" s="31">
        <v>42264</v>
      </c>
    </row>
    <row r="157" spans="1:20" ht="96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43">
        <v>102</v>
      </c>
      <c r="P157" s="24">
        <v>141.29</v>
      </c>
      <c r="Q157" s="30" t="s">
        <v>8315</v>
      </c>
      <c r="R157" s="24" t="s">
        <v>8316</v>
      </c>
      <c r="S157" s="31">
        <v>42239</v>
      </c>
      <c r="T157" s="31">
        <v>42260</v>
      </c>
    </row>
    <row r="158" spans="1:20" ht="112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36">
        <v>116</v>
      </c>
      <c r="P158" s="24">
        <v>55.33</v>
      </c>
      <c r="Q158" s="30" t="s">
        <v>8315</v>
      </c>
      <c r="R158" s="24" t="s">
        <v>8316</v>
      </c>
      <c r="S158" s="31">
        <v>42261</v>
      </c>
      <c r="T158" s="31">
        <v>42291</v>
      </c>
    </row>
    <row r="159" spans="1:20" ht="64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67">
        <v>136</v>
      </c>
      <c r="P159" s="24">
        <v>46.42</v>
      </c>
      <c r="Q159" s="30" t="s">
        <v>8315</v>
      </c>
      <c r="R159" s="24" t="s">
        <v>8316</v>
      </c>
      <c r="S159" s="31">
        <v>42102</v>
      </c>
      <c r="T159" s="31">
        <v>42123</v>
      </c>
    </row>
    <row r="160" spans="1:20" ht="80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63">
        <v>133</v>
      </c>
      <c r="P160" s="24">
        <v>57.2</v>
      </c>
      <c r="Q160" s="30" t="s">
        <v>8315</v>
      </c>
      <c r="R160" s="24" t="s">
        <v>8316</v>
      </c>
      <c r="S160" s="31">
        <v>42538</v>
      </c>
      <c r="T160" s="31">
        <v>42583</v>
      </c>
    </row>
    <row r="161" spans="1:20" ht="64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36">
        <v>116</v>
      </c>
      <c r="P161" s="24">
        <v>59.6</v>
      </c>
      <c r="Q161" s="30" t="s">
        <v>8315</v>
      </c>
      <c r="R161" s="24" t="s">
        <v>8316</v>
      </c>
      <c r="S161" s="31">
        <v>42056</v>
      </c>
      <c r="T161" s="31">
        <v>42091</v>
      </c>
    </row>
    <row r="162" spans="1:20" ht="48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9">
        <v>105</v>
      </c>
      <c r="P162" s="24">
        <v>89.59</v>
      </c>
      <c r="Q162" s="30" t="s">
        <v>8315</v>
      </c>
      <c r="R162" s="24" t="s">
        <v>8316</v>
      </c>
      <c r="S162" s="31">
        <v>42696</v>
      </c>
      <c r="T162" s="31">
        <v>42726</v>
      </c>
    </row>
    <row r="163" spans="1:20" ht="48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43">
        <v>102</v>
      </c>
      <c r="P163" s="24">
        <v>204.05</v>
      </c>
      <c r="Q163" s="30" t="s">
        <v>8315</v>
      </c>
      <c r="R163" s="24" t="s">
        <v>8316</v>
      </c>
      <c r="S163" s="31">
        <v>42186</v>
      </c>
      <c r="T163" s="31">
        <v>42216</v>
      </c>
    </row>
    <row r="164" spans="1:20" ht="96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39">
        <v>175</v>
      </c>
      <c r="P164" s="24">
        <v>48.7</v>
      </c>
      <c r="Q164" s="30" t="s">
        <v>8315</v>
      </c>
      <c r="R164" s="24" t="s">
        <v>8316</v>
      </c>
      <c r="S164" s="31">
        <v>42493</v>
      </c>
      <c r="T164" s="31">
        <v>42531</v>
      </c>
    </row>
    <row r="165" spans="1:20" ht="48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57">
        <v>107</v>
      </c>
      <c r="P165" s="24">
        <v>53.34</v>
      </c>
      <c r="Q165" s="30" t="s">
        <v>8315</v>
      </c>
      <c r="R165" s="24" t="s">
        <v>8316</v>
      </c>
      <c r="S165" s="31">
        <v>42475</v>
      </c>
      <c r="T165" s="31">
        <v>42505</v>
      </c>
    </row>
    <row r="166" spans="1:20" ht="48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56">
        <v>122</v>
      </c>
      <c r="P166" s="24">
        <v>75.09</v>
      </c>
      <c r="Q166" s="30" t="s">
        <v>8315</v>
      </c>
      <c r="R166" s="24" t="s">
        <v>8316</v>
      </c>
      <c r="S166" s="31">
        <v>42452</v>
      </c>
      <c r="T166" s="31">
        <v>42473</v>
      </c>
    </row>
    <row r="167" spans="1:20" ht="48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34">
        <v>100</v>
      </c>
      <c r="P167" s="24">
        <v>209.84</v>
      </c>
      <c r="Q167" s="30" t="s">
        <v>8315</v>
      </c>
      <c r="R167" s="24" t="s">
        <v>8316</v>
      </c>
      <c r="S167" s="31">
        <v>42253</v>
      </c>
      <c r="T167" s="31">
        <v>42283</v>
      </c>
    </row>
    <row r="168" spans="1:20" ht="96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44">
        <v>110</v>
      </c>
      <c r="P168" s="24">
        <v>61.02</v>
      </c>
      <c r="Q168" s="30" t="s">
        <v>8315</v>
      </c>
      <c r="R168" s="24" t="s">
        <v>8316</v>
      </c>
      <c r="S168" s="31">
        <v>42264</v>
      </c>
      <c r="T168" s="31">
        <v>42294</v>
      </c>
    </row>
    <row r="169" spans="1:20" ht="48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34">
        <v>100</v>
      </c>
      <c r="P169" s="24">
        <v>61</v>
      </c>
      <c r="Q169" s="30" t="s">
        <v>8315</v>
      </c>
      <c r="R169" s="24" t="s">
        <v>8316</v>
      </c>
      <c r="S169" s="31">
        <v>42664</v>
      </c>
      <c r="T169" s="31">
        <v>42685</v>
      </c>
    </row>
    <row r="170" spans="1:20" ht="48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36">
        <v>116</v>
      </c>
      <c r="P170" s="24">
        <v>80.03</v>
      </c>
      <c r="Q170" s="30" t="s">
        <v>8315</v>
      </c>
      <c r="R170" s="24" t="s">
        <v>8316</v>
      </c>
      <c r="S170" s="31">
        <v>42382</v>
      </c>
      <c r="T170" s="31">
        <v>42396</v>
      </c>
    </row>
    <row r="171" spans="1:20" ht="80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34">
        <v>100</v>
      </c>
      <c r="P171" s="24">
        <v>93.98</v>
      </c>
      <c r="Q171" s="30" t="s">
        <v>8315</v>
      </c>
      <c r="R171" s="24" t="s">
        <v>8316</v>
      </c>
      <c r="S171" s="31">
        <v>41826</v>
      </c>
      <c r="T171" s="31">
        <v>41859</v>
      </c>
    </row>
    <row r="172" spans="1:20" ht="48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53">
        <v>106</v>
      </c>
      <c r="P172" s="24">
        <v>61.94</v>
      </c>
      <c r="Q172" s="30" t="s">
        <v>8315</v>
      </c>
      <c r="R172" s="24" t="s">
        <v>8316</v>
      </c>
      <c r="S172" s="31">
        <v>42499</v>
      </c>
      <c r="T172" s="31">
        <v>42529</v>
      </c>
    </row>
    <row r="173" spans="1:20" ht="64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35">
        <v>101</v>
      </c>
      <c r="P173" s="24">
        <v>66.45</v>
      </c>
      <c r="Q173" s="30" t="s">
        <v>8315</v>
      </c>
      <c r="R173" s="24" t="s">
        <v>8316</v>
      </c>
      <c r="S173" s="31">
        <v>42513</v>
      </c>
      <c r="T173" s="31">
        <v>42543</v>
      </c>
    </row>
    <row r="174" spans="1:20" ht="96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57">
        <v>107</v>
      </c>
      <c r="P174" s="24">
        <v>35.799999999999997</v>
      </c>
      <c r="Q174" s="30" t="s">
        <v>8315</v>
      </c>
      <c r="R174" s="24" t="s">
        <v>8316</v>
      </c>
      <c r="S174" s="31">
        <v>41914</v>
      </c>
      <c r="T174" s="31">
        <v>41928</v>
      </c>
    </row>
    <row r="175" spans="1:20" ht="64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43">
        <v>102</v>
      </c>
      <c r="P175" s="24">
        <v>145.65</v>
      </c>
      <c r="Q175" s="30" t="s">
        <v>8315</v>
      </c>
      <c r="R175" s="24" t="s">
        <v>8316</v>
      </c>
      <c r="S175" s="31">
        <v>42521</v>
      </c>
      <c r="T175" s="31">
        <v>42543</v>
      </c>
    </row>
    <row r="176" spans="1:20" ht="4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35">
        <v>101</v>
      </c>
      <c r="P176" s="24">
        <v>142.28</v>
      </c>
      <c r="Q176" s="30" t="s">
        <v>8315</v>
      </c>
      <c r="R176" s="24" t="s">
        <v>8316</v>
      </c>
      <c r="S176" s="31">
        <v>42041</v>
      </c>
      <c r="T176" s="31">
        <v>42071</v>
      </c>
    </row>
    <row r="177" spans="1:20" ht="48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42">
        <v>146</v>
      </c>
      <c r="P177" s="24">
        <v>292.77999999999997</v>
      </c>
      <c r="Q177" s="30" t="s">
        <v>8315</v>
      </c>
      <c r="R177" s="24" t="s">
        <v>8316</v>
      </c>
      <c r="S177" s="31">
        <v>41822</v>
      </c>
      <c r="T177" s="31">
        <v>41825</v>
      </c>
    </row>
    <row r="178" spans="1:20" ht="96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9">
        <v>105</v>
      </c>
      <c r="P178" s="24">
        <v>80.400000000000006</v>
      </c>
      <c r="Q178" s="30" t="s">
        <v>8315</v>
      </c>
      <c r="R178" s="24" t="s">
        <v>8316</v>
      </c>
      <c r="S178" s="31">
        <v>42248</v>
      </c>
      <c r="T178" s="31">
        <v>42283</v>
      </c>
    </row>
    <row r="179" spans="1:20" ht="48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34">
        <v>100</v>
      </c>
      <c r="P179" s="24">
        <v>72.290000000000006</v>
      </c>
      <c r="Q179" s="30" t="s">
        <v>8315</v>
      </c>
      <c r="R179" s="24" t="s">
        <v>8316</v>
      </c>
      <c r="S179" s="31">
        <v>41809</v>
      </c>
      <c r="T179" s="31">
        <v>41839</v>
      </c>
    </row>
    <row r="180" spans="1:20" ht="96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9">
        <v>105</v>
      </c>
      <c r="P180" s="24">
        <v>32.97</v>
      </c>
      <c r="Q180" s="30" t="s">
        <v>8315</v>
      </c>
      <c r="R180" s="24" t="s">
        <v>8316</v>
      </c>
      <c r="S180" s="31">
        <v>42148</v>
      </c>
      <c r="T180" s="31">
        <v>42170</v>
      </c>
    </row>
    <row r="181" spans="1:20" ht="80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68">
        <v>139</v>
      </c>
      <c r="P181" s="24">
        <v>116.65</v>
      </c>
      <c r="Q181" s="30" t="s">
        <v>8315</v>
      </c>
      <c r="R181" s="24" t="s">
        <v>8316</v>
      </c>
      <c r="S181" s="31">
        <v>42185</v>
      </c>
      <c r="T181" s="31">
        <v>42215</v>
      </c>
    </row>
    <row r="182" spans="1:20" ht="64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43">
        <v>102</v>
      </c>
      <c r="P182" s="24">
        <v>136.85</v>
      </c>
      <c r="Q182" s="30" t="s">
        <v>8315</v>
      </c>
      <c r="R182" s="24" t="s">
        <v>8316</v>
      </c>
      <c r="S182" s="31">
        <v>42769</v>
      </c>
      <c r="T182" s="31">
        <v>42790</v>
      </c>
    </row>
    <row r="183" spans="1:20" ht="96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50">
        <v>104</v>
      </c>
      <c r="P183" s="24">
        <v>177.62</v>
      </c>
      <c r="Q183" s="30" t="s">
        <v>8315</v>
      </c>
      <c r="R183" s="24" t="s">
        <v>8316</v>
      </c>
      <c r="S183" s="31">
        <v>42549</v>
      </c>
      <c r="T183" s="31">
        <v>42579</v>
      </c>
    </row>
    <row r="184" spans="1:20" ht="4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69">
        <v>138</v>
      </c>
      <c r="P184" s="24">
        <v>109.08</v>
      </c>
      <c r="Q184" s="30" t="s">
        <v>8315</v>
      </c>
      <c r="R184" s="24" t="s">
        <v>8316</v>
      </c>
      <c r="S184" s="31">
        <v>42685</v>
      </c>
      <c r="T184" s="31">
        <v>42710</v>
      </c>
    </row>
    <row r="185" spans="1:20" ht="80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43">
        <v>102</v>
      </c>
      <c r="P185" s="24">
        <v>78.209999999999994</v>
      </c>
      <c r="Q185" s="30" t="s">
        <v>8315</v>
      </c>
      <c r="R185" s="24" t="s">
        <v>8316</v>
      </c>
      <c r="S185" s="31">
        <v>42062</v>
      </c>
      <c r="T185" s="31">
        <v>42095</v>
      </c>
    </row>
    <row r="186" spans="1:20" ht="48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35">
        <v>101</v>
      </c>
      <c r="P186" s="24">
        <v>114.13</v>
      </c>
      <c r="Q186" s="30" t="s">
        <v>8315</v>
      </c>
      <c r="R186" s="24" t="s">
        <v>8316</v>
      </c>
      <c r="S186" s="31">
        <v>41851</v>
      </c>
      <c r="T186" s="31">
        <v>41881</v>
      </c>
    </row>
    <row r="187" spans="1:20" ht="64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70">
        <v>130</v>
      </c>
      <c r="P187" s="24">
        <v>50</v>
      </c>
      <c r="Q187" s="30" t="s">
        <v>8315</v>
      </c>
      <c r="R187" s="24" t="s">
        <v>8316</v>
      </c>
      <c r="S187" s="31">
        <v>42053</v>
      </c>
      <c r="T187" s="31">
        <v>42112</v>
      </c>
    </row>
    <row r="188" spans="1:20" ht="80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44">
        <v>110</v>
      </c>
      <c r="P188" s="24">
        <v>91.67</v>
      </c>
      <c r="Q188" s="30" t="s">
        <v>8315</v>
      </c>
      <c r="R188" s="24" t="s">
        <v>8316</v>
      </c>
      <c r="S188" s="31">
        <v>42054</v>
      </c>
      <c r="T188" s="31">
        <v>42061</v>
      </c>
    </row>
    <row r="189" spans="1:20" ht="48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34">
        <v>100</v>
      </c>
      <c r="P189" s="24">
        <v>69.819999999999993</v>
      </c>
      <c r="Q189" s="30" t="s">
        <v>8315</v>
      </c>
      <c r="R189" s="24" t="s">
        <v>8316</v>
      </c>
      <c r="S189" s="31">
        <v>42466</v>
      </c>
      <c r="T189" s="31">
        <v>42490</v>
      </c>
    </row>
    <row r="190" spans="1:20" ht="80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71">
        <v>153</v>
      </c>
      <c r="P190" s="24">
        <v>109.57</v>
      </c>
      <c r="Q190" s="30" t="s">
        <v>8315</v>
      </c>
      <c r="R190" s="24" t="s">
        <v>8316</v>
      </c>
      <c r="S190" s="31">
        <v>42513</v>
      </c>
      <c r="T190" s="31">
        <v>42534</v>
      </c>
    </row>
    <row r="191" spans="1:20" ht="64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43">
        <v>102</v>
      </c>
      <c r="P191" s="24">
        <v>55.6</v>
      </c>
      <c r="Q191" s="30" t="s">
        <v>8315</v>
      </c>
      <c r="R191" s="24" t="s">
        <v>8316</v>
      </c>
      <c r="S191" s="31">
        <v>42270</v>
      </c>
      <c r="T191" s="31">
        <v>42306</v>
      </c>
    </row>
    <row r="192" spans="1:20" ht="80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47">
        <v>103</v>
      </c>
      <c r="P192" s="24">
        <v>63.57</v>
      </c>
      <c r="Q192" s="30" t="s">
        <v>8315</v>
      </c>
      <c r="R192" s="24" t="s">
        <v>8316</v>
      </c>
      <c r="S192" s="31">
        <v>41932</v>
      </c>
      <c r="T192" s="31">
        <v>41962</v>
      </c>
    </row>
    <row r="193" spans="1:20" ht="4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53">
        <v>106</v>
      </c>
      <c r="P193" s="24">
        <v>184.78</v>
      </c>
      <c r="Q193" s="30" t="s">
        <v>8315</v>
      </c>
      <c r="R193" s="24" t="s">
        <v>8316</v>
      </c>
      <c r="S193" s="31">
        <v>42746</v>
      </c>
      <c r="T193" s="31">
        <v>42791</v>
      </c>
    </row>
    <row r="194" spans="1:20" ht="96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62">
        <v>113</v>
      </c>
      <c r="P194" s="24">
        <v>83.43</v>
      </c>
      <c r="Q194" s="30" t="s">
        <v>8315</v>
      </c>
      <c r="R194" s="24" t="s">
        <v>8316</v>
      </c>
      <c r="S194" s="31">
        <v>41866</v>
      </c>
      <c r="T194" s="31">
        <v>41883</v>
      </c>
    </row>
    <row r="195" spans="1:20" ht="96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39">
        <v>218</v>
      </c>
      <c r="P195" s="24">
        <v>54.5</v>
      </c>
      <c r="Q195" s="30" t="s">
        <v>8315</v>
      </c>
      <c r="R195" s="24" t="s">
        <v>8316</v>
      </c>
      <c r="S195" s="31">
        <v>42056</v>
      </c>
      <c r="T195" s="31">
        <v>42070</v>
      </c>
    </row>
    <row r="196" spans="1:20" ht="64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35">
        <v>101</v>
      </c>
      <c r="P196" s="24">
        <v>302.31</v>
      </c>
      <c r="Q196" s="30" t="s">
        <v>8315</v>
      </c>
      <c r="R196" s="24" t="s">
        <v>8316</v>
      </c>
      <c r="S196" s="31">
        <v>41851</v>
      </c>
      <c r="T196" s="31">
        <v>41870</v>
      </c>
    </row>
    <row r="197" spans="1:20" ht="48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50">
        <v>104</v>
      </c>
      <c r="P197" s="24">
        <v>866.67</v>
      </c>
      <c r="Q197" s="30" t="s">
        <v>8315</v>
      </c>
      <c r="R197" s="24" t="s">
        <v>8316</v>
      </c>
      <c r="S197" s="31">
        <v>42321</v>
      </c>
      <c r="T197" s="31">
        <v>42351</v>
      </c>
    </row>
    <row r="198" spans="1:20" ht="4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39">
        <v>221</v>
      </c>
      <c r="P198" s="24">
        <v>61.39</v>
      </c>
      <c r="Q198" s="30" t="s">
        <v>8315</v>
      </c>
      <c r="R198" s="24" t="s">
        <v>8316</v>
      </c>
      <c r="S198" s="31">
        <v>42107</v>
      </c>
      <c r="T198" s="31">
        <v>42137</v>
      </c>
    </row>
    <row r="199" spans="1:20" ht="64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9">
        <v>105</v>
      </c>
      <c r="P199" s="24">
        <v>45.48</v>
      </c>
      <c r="Q199" s="30" t="s">
        <v>8315</v>
      </c>
      <c r="R199" s="24" t="s">
        <v>8316</v>
      </c>
      <c r="S199" s="31">
        <v>41969</v>
      </c>
      <c r="T199" s="31">
        <v>42005</v>
      </c>
    </row>
    <row r="200" spans="1:20" ht="80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60">
        <v>118</v>
      </c>
      <c r="P200" s="24">
        <v>67.92</v>
      </c>
      <c r="Q200" s="30" t="s">
        <v>8315</v>
      </c>
      <c r="R200" s="24" t="s">
        <v>8316</v>
      </c>
      <c r="S200" s="31">
        <v>42690</v>
      </c>
      <c r="T200" s="31">
        <v>42721</v>
      </c>
    </row>
    <row r="201" spans="1:20" ht="80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68">
        <v>139</v>
      </c>
      <c r="P201" s="24">
        <v>30.78</v>
      </c>
      <c r="Q201" s="30" t="s">
        <v>8315</v>
      </c>
      <c r="R201" s="24" t="s">
        <v>8316</v>
      </c>
      <c r="S201" s="31">
        <v>42312</v>
      </c>
      <c r="T201" s="31">
        <v>42340</v>
      </c>
    </row>
    <row r="202" spans="1:20" ht="48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50">
        <v>104</v>
      </c>
      <c r="P202" s="24">
        <v>38.33</v>
      </c>
      <c r="Q202" s="30" t="s">
        <v>8315</v>
      </c>
      <c r="R202" s="24" t="s">
        <v>8316</v>
      </c>
      <c r="S202" s="31">
        <v>41855</v>
      </c>
      <c r="T202" s="31">
        <v>41876</v>
      </c>
    </row>
    <row r="203" spans="1:20" ht="48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34">
        <v>100</v>
      </c>
      <c r="P203" s="24">
        <v>421.11</v>
      </c>
      <c r="Q203" s="30" t="s">
        <v>8315</v>
      </c>
      <c r="R203" s="24" t="s">
        <v>8316</v>
      </c>
      <c r="S203" s="31">
        <v>42059</v>
      </c>
      <c r="T203" s="31">
        <v>42119</v>
      </c>
    </row>
    <row r="204" spans="1:20" ht="48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50">
        <v>104</v>
      </c>
      <c r="P204" s="24">
        <v>111.89</v>
      </c>
      <c r="Q204" s="30" t="s">
        <v>8315</v>
      </c>
      <c r="R204" s="24" t="s">
        <v>8316</v>
      </c>
      <c r="S204" s="31">
        <v>41937</v>
      </c>
      <c r="T204" s="31">
        <v>41972</v>
      </c>
    </row>
    <row r="205" spans="1:20" ht="96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43">
        <v>102</v>
      </c>
      <c r="P205" s="24">
        <v>85.21</v>
      </c>
      <c r="Q205" s="30" t="s">
        <v>8315</v>
      </c>
      <c r="R205" s="24" t="s">
        <v>8316</v>
      </c>
      <c r="S205" s="31">
        <v>42044</v>
      </c>
      <c r="T205" s="31">
        <v>42074</v>
      </c>
    </row>
    <row r="206" spans="1:20" ht="96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65">
        <v>112</v>
      </c>
      <c r="P206" s="24">
        <v>65.17</v>
      </c>
      <c r="Q206" s="30" t="s">
        <v>8315</v>
      </c>
      <c r="R206" s="24" t="s">
        <v>8316</v>
      </c>
      <c r="S206" s="31">
        <v>42524</v>
      </c>
      <c r="T206" s="31">
        <v>42544</v>
      </c>
    </row>
    <row r="207" spans="1:20" ht="4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34">
        <v>100</v>
      </c>
      <c r="P207" s="24">
        <v>93.76</v>
      </c>
      <c r="Q207" s="30" t="s">
        <v>8315</v>
      </c>
      <c r="R207" s="24" t="s">
        <v>8316</v>
      </c>
      <c r="S207" s="31">
        <v>42292</v>
      </c>
      <c r="T207" s="31">
        <v>42329</v>
      </c>
    </row>
    <row r="208" spans="1:20" ht="80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34">
        <v>100</v>
      </c>
      <c r="P208" s="24">
        <v>133.33000000000001</v>
      </c>
      <c r="Q208" s="30" t="s">
        <v>8315</v>
      </c>
      <c r="R208" s="24" t="s">
        <v>8316</v>
      </c>
      <c r="S208" s="31">
        <v>41953</v>
      </c>
      <c r="T208" s="31">
        <v>41983</v>
      </c>
    </row>
    <row r="209" spans="1:20" ht="48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9">
        <v>105</v>
      </c>
      <c r="P209" s="24">
        <v>51.22</v>
      </c>
      <c r="Q209" s="30" t="s">
        <v>8315</v>
      </c>
      <c r="R209" s="24" t="s">
        <v>8316</v>
      </c>
      <c r="S209" s="31">
        <v>41946</v>
      </c>
      <c r="T209" s="31">
        <v>41976</v>
      </c>
    </row>
    <row r="210" spans="1:20" ht="96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54">
        <v>117</v>
      </c>
      <c r="P210" s="24">
        <v>100.17</v>
      </c>
      <c r="Q210" s="30" t="s">
        <v>8315</v>
      </c>
      <c r="R210" s="24" t="s">
        <v>8316</v>
      </c>
      <c r="S210" s="31">
        <v>41947</v>
      </c>
      <c r="T210" s="31">
        <v>41987</v>
      </c>
    </row>
    <row r="211" spans="1:20" ht="64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32">
        <v>115</v>
      </c>
      <c r="P211" s="24">
        <v>184.68</v>
      </c>
      <c r="Q211" s="30" t="s">
        <v>8315</v>
      </c>
      <c r="R211" s="24" t="s">
        <v>8316</v>
      </c>
      <c r="S211" s="31">
        <v>42494</v>
      </c>
      <c r="T211" s="31">
        <v>42524</v>
      </c>
    </row>
    <row r="212" spans="1:20" ht="80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43">
        <v>102</v>
      </c>
      <c r="P212" s="24">
        <v>69.819999999999993</v>
      </c>
      <c r="Q212" s="30" t="s">
        <v>8315</v>
      </c>
      <c r="R212" s="24" t="s">
        <v>8316</v>
      </c>
      <c r="S212" s="31">
        <v>41815</v>
      </c>
      <c r="T212" s="31">
        <v>41830</v>
      </c>
    </row>
    <row r="213" spans="1:20" ht="4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39">
        <v>223</v>
      </c>
      <c r="P213" s="24">
        <v>61.94</v>
      </c>
      <c r="Q213" s="30" t="s">
        <v>8315</v>
      </c>
      <c r="R213" s="24" t="s">
        <v>8316</v>
      </c>
      <c r="S213" s="31">
        <v>41830</v>
      </c>
      <c r="T213" s="31">
        <v>41859</v>
      </c>
    </row>
    <row r="214" spans="1:20" ht="48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53">
        <v>106</v>
      </c>
      <c r="P214" s="24">
        <v>36.07</v>
      </c>
      <c r="Q214" s="30" t="s">
        <v>8315</v>
      </c>
      <c r="R214" s="24" t="s">
        <v>8316</v>
      </c>
      <c r="S214" s="31">
        <v>41923</v>
      </c>
      <c r="T214" s="31">
        <v>41949</v>
      </c>
    </row>
    <row r="215" spans="1:20" ht="48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50">
        <v>104</v>
      </c>
      <c r="P215" s="24">
        <v>55.89</v>
      </c>
      <c r="Q215" s="30" t="s">
        <v>8315</v>
      </c>
      <c r="R215" s="24" t="s">
        <v>8316</v>
      </c>
      <c r="S215" s="31">
        <v>41764</v>
      </c>
      <c r="T215" s="31">
        <v>41791</v>
      </c>
    </row>
    <row r="216" spans="1:20" ht="6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55">
        <v>111</v>
      </c>
      <c r="P216" s="24">
        <v>68.349999999999994</v>
      </c>
      <c r="Q216" s="30" t="s">
        <v>8315</v>
      </c>
      <c r="R216" s="24" t="s">
        <v>8316</v>
      </c>
      <c r="S216" s="31">
        <v>41941</v>
      </c>
      <c r="T216" s="31">
        <v>41964</v>
      </c>
    </row>
    <row r="217" spans="1:20" ht="48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34">
        <v>100</v>
      </c>
      <c r="P217" s="24">
        <v>118.13</v>
      </c>
      <c r="Q217" s="30" t="s">
        <v>8315</v>
      </c>
      <c r="R217" s="24" t="s">
        <v>8316</v>
      </c>
      <c r="S217" s="31">
        <v>41834</v>
      </c>
      <c r="T217" s="31">
        <v>41879</v>
      </c>
    </row>
    <row r="218" spans="1:20" ht="48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44">
        <v>110</v>
      </c>
      <c r="P218" s="24">
        <v>99.79</v>
      </c>
      <c r="Q218" s="30" t="s">
        <v>8315</v>
      </c>
      <c r="R218" s="24" t="s">
        <v>8316</v>
      </c>
      <c r="S218" s="31">
        <v>42290</v>
      </c>
      <c r="T218" s="31">
        <v>42320</v>
      </c>
    </row>
    <row r="219" spans="1:20" ht="96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56">
        <v>122</v>
      </c>
      <c r="P219" s="24">
        <v>203.33</v>
      </c>
      <c r="Q219" s="30" t="s">
        <v>8315</v>
      </c>
      <c r="R219" s="24" t="s">
        <v>8316</v>
      </c>
      <c r="S219" s="31">
        <v>42152</v>
      </c>
      <c r="T219" s="31">
        <v>42172</v>
      </c>
    </row>
    <row r="220" spans="1:20" ht="32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34">
        <v>100</v>
      </c>
      <c r="P220" s="24">
        <v>110.23</v>
      </c>
      <c r="Q220" s="30" t="s">
        <v>8315</v>
      </c>
      <c r="R220" s="24" t="s">
        <v>8316</v>
      </c>
      <c r="S220" s="31">
        <v>41791</v>
      </c>
      <c r="T220" s="31">
        <v>41836</v>
      </c>
    </row>
    <row r="221" spans="1:20" ht="48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39">
        <v>211</v>
      </c>
      <c r="P221" s="24">
        <v>58.61</v>
      </c>
      <c r="Q221" s="30" t="s">
        <v>8315</v>
      </c>
      <c r="R221" s="24" t="s">
        <v>8316</v>
      </c>
      <c r="S221" s="31">
        <v>41808</v>
      </c>
      <c r="T221" s="31">
        <v>41838</v>
      </c>
    </row>
    <row r="222" spans="1:20" ht="80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41">
        <v>109</v>
      </c>
      <c r="P222" s="24">
        <v>81.38</v>
      </c>
      <c r="Q222" s="30" t="s">
        <v>8315</v>
      </c>
      <c r="R222" s="24" t="s">
        <v>8316</v>
      </c>
      <c r="S222" s="31">
        <v>42500</v>
      </c>
      <c r="T222" s="31">
        <v>42527</v>
      </c>
    </row>
    <row r="223" spans="1:20" ht="80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50">
        <v>104</v>
      </c>
      <c r="P223" s="24">
        <v>199.17</v>
      </c>
      <c r="Q223" s="30" t="s">
        <v>8315</v>
      </c>
      <c r="R223" s="24" t="s">
        <v>8316</v>
      </c>
      <c r="S223" s="31">
        <v>42265</v>
      </c>
      <c r="T223" s="31">
        <v>42285</v>
      </c>
    </row>
    <row r="224" spans="1:20" ht="80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70">
        <v>130</v>
      </c>
      <c r="P224" s="24">
        <v>46.43</v>
      </c>
      <c r="Q224" s="30" t="s">
        <v>8315</v>
      </c>
      <c r="R224" s="24" t="s">
        <v>8316</v>
      </c>
      <c r="S224" s="31">
        <v>42053</v>
      </c>
      <c r="T224" s="31">
        <v>42063</v>
      </c>
    </row>
    <row r="225" spans="1:20" ht="4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50">
        <v>104</v>
      </c>
      <c r="P225" s="24">
        <v>70.569999999999993</v>
      </c>
      <c r="Q225" s="30" t="s">
        <v>8315</v>
      </c>
      <c r="R225" s="24" t="s">
        <v>8316</v>
      </c>
      <c r="S225" s="31">
        <v>42675</v>
      </c>
      <c r="T225" s="31">
        <v>42705</v>
      </c>
    </row>
    <row r="226" spans="1:20" ht="48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34">
        <v>100</v>
      </c>
      <c r="P226" s="24">
        <v>22.22</v>
      </c>
      <c r="Q226" s="30" t="s">
        <v>8315</v>
      </c>
      <c r="R226" s="24" t="s">
        <v>8316</v>
      </c>
      <c r="S226" s="31">
        <v>42467</v>
      </c>
      <c r="T226" s="31">
        <v>42477</v>
      </c>
    </row>
    <row r="227" spans="1:20" ht="48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34">
        <v>100</v>
      </c>
      <c r="P227" s="24">
        <v>37.78</v>
      </c>
      <c r="Q227" s="30" t="s">
        <v>8315</v>
      </c>
      <c r="R227" s="24" t="s">
        <v>8316</v>
      </c>
      <c r="S227" s="31">
        <v>41894</v>
      </c>
      <c r="T227" s="31">
        <v>41938</v>
      </c>
    </row>
    <row r="228" spans="1:20" ht="6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35">
        <v>101</v>
      </c>
      <c r="P228" s="24">
        <v>72.05</v>
      </c>
      <c r="Q228" s="30" t="s">
        <v>8315</v>
      </c>
      <c r="R228" s="24" t="s">
        <v>8316</v>
      </c>
      <c r="S228" s="31">
        <v>41752</v>
      </c>
      <c r="T228" s="31">
        <v>41782</v>
      </c>
    </row>
    <row r="229" spans="1:20" ht="96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35">
        <v>101</v>
      </c>
      <c r="P229" s="24">
        <v>103.21</v>
      </c>
      <c r="Q229" s="30" t="s">
        <v>8315</v>
      </c>
      <c r="R229" s="24" t="s">
        <v>8316</v>
      </c>
      <c r="S229" s="31">
        <v>42037</v>
      </c>
      <c r="T229" s="31">
        <v>42067</v>
      </c>
    </row>
    <row r="230" spans="1:20" ht="48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72">
        <v>140</v>
      </c>
      <c r="P230" s="24">
        <v>35</v>
      </c>
      <c r="Q230" s="30" t="s">
        <v>8315</v>
      </c>
      <c r="R230" s="24" t="s">
        <v>8316</v>
      </c>
      <c r="S230" s="31">
        <v>42088</v>
      </c>
      <c r="T230" s="31">
        <v>42118</v>
      </c>
    </row>
    <row r="231" spans="1:20" ht="96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50">
        <v>104</v>
      </c>
      <c r="P231" s="24">
        <v>81.78</v>
      </c>
      <c r="Q231" s="30" t="s">
        <v>8315</v>
      </c>
      <c r="R231" s="24" t="s">
        <v>8316</v>
      </c>
      <c r="S231" s="31">
        <v>42018</v>
      </c>
      <c r="T231" s="31">
        <v>42040</v>
      </c>
    </row>
    <row r="232" spans="1:20" ht="48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47">
        <v>103</v>
      </c>
      <c r="P232" s="24">
        <v>297.02999999999997</v>
      </c>
      <c r="Q232" s="30" t="s">
        <v>8315</v>
      </c>
      <c r="R232" s="24" t="s">
        <v>8316</v>
      </c>
      <c r="S232" s="31">
        <v>41884</v>
      </c>
      <c r="T232" s="31">
        <v>41916</v>
      </c>
    </row>
    <row r="233" spans="1:20" ht="48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37">
        <v>108</v>
      </c>
      <c r="P233" s="24">
        <v>46.61</v>
      </c>
      <c r="Q233" s="30" t="s">
        <v>8315</v>
      </c>
      <c r="R233" s="24" t="s">
        <v>8316</v>
      </c>
      <c r="S233" s="31">
        <v>41884</v>
      </c>
      <c r="T233" s="31">
        <v>41903</v>
      </c>
    </row>
    <row r="234" spans="1:20" ht="80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34">
        <v>100</v>
      </c>
      <c r="P234" s="24">
        <v>95.24</v>
      </c>
      <c r="Q234" s="30" t="s">
        <v>8315</v>
      </c>
      <c r="R234" s="24" t="s">
        <v>8316</v>
      </c>
      <c r="S234" s="31">
        <v>41839</v>
      </c>
      <c r="T234" s="31">
        <v>41869</v>
      </c>
    </row>
    <row r="235" spans="1:20" ht="48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44">
        <v>110</v>
      </c>
      <c r="P235" s="24">
        <v>52.21</v>
      </c>
      <c r="Q235" s="30" t="s">
        <v>8315</v>
      </c>
      <c r="R235" s="24" t="s">
        <v>8316</v>
      </c>
      <c r="S235" s="31">
        <v>42380</v>
      </c>
      <c r="T235" s="31">
        <v>42405</v>
      </c>
    </row>
    <row r="236" spans="1:20" ht="4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34">
        <v>100</v>
      </c>
      <c r="P236" s="24">
        <v>134.15</v>
      </c>
      <c r="Q236" s="30" t="s">
        <v>8315</v>
      </c>
      <c r="R236" s="24" t="s">
        <v>8316</v>
      </c>
      <c r="S236" s="31">
        <v>41776</v>
      </c>
      <c r="T236" s="31">
        <v>41807</v>
      </c>
    </row>
    <row r="237" spans="1:20" ht="48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53">
        <v>106</v>
      </c>
      <c r="P237" s="24">
        <v>62.83</v>
      </c>
      <c r="Q237" s="30" t="s">
        <v>8315</v>
      </c>
      <c r="R237" s="24" t="s">
        <v>8316</v>
      </c>
      <c r="S237" s="31">
        <v>41800</v>
      </c>
      <c r="T237" s="31">
        <v>41830</v>
      </c>
    </row>
    <row r="238" spans="1:20" ht="4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65">
        <v>112</v>
      </c>
      <c r="P238" s="24">
        <v>58.95</v>
      </c>
      <c r="Q238" s="30" t="s">
        <v>8315</v>
      </c>
      <c r="R238" s="24" t="s">
        <v>8316</v>
      </c>
      <c r="S238" s="31">
        <v>42572</v>
      </c>
      <c r="T238" s="31">
        <v>42589</v>
      </c>
    </row>
    <row r="239" spans="1:20" ht="64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53">
        <v>106</v>
      </c>
      <c r="P239" s="24">
        <v>143.11000000000001</v>
      </c>
      <c r="Q239" s="30" t="s">
        <v>8315</v>
      </c>
      <c r="R239" s="24" t="s">
        <v>8316</v>
      </c>
      <c r="S239" s="31">
        <v>41851</v>
      </c>
      <c r="T239" s="31">
        <v>41872</v>
      </c>
    </row>
    <row r="240" spans="1:20" ht="96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35">
        <v>101</v>
      </c>
      <c r="P240" s="24">
        <v>84.17</v>
      </c>
      <c r="Q240" s="30" t="s">
        <v>8315</v>
      </c>
      <c r="R240" s="24" t="s">
        <v>8316</v>
      </c>
      <c r="S240" s="31">
        <v>42205</v>
      </c>
      <c r="T240" s="31">
        <v>42235</v>
      </c>
    </row>
    <row r="241" spans="1:20" ht="96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46">
        <v>135</v>
      </c>
      <c r="P241" s="24">
        <v>89.79</v>
      </c>
      <c r="Q241" s="30" t="s">
        <v>8315</v>
      </c>
      <c r="R241" s="24" t="s">
        <v>8316</v>
      </c>
      <c r="S241" s="31">
        <v>42374</v>
      </c>
      <c r="T241" s="31">
        <v>42388</v>
      </c>
    </row>
    <row r="242" spans="1:20" ht="4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9">
        <v>105</v>
      </c>
      <c r="P242" s="24">
        <v>64.16</v>
      </c>
      <c r="Q242" s="30" t="s">
        <v>8315</v>
      </c>
      <c r="R242" s="24" t="s">
        <v>8316</v>
      </c>
      <c r="S242" s="31">
        <v>41809</v>
      </c>
      <c r="T242" s="31">
        <v>41831</v>
      </c>
    </row>
    <row r="243" spans="1:20" ht="48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47">
        <v>103</v>
      </c>
      <c r="P243" s="24">
        <v>59.65</v>
      </c>
      <c r="Q243" s="30" t="s">
        <v>8315</v>
      </c>
      <c r="R243" s="24" t="s">
        <v>8316</v>
      </c>
      <c r="S243" s="31">
        <v>42294</v>
      </c>
      <c r="T243" s="31">
        <v>42321</v>
      </c>
    </row>
    <row r="244" spans="1:20" ht="48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34">
        <v>100</v>
      </c>
      <c r="P244" s="24">
        <v>31.25</v>
      </c>
      <c r="Q244" s="30" t="s">
        <v>8315</v>
      </c>
      <c r="R244" s="24" t="s">
        <v>8316</v>
      </c>
      <c r="S244" s="31">
        <v>42124</v>
      </c>
      <c r="T244" s="31">
        <v>42154</v>
      </c>
    </row>
    <row r="245" spans="1:20" ht="64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39">
        <v>186</v>
      </c>
      <c r="P245" s="24">
        <v>41.22</v>
      </c>
      <c r="Q245" s="30" t="s">
        <v>8315</v>
      </c>
      <c r="R245" s="24" t="s">
        <v>8316</v>
      </c>
      <c r="S245" s="31">
        <v>41861</v>
      </c>
      <c r="T245" s="31">
        <v>41891</v>
      </c>
    </row>
    <row r="246" spans="1:20" ht="48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37">
        <v>108</v>
      </c>
      <c r="P246" s="24">
        <v>77</v>
      </c>
      <c r="Q246" s="30" t="s">
        <v>8315</v>
      </c>
      <c r="R246" s="24" t="s">
        <v>8316</v>
      </c>
      <c r="S246" s="31">
        <v>42402</v>
      </c>
      <c r="T246" s="31">
        <v>42447</v>
      </c>
    </row>
    <row r="247" spans="1:20" ht="64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44">
        <v>110</v>
      </c>
      <c r="P247" s="24">
        <v>51.22</v>
      </c>
      <c r="Q247" s="30" t="s">
        <v>8315</v>
      </c>
      <c r="R247" s="24" t="s">
        <v>8316</v>
      </c>
      <c r="S247" s="31">
        <v>41960</v>
      </c>
      <c r="T247" s="31">
        <v>41990</v>
      </c>
    </row>
    <row r="248" spans="1:20" ht="96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39">
        <v>171</v>
      </c>
      <c r="P248" s="24">
        <v>68.25</v>
      </c>
      <c r="Q248" s="30" t="s">
        <v>8315</v>
      </c>
      <c r="R248" s="24" t="s">
        <v>8316</v>
      </c>
      <c r="S248" s="31">
        <v>42532</v>
      </c>
      <c r="T248" s="31">
        <v>42560</v>
      </c>
    </row>
    <row r="249" spans="1:20" ht="4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35">
        <v>101</v>
      </c>
      <c r="P249" s="24">
        <v>41.13</v>
      </c>
      <c r="Q249" s="30" t="s">
        <v>8315</v>
      </c>
      <c r="R249" s="24" t="s">
        <v>8316</v>
      </c>
      <c r="S249" s="31">
        <v>42088</v>
      </c>
      <c r="T249" s="31">
        <v>42115</v>
      </c>
    </row>
    <row r="250" spans="1:20" ht="96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71">
        <v>153</v>
      </c>
      <c r="P250" s="24">
        <v>41.41</v>
      </c>
      <c r="Q250" s="30" t="s">
        <v>8315</v>
      </c>
      <c r="R250" s="24" t="s">
        <v>8316</v>
      </c>
      <c r="S250" s="31">
        <v>41820</v>
      </c>
      <c r="T250" s="31">
        <v>41843</v>
      </c>
    </row>
    <row r="251" spans="1:20" ht="96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35">
        <v>101</v>
      </c>
      <c r="P251" s="24">
        <v>145.87</v>
      </c>
      <c r="Q251" s="30" t="s">
        <v>8315</v>
      </c>
      <c r="R251" s="24" t="s">
        <v>8316</v>
      </c>
      <c r="S251" s="31">
        <v>42626</v>
      </c>
      <c r="T251" s="31">
        <v>42656</v>
      </c>
    </row>
    <row r="252" spans="1:20" ht="48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39">
        <v>191</v>
      </c>
      <c r="P252" s="24">
        <v>358.69</v>
      </c>
      <c r="Q252" s="30" t="s">
        <v>8315</v>
      </c>
      <c r="R252" s="24" t="s">
        <v>8316</v>
      </c>
      <c r="S252" s="31">
        <v>41821</v>
      </c>
      <c r="T252" s="31">
        <v>41852</v>
      </c>
    </row>
    <row r="253" spans="1:20" ht="96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72">
        <v>140</v>
      </c>
      <c r="P253" s="24">
        <v>50.98</v>
      </c>
      <c r="Q253" s="30" t="s">
        <v>8315</v>
      </c>
      <c r="R253" s="24" t="s">
        <v>8316</v>
      </c>
      <c r="S253" s="31">
        <v>42016</v>
      </c>
      <c r="T253" s="31">
        <v>42047</v>
      </c>
    </row>
    <row r="254" spans="1:20" ht="80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45">
        <v>124</v>
      </c>
      <c r="P254" s="24">
        <v>45.04</v>
      </c>
      <c r="Q254" s="30" t="s">
        <v>8315</v>
      </c>
      <c r="R254" s="24" t="s">
        <v>8316</v>
      </c>
      <c r="S254" s="31">
        <v>42011</v>
      </c>
      <c r="T254" s="31">
        <v>42038</v>
      </c>
    </row>
    <row r="255" spans="1:20" ht="96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68">
        <v>139</v>
      </c>
      <c r="P255" s="24">
        <v>57.92</v>
      </c>
      <c r="Q255" s="30" t="s">
        <v>8315</v>
      </c>
      <c r="R255" s="24" t="s">
        <v>8316</v>
      </c>
      <c r="S255" s="31">
        <v>42643</v>
      </c>
      <c r="T255" s="31">
        <v>42672</v>
      </c>
    </row>
    <row r="256" spans="1:20" ht="80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39">
        <v>202</v>
      </c>
      <c r="P256" s="24">
        <v>29.71</v>
      </c>
      <c r="Q256" s="30" t="s">
        <v>8315</v>
      </c>
      <c r="R256" s="24" t="s">
        <v>8316</v>
      </c>
      <c r="S256" s="31">
        <v>42179</v>
      </c>
      <c r="T256" s="31">
        <v>42195</v>
      </c>
    </row>
    <row r="257" spans="1:20" ht="6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43">
        <v>102</v>
      </c>
      <c r="P257" s="24">
        <v>55.01</v>
      </c>
      <c r="Q257" s="30" t="s">
        <v>8315</v>
      </c>
      <c r="R257" s="24" t="s">
        <v>8316</v>
      </c>
      <c r="S257" s="31">
        <v>42575</v>
      </c>
      <c r="T257" s="31">
        <v>42605</v>
      </c>
    </row>
    <row r="258" spans="1:20" ht="80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64">
        <v>127</v>
      </c>
      <c r="P258" s="24">
        <v>72.95</v>
      </c>
      <c r="Q258" s="30" t="s">
        <v>8315</v>
      </c>
      <c r="R258" s="24" t="s">
        <v>8316</v>
      </c>
      <c r="S258" s="31">
        <v>42420</v>
      </c>
      <c r="T258" s="31">
        <v>42479</v>
      </c>
    </row>
    <row r="259" spans="1:20" ht="32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35">
        <v>101</v>
      </c>
      <c r="P259" s="24">
        <v>64.47</v>
      </c>
      <c r="Q259" s="30" t="s">
        <v>8315</v>
      </c>
      <c r="R259" s="24" t="s">
        <v>8316</v>
      </c>
      <c r="S259" s="31">
        <v>42053</v>
      </c>
      <c r="T259" s="31">
        <v>42083</v>
      </c>
    </row>
    <row r="260" spans="1:20" ht="8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56">
        <v>122</v>
      </c>
      <c r="P260" s="24">
        <v>716.35</v>
      </c>
      <c r="Q260" s="30" t="s">
        <v>8315</v>
      </c>
      <c r="R260" s="24" t="s">
        <v>8316</v>
      </c>
      <c r="S260" s="31">
        <v>42605</v>
      </c>
      <c r="T260" s="31">
        <v>42634</v>
      </c>
    </row>
    <row r="261" spans="1:20" ht="48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62">
        <v>113</v>
      </c>
      <c r="P261" s="24">
        <v>50.4</v>
      </c>
      <c r="Q261" s="30" t="s">
        <v>8315</v>
      </c>
      <c r="R261" s="24" t="s">
        <v>8316</v>
      </c>
      <c r="S261" s="31">
        <v>42458</v>
      </c>
      <c r="T261" s="31">
        <v>42488</v>
      </c>
    </row>
    <row r="262" spans="1:20" ht="32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73">
        <v>150</v>
      </c>
      <c r="P262" s="24">
        <v>41.67</v>
      </c>
      <c r="Q262" s="30" t="s">
        <v>8315</v>
      </c>
      <c r="R262" s="24" t="s">
        <v>8316</v>
      </c>
      <c r="S262" s="31">
        <v>42529</v>
      </c>
      <c r="T262" s="31">
        <v>42566</v>
      </c>
    </row>
    <row r="263" spans="1:20" ht="96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43">
        <v>102</v>
      </c>
      <c r="P263" s="24">
        <v>88.74</v>
      </c>
      <c r="Q263" s="30" t="s">
        <v>8315</v>
      </c>
      <c r="R263" s="24" t="s">
        <v>8316</v>
      </c>
      <c r="S263" s="31">
        <v>41928</v>
      </c>
      <c r="T263" s="31">
        <v>41949</v>
      </c>
    </row>
    <row r="264" spans="1:20" ht="4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34">
        <v>100</v>
      </c>
      <c r="P264" s="24">
        <v>148.47999999999999</v>
      </c>
      <c r="Q264" s="30" t="s">
        <v>8315</v>
      </c>
      <c r="R264" s="24" t="s">
        <v>8316</v>
      </c>
      <c r="S264" s="31">
        <v>42062</v>
      </c>
      <c r="T264" s="31">
        <v>42083</v>
      </c>
    </row>
    <row r="265" spans="1:20" ht="6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50">
        <v>104</v>
      </c>
      <c r="P265" s="24">
        <v>52</v>
      </c>
      <c r="Q265" s="30" t="s">
        <v>8315</v>
      </c>
      <c r="R265" s="24" t="s">
        <v>8316</v>
      </c>
      <c r="S265" s="31">
        <v>41921</v>
      </c>
      <c r="T265" s="31">
        <v>41939</v>
      </c>
    </row>
    <row r="266" spans="1:20" ht="64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32">
        <v>115</v>
      </c>
      <c r="P266" s="24">
        <v>53.23</v>
      </c>
      <c r="Q266" s="30" t="s">
        <v>8315</v>
      </c>
      <c r="R266" s="24" t="s">
        <v>8316</v>
      </c>
      <c r="S266" s="31">
        <v>42128</v>
      </c>
      <c r="T266" s="31">
        <v>42141</v>
      </c>
    </row>
    <row r="267" spans="1:20" ht="48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62">
        <v>113</v>
      </c>
      <c r="P267" s="24">
        <v>39.6</v>
      </c>
      <c r="Q267" s="30" t="s">
        <v>8315</v>
      </c>
      <c r="R267" s="24" t="s">
        <v>8316</v>
      </c>
      <c r="S267" s="31">
        <v>42053</v>
      </c>
      <c r="T267" s="31">
        <v>42079</v>
      </c>
    </row>
    <row r="268" spans="1:20" ht="48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74">
        <v>143</v>
      </c>
      <c r="P268" s="24">
        <v>164.62</v>
      </c>
      <c r="Q268" s="30" t="s">
        <v>8315</v>
      </c>
      <c r="R268" s="24" t="s">
        <v>8316</v>
      </c>
      <c r="S268" s="31">
        <v>42171</v>
      </c>
      <c r="T268" s="31">
        <v>42195</v>
      </c>
    </row>
    <row r="269" spans="1:20" ht="48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39">
        <v>160</v>
      </c>
      <c r="P269" s="24">
        <v>40.29</v>
      </c>
      <c r="Q269" s="30" t="s">
        <v>8315</v>
      </c>
      <c r="R269" s="24" t="s">
        <v>8316</v>
      </c>
      <c r="S269" s="31">
        <v>41793</v>
      </c>
      <c r="T269" s="31">
        <v>41823</v>
      </c>
    </row>
    <row r="270" spans="1:20" ht="48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58">
        <v>114</v>
      </c>
      <c r="P270" s="24">
        <v>64.91</v>
      </c>
      <c r="Q270" s="30" t="s">
        <v>8315</v>
      </c>
      <c r="R270" s="24" t="s">
        <v>8316</v>
      </c>
      <c r="S270" s="31">
        <v>42506</v>
      </c>
      <c r="T270" s="31">
        <v>42536</v>
      </c>
    </row>
    <row r="271" spans="1:20" ht="48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35">
        <v>101</v>
      </c>
      <c r="P271" s="24">
        <v>55.33</v>
      </c>
      <c r="Q271" s="30" t="s">
        <v>8315</v>
      </c>
      <c r="R271" s="24" t="s">
        <v>8316</v>
      </c>
      <c r="S271" s="31">
        <v>42372</v>
      </c>
      <c r="T271" s="31">
        <v>42402</v>
      </c>
    </row>
    <row r="272" spans="1:20" ht="96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39">
        <v>155</v>
      </c>
      <c r="P272" s="24">
        <v>83.14</v>
      </c>
      <c r="Q272" s="30" t="s">
        <v>8315</v>
      </c>
      <c r="R272" s="24" t="s">
        <v>8316</v>
      </c>
      <c r="S272" s="31">
        <v>42126</v>
      </c>
      <c r="T272" s="31">
        <v>42158</v>
      </c>
    </row>
    <row r="273" spans="1:20" ht="80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33">
        <v>121</v>
      </c>
      <c r="P273" s="24">
        <v>125.38</v>
      </c>
      <c r="Q273" s="30" t="s">
        <v>8315</v>
      </c>
      <c r="R273" s="24" t="s">
        <v>8316</v>
      </c>
      <c r="S273" s="31">
        <v>42087</v>
      </c>
      <c r="T273" s="31">
        <v>42111</v>
      </c>
    </row>
    <row r="274" spans="1:20" ht="112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51">
        <v>128</v>
      </c>
      <c r="P274" s="24">
        <v>47.22</v>
      </c>
      <c r="Q274" s="30" t="s">
        <v>8315</v>
      </c>
      <c r="R274" s="24" t="s">
        <v>8316</v>
      </c>
      <c r="S274" s="31">
        <v>42443</v>
      </c>
      <c r="T274" s="31">
        <v>42473</v>
      </c>
    </row>
    <row r="275" spans="1:20" ht="6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39">
        <v>158</v>
      </c>
      <c r="P275" s="24">
        <v>79.099999999999994</v>
      </c>
      <c r="Q275" s="30" t="s">
        <v>8315</v>
      </c>
      <c r="R275" s="24" t="s">
        <v>8316</v>
      </c>
      <c r="S275" s="31">
        <v>42121</v>
      </c>
      <c r="T275" s="31">
        <v>42142</v>
      </c>
    </row>
    <row r="276" spans="1:20" ht="96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9">
        <v>105</v>
      </c>
      <c r="P276" s="24">
        <v>114.29</v>
      </c>
      <c r="Q276" s="30" t="s">
        <v>8315</v>
      </c>
      <c r="R276" s="24" t="s">
        <v>8316</v>
      </c>
      <c r="S276" s="31">
        <v>42268</v>
      </c>
      <c r="T276" s="31">
        <v>42303</v>
      </c>
    </row>
    <row r="277" spans="1:20" ht="64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34">
        <v>100</v>
      </c>
      <c r="P277" s="24">
        <v>51.72</v>
      </c>
      <c r="Q277" s="30" t="s">
        <v>8315</v>
      </c>
      <c r="R277" s="24" t="s">
        <v>8316</v>
      </c>
      <c r="S277" s="31">
        <v>41848</v>
      </c>
      <c r="T277" s="31">
        <v>41868</v>
      </c>
    </row>
    <row r="278" spans="1:20" ht="48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34">
        <v>100</v>
      </c>
      <c r="P278" s="24">
        <v>30.77</v>
      </c>
      <c r="Q278" s="30" t="s">
        <v>8315</v>
      </c>
      <c r="R278" s="24" t="s">
        <v>8316</v>
      </c>
      <c r="S278" s="31">
        <v>42689</v>
      </c>
      <c r="T278" s="31">
        <v>42700</v>
      </c>
    </row>
    <row r="279" spans="1:20" ht="6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45">
        <v>124</v>
      </c>
      <c r="P279" s="24">
        <v>47.85</v>
      </c>
      <c r="Q279" s="30" t="s">
        <v>8315</v>
      </c>
      <c r="R279" s="24" t="s">
        <v>8316</v>
      </c>
      <c r="S279" s="31">
        <v>42584</v>
      </c>
      <c r="T279" s="31">
        <v>42624</v>
      </c>
    </row>
    <row r="280" spans="1:20" ht="4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41">
        <v>109</v>
      </c>
      <c r="P280" s="24">
        <v>34.409999999999997</v>
      </c>
      <c r="Q280" s="30" t="s">
        <v>8315</v>
      </c>
      <c r="R280" s="24" t="s">
        <v>8316</v>
      </c>
      <c r="S280" s="31">
        <v>42511</v>
      </c>
      <c r="T280" s="31">
        <v>42523</v>
      </c>
    </row>
    <row r="281" spans="1:20" ht="4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53">
        <v>106</v>
      </c>
      <c r="P281" s="24">
        <v>60.29</v>
      </c>
      <c r="Q281" s="30" t="s">
        <v>8315</v>
      </c>
      <c r="R281" s="24" t="s">
        <v>8316</v>
      </c>
      <c r="S281" s="31">
        <v>42132</v>
      </c>
      <c r="T281" s="31">
        <v>42186</v>
      </c>
    </row>
    <row r="282" spans="1:20" ht="8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53">
        <v>106</v>
      </c>
      <c r="P282" s="24">
        <v>25.31</v>
      </c>
      <c r="Q282" s="30" t="s">
        <v>8315</v>
      </c>
      <c r="R282" s="24" t="s">
        <v>8316</v>
      </c>
      <c r="S282" s="31">
        <v>42419</v>
      </c>
      <c r="T282" s="31">
        <v>42436</v>
      </c>
    </row>
    <row r="283" spans="1:20" ht="48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9">
        <v>105</v>
      </c>
      <c r="P283" s="24">
        <v>136</v>
      </c>
      <c r="Q283" s="30" t="s">
        <v>8315</v>
      </c>
      <c r="R283" s="24" t="s">
        <v>8316</v>
      </c>
      <c r="S283" s="31">
        <v>42430</v>
      </c>
      <c r="T283" s="31">
        <v>42445</v>
      </c>
    </row>
    <row r="284" spans="1:20" ht="48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34">
        <v>100</v>
      </c>
      <c r="P284" s="24">
        <v>125</v>
      </c>
      <c r="Q284" s="30" t="s">
        <v>8315</v>
      </c>
      <c r="R284" s="24" t="s">
        <v>8316</v>
      </c>
      <c r="S284" s="31">
        <v>42297</v>
      </c>
      <c r="T284" s="31">
        <v>42327</v>
      </c>
    </row>
    <row r="285" spans="1:20" ht="96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50">
        <v>104</v>
      </c>
      <c r="P285" s="24">
        <v>66.510000000000005</v>
      </c>
      <c r="Q285" s="30" t="s">
        <v>8315</v>
      </c>
      <c r="R285" s="24" t="s">
        <v>8316</v>
      </c>
      <c r="S285" s="31">
        <v>41760</v>
      </c>
      <c r="T285" s="31">
        <v>41772</v>
      </c>
    </row>
    <row r="286" spans="1:20" ht="80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43">
        <v>102</v>
      </c>
      <c r="P286" s="24">
        <v>105</v>
      </c>
      <c r="Q286" s="30" t="s">
        <v>8315</v>
      </c>
      <c r="R286" s="24" t="s">
        <v>8316</v>
      </c>
      <c r="S286" s="31">
        <v>41829</v>
      </c>
      <c r="T286" s="31">
        <v>41874</v>
      </c>
    </row>
    <row r="287" spans="1:20" ht="96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50">
        <v>104</v>
      </c>
      <c r="P287" s="24">
        <v>145</v>
      </c>
      <c r="Q287" s="30" t="s">
        <v>8315</v>
      </c>
      <c r="R287" s="24" t="s">
        <v>8316</v>
      </c>
      <c r="S287" s="31">
        <v>42491</v>
      </c>
      <c r="T287" s="31">
        <v>42521</v>
      </c>
    </row>
    <row r="288" spans="1:20" ht="96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53">
        <v>106</v>
      </c>
      <c r="P288" s="24">
        <v>96.67</v>
      </c>
      <c r="Q288" s="30" t="s">
        <v>8315</v>
      </c>
      <c r="R288" s="24" t="s">
        <v>8316</v>
      </c>
      <c r="S288" s="31">
        <v>41950</v>
      </c>
      <c r="T288" s="31">
        <v>41964</v>
      </c>
    </row>
    <row r="289" spans="1:20" ht="8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35">
        <v>101</v>
      </c>
      <c r="P289" s="24">
        <v>60.33</v>
      </c>
      <c r="Q289" s="30" t="s">
        <v>8315</v>
      </c>
      <c r="R289" s="24" t="s">
        <v>8316</v>
      </c>
      <c r="S289" s="31">
        <v>41802</v>
      </c>
      <c r="T289" s="31">
        <v>41822</v>
      </c>
    </row>
    <row r="290" spans="1:20" ht="96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60">
        <v>118</v>
      </c>
      <c r="P290" s="24">
        <v>75.34</v>
      </c>
      <c r="Q290" s="30" t="s">
        <v>8315</v>
      </c>
      <c r="R290" s="24" t="s">
        <v>8316</v>
      </c>
      <c r="S290" s="31">
        <v>41781</v>
      </c>
      <c r="T290" s="31">
        <v>41794</v>
      </c>
    </row>
    <row r="291" spans="1:20" ht="80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44">
        <v>110</v>
      </c>
      <c r="P291" s="24">
        <v>55</v>
      </c>
      <c r="Q291" s="30" t="s">
        <v>8315</v>
      </c>
      <c r="R291" s="24" t="s">
        <v>8316</v>
      </c>
      <c r="S291" s="31">
        <v>42020</v>
      </c>
      <c r="T291" s="31">
        <v>42037</v>
      </c>
    </row>
    <row r="292" spans="1:20" ht="64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47">
        <v>103</v>
      </c>
      <c r="P292" s="24">
        <v>66.959999999999994</v>
      </c>
      <c r="Q292" s="30" t="s">
        <v>8315</v>
      </c>
      <c r="R292" s="24" t="s">
        <v>8316</v>
      </c>
      <c r="S292" s="31">
        <v>42125</v>
      </c>
      <c r="T292" s="31">
        <v>42155</v>
      </c>
    </row>
    <row r="293" spans="1:20" ht="4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34">
        <v>100</v>
      </c>
      <c r="P293" s="24">
        <v>227.27</v>
      </c>
      <c r="Q293" s="30" t="s">
        <v>8315</v>
      </c>
      <c r="R293" s="24" t="s">
        <v>8316</v>
      </c>
      <c r="S293" s="31">
        <v>41856</v>
      </c>
      <c r="T293" s="31">
        <v>41890</v>
      </c>
    </row>
    <row r="294" spans="1:20" ht="48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44">
        <v>110</v>
      </c>
      <c r="P294" s="24">
        <v>50.02</v>
      </c>
      <c r="Q294" s="30" t="s">
        <v>8315</v>
      </c>
      <c r="R294" s="24" t="s">
        <v>8316</v>
      </c>
      <c r="S294" s="31">
        <v>41893</v>
      </c>
      <c r="T294" s="31">
        <v>41914</v>
      </c>
    </row>
    <row r="295" spans="1:20" ht="48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39">
        <v>169</v>
      </c>
      <c r="P295" s="24">
        <v>45.62</v>
      </c>
      <c r="Q295" s="30" t="s">
        <v>8315</v>
      </c>
      <c r="R295" s="24" t="s">
        <v>8316</v>
      </c>
      <c r="S295" s="31">
        <v>41881</v>
      </c>
      <c r="T295" s="31">
        <v>41911</v>
      </c>
    </row>
    <row r="296" spans="1:20" ht="48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43">
        <v>102</v>
      </c>
      <c r="P296" s="24">
        <v>137.24</v>
      </c>
      <c r="Q296" s="30" t="s">
        <v>8315</v>
      </c>
      <c r="R296" s="24" t="s">
        <v>8316</v>
      </c>
      <c r="S296" s="31">
        <v>41880</v>
      </c>
      <c r="T296" s="31">
        <v>41895</v>
      </c>
    </row>
    <row r="297" spans="1:20" ht="64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53">
        <v>106</v>
      </c>
      <c r="P297" s="24">
        <v>75.709999999999994</v>
      </c>
      <c r="Q297" s="30" t="s">
        <v>8315</v>
      </c>
      <c r="R297" s="24" t="s">
        <v>8316</v>
      </c>
      <c r="S297" s="31">
        <v>42214</v>
      </c>
      <c r="T297" s="31">
        <v>42225</v>
      </c>
    </row>
    <row r="298" spans="1:20" ht="48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43">
        <v>102</v>
      </c>
      <c r="P298" s="24">
        <v>99</v>
      </c>
      <c r="Q298" s="30" t="s">
        <v>8315</v>
      </c>
      <c r="R298" s="24" t="s">
        <v>8316</v>
      </c>
      <c r="S298" s="31">
        <v>42460</v>
      </c>
      <c r="T298" s="31">
        <v>42488</v>
      </c>
    </row>
    <row r="299" spans="1:20" ht="96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54">
        <v>117</v>
      </c>
      <c r="P299" s="24">
        <v>81.569999999999993</v>
      </c>
      <c r="Q299" s="30" t="s">
        <v>8315</v>
      </c>
      <c r="R299" s="24" t="s">
        <v>8316</v>
      </c>
      <c r="S299" s="31">
        <v>42167</v>
      </c>
      <c r="T299" s="31">
        <v>42196</v>
      </c>
    </row>
    <row r="300" spans="1:20" ht="96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75">
        <v>132</v>
      </c>
      <c r="P300" s="24">
        <v>36.67</v>
      </c>
      <c r="Q300" s="30" t="s">
        <v>8315</v>
      </c>
      <c r="R300" s="24" t="s">
        <v>8316</v>
      </c>
      <c r="S300" s="31">
        <v>42177</v>
      </c>
      <c r="T300" s="31">
        <v>42198</v>
      </c>
    </row>
    <row r="301" spans="1:20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51">
        <v>128</v>
      </c>
      <c r="P301" s="24">
        <v>49.23</v>
      </c>
      <c r="Q301" s="30" t="s">
        <v>8315</v>
      </c>
      <c r="R301" s="24" t="s">
        <v>8316</v>
      </c>
      <c r="S301" s="31">
        <v>42521</v>
      </c>
      <c r="T301" s="31">
        <v>42551</v>
      </c>
    </row>
    <row r="302" spans="1:20" ht="6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49">
        <v>119</v>
      </c>
      <c r="P302" s="24">
        <v>42.3</v>
      </c>
      <c r="Q302" s="30" t="s">
        <v>8315</v>
      </c>
      <c r="R302" s="24" t="s">
        <v>8316</v>
      </c>
      <c r="S302" s="31">
        <v>41884</v>
      </c>
      <c r="T302" s="31">
        <v>41900</v>
      </c>
    </row>
    <row r="303" spans="1:20" ht="96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52">
        <v>126</v>
      </c>
      <c r="P303" s="24">
        <v>78.88</v>
      </c>
      <c r="Q303" s="30" t="s">
        <v>8315</v>
      </c>
      <c r="R303" s="24" t="s">
        <v>8316</v>
      </c>
      <c r="S303" s="31">
        <v>42289</v>
      </c>
      <c r="T303" s="31">
        <v>42319</v>
      </c>
    </row>
    <row r="304" spans="1:20" ht="48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39">
        <v>156</v>
      </c>
      <c r="P304" s="24">
        <v>38.28</v>
      </c>
      <c r="Q304" s="30" t="s">
        <v>8315</v>
      </c>
      <c r="R304" s="24" t="s">
        <v>8316</v>
      </c>
      <c r="S304" s="31">
        <v>42243</v>
      </c>
      <c r="T304" s="31">
        <v>42278</v>
      </c>
    </row>
    <row r="305" spans="1:20" ht="4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48">
        <v>120</v>
      </c>
      <c r="P305" s="24">
        <v>55.23</v>
      </c>
      <c r="Q305" s="30" t="s">
        <v>8315</v>
      </c>
      <c r="R305" s="24" t="s">
        <v>8316</v>
      </c>
      <c r="S305" s="31">
        <v>42600</v>
      </c>
      <c r="T305" s="31">
        <v>42621</v>
      </c>
    </row>
    <row r="306" spans="1:20" ht="4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43">
        <v>102</v>
      </c>
      <c r="P306" s="24">
        <v>66.150000000000006</v>
      </c>
      <c r="Q306" s="30" t="s">
        <v>8315</v>
      </c>
      <c r="R306" s="24" t="s">
        <v>8316</v>
      </c>
      <c r="S306" s="31">
        <v>41829</v>
      </c>
      <c r="T306" s="31">
        <v>41889</v>
      </c>
    </row>
    <row r="307" spans="1:20" ht="48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34">
        <v>100</v>
      </c>
      <c r="P307" s="24">
        <v>104.17</v>
      </c>
      <c r="Q307" s="30" t="s">
        <v>8315</v>
      </c>
      <c r="R307" s="24" t="s">
        <v>8316</v>
      </c>
      <c r="S307" s="31">
        <v>42040</v>
      </c>
      <c r="T307" s="31">
        <v>42070</v>
      </c>
    </row>
    <row r="308" spans="1:20" ht="80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34">
        <v>100</v>
      </c>
      <c r="P308" s="24">
        <v>31.38</v>
      </c>
      <c r="Q308" s="30" t="s">
        <v>8315</v>
      </c>
      <c r="R308" s="24" t="s">
        <v>8316</v>
      </c>
      <c r="S308" s="31">
        <v>42075</v>
      </c>
      <c r="T308" s="31">
        <v>42105</v>
      </c>
    </row>
    <row r="309" spans="1:20" ht="80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43">
        <v>102</v>
      </c>
      <c r="P309" s="24">
        <v>59.21</v>
      </c>
      <c r="Q309" s="30" t="s">
        <v>8315</v>
      </c>
      <c r="R309" s="24" t="s">
        <v>8316</v>
      </c>
      <c r="S309" s="31">
        <v>42073</v>
      </c>
      <c r="T309" s="31">
        <v>42095</v>
      </c>
    </row>
    <row r="310" spans="1:20" ht="64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58">
        <v>114</v>
      </c>
      <c r="P310" s="24">
        <v>119.18</v>
      </c>
      <c r="Q310" s="30" t="s">
        <v>8315</v>
      </c>
      <c r="R310" s="24" t="s">
        <v>8316</v>
      </c>
      <c r="S310" s="31">
        <v>42480</v>
      </c>
      <c r="T310" s="31">
        <v>42504</v>
      </c>
    </row>
    <row r="311" spans="1:20" ht="80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43">
        <v>102</v>
      </c>
      <c r="P311" s="24">
        <v>164.62</v>
      </c>
      <c r="Q311" s="30" t="s">
        <v>8315</v>
      </c>
      <c r="R311" s="24" t="s">
        <v>8316</v>
      </c>
      <c r="S311" s="31">
        <v>42411</v>
      </c>
      <c r="T311" s="31">
        <v>42434</v>
      </c>
    </row>
    <row r="312" spans="1:20" ht="48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43">
        <v>102</v>
      </c>
      <c r="P312" s="24">
        <v>61.1</v>
      </c>
      <c r="Q312" s="30" t="s">
        <v>8315</v>
      </c>
      <c r="R312" s="24" t="s">
        <v>8316</v>
      </c>
      <c r="S312" s="31">
        <v>41753</v>
      </c>
      <c r="T312" s="31">
        <v>41781</v>
      </c>
    </row>
    <row r="313" spans="1:20" ht="48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53">
        <v>106</v>
      </c>
      <c r="P313" s="24">
        <v>56.2</v>
      </c>
      <c r="Q313" s="30" t="s">
        <v>8315</v>
      </c>
      <c r="R313" s="24" t="s">
        <v>8316</v>
      </c>
      <c r="S313" s="31">
        <v>42196</v>
      </c>
      <c r="T313" s="31">
        <v>42228</v>
      </c>
    </row>
    <row r="314" spans="1:20" ht="48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62">
        <v>113</v>
      </c>
      <c r="P314" s="24">
        <v>107</v>
      </c>
      <c r="Q314" s="30" t="s">
        <v>8315</v>
      </c>
      <c r="R314" s="24" t="s">
        <v>8316</v>
      </c>
      <c r="S314" s="31">
        <v>42016</v>
      </c>
      <c r="T314" s="31">
        <v>42046</v>
      </c>
    </row>
    <row r="315" spans="1:20" ht="48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34">
        <v>100</v>
      </c>
      <c r="P315" s="24">
        <v>179.28</v>
      </c>
      <c r="Q315" s="30" t="s">
        <v>8315</v>
      </c>
      <c r="R315" s="24" t="s">
        <v>8316</v>
      </c>
      <c r="S315" s="31">
        <v>41730</v>
      </c>
      <c r="T315" s="31">
        <v>41764</v>
      </c>
    </row>
    <row r="316" spans="1:20" ht="112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43">
        <v>102</v>
      </c>
      <c r="P316" s="24">
        <v>47.41</v>
      </c>
      <c r="Q316" s="30" t="s">
        <v>8315</v>
      </c>
      <c r="R316" s="24" t="s">
        <v>8316</v>
      </c>
      <c r="S316" s="31">
        <v>42203</v>
      </c>
      <c r="T316" s="31">
        <v>42221</v>
      </c>
    </row>
    <row r="317" spans="1:20" ht="8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61">
        <v>131</v>
      </c>
      <c r="P317" s="24">
        <v>97.92</v>
      </c>
      <c r="Q317" s="30" t="s">
        <v>8315</v>
      </c>
      <c r="R317" s="24" t="s">
        <v>8316</v>
      </c>
      <c r="S317" s="31">
        <v>41974</v>
      </c>
      <c r="T317" s="31">
        <v>42004</v>
      </c>
    </row>
    <row r="318" spans="1:20" ht="4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55">
        <v>111</v>
      </c>
      <c r="P318" s="24">
        <v>58.42</v>
      </c>
      <c r="Q318" s="30" t="s">
        <v>8315</v>
      </c>
      <c r="R318" s="24" t="s">
        <v>8316</v>
      </c>
      <c r="S318" s="31">
        <v>41869</v>
      </c>
      <c r="T318" s="31">
        <v>41899</v>
      </c>
    </row>
    <row r="319" spans="1:20" ht="96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34">
        <v>100</v>
      </c>
      <c r="P319" s="24">
        <v>122.54</v>
      </c>
      <c r="Q319" s="30" t="s">
        <v>8315</v>
      </c>
      <c r="R319" s="24" t="s">
        <v>8316</v>
      </c>
      <c r="S319" s="31">
        <v>41982</v>
      </c>
      <c r="T319" s="31">
        <v>42012</v>
      </c>
    </row>
    <row r="320" spans="1:20" ht="48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58">
        <v>114</v>
      </c>
      <c r="P320" s="24">
        <v>87.96</v>
      </c>
      <c r="Q320" s="30" t="s">
        <v>8315</v>
      </c>
      <c r="R320" s="24" t="s">
        <v>8316</v>
      </c>
      <c r="S320" s="31">
        <v>41976</v>
      </c>
      <c r="T320" s="31">
        <v>42004</v>
      </c>
    </row>
    <row r="321" spans="1:20" ht="4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53">
        <v>106</v>
      </c>
      <c r="P321" s="24">
        <v>136.78</v>
      </c>
      <c r="Q321" s="30" t="s">
        <v>8315</v>
      </c>
      <c r="R321" s="24" t="s">
        <v>8316</v>
      </c>
      <c r="S321" s="31">
        <v>41926</v>
      </c>
      <c r="T321" s="31">
        <v>41956</v>
      </c>
    </row>
    <row r="322" spans="1:20" ht="4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35">
        <v>101</v>
      </c>
      <c r="P322" s="24">
        <v>99.34</v>
      </c>
      <c r="Q322" s="30" t="s">
        <v>8315</v>
      </c>
      <c r="R322" s="24" t="s">
        <v>8316</v>
      </c>
      <c r="S322" s="31">
        <v>42561</v>
      </c>
      <c r="T322" s="31">
        <v>42593</v>
      </c>
    </row>
    <row r="323" spans="1:20" ht="64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34">
        <v>100</v>
      </c>
      <c r="P323" s="24">
        <v>20</v>
      </c>
      <c r="Q323" s="30" t="s">
        <v>8315</v>
      </c>
      <c r="R323" s="24" t="s">
        <v>8316</v>
      </c>
      <c r="S323" s="31">
        <v>42649</v>
      </c>
      <c r="T323" s="31">
        <v>42709</v>
      </c>
    </row>
    <row r="324" spans="1:20" ht="48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70">
        <v>130</v>
      </c>
      <c r="P324" s="24">
        <v>28.89</v>
      </c>
      <c r="Q324" s="30" t="s">
        <v>8315</v>
      </c>
      <c r="R324" s="24" t="s">
        <v>8316</v>
      </c>
      <c r="S324" s="31">
        <v>42093</v>
      </c>
      <c r="T324" s="31">
        <v>42120</v>
      </c>
    </row>
    <row r="325" spans="1:20" ht="48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58">
        <v>114</v>
      </c>
      <c r="P325" s="24">
        <v>37.96</v>
      </c>
      <c r="Q325" s="30" t="s">
        <v>8315</v>
      </c>
      <c r="R325" s="24" t="s">
        <v>8316</v>
      </c>
      <c r="S325" s="31">
        <v>42026</v>
      </c>
      <c r="T325" s="31">
        <v>42064</v>
      </c>
    </row>
    <row r="326" spans="1:20" ht="48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39">
        <v>287</v>
      </c>
      <c r="P326" s="24">
        <v>58.57</v>
      </c>
      <c r="Q326" s="30" t="s">
        <v>8315</v>
      </c>
      <c r="R326" s="24" t="s">
        <v>8316</v>
      </c>
      <c r="S326" s="31">
        <v>42451</v>
      </c>
      <c r="T326" s="31">
        <v>42465</v>
      </c>
    </row>
    <row r="327" spans="1:20" ht="48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41">
        <v>109</v>
      </c>
      <c r="P327" s="24">
        <v>135.63</v>
      </c>
      <c r="Q327" s="30" t="s">
        <v>8315</v>
      </c>
      <c r="R327" s="24" t="s">
        <v>8316</v>
      </c>
      <c r="S327" s="31">
        <v>42418</v>
      </c>
      <c r="T327" s="31">
        <v>42478</v>
      </c>
    </row>
    <row r="328" spans="1:20" ht="48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49">
        <v>119</v>
      </c>
      <c r="P328" s="24">
        <v>176.09</v>
      </c>
      <c r="Q328" s="30" t="s">
        <v>8315</v>
      </c>
      <c r="R328" s="24" t="s">
        <v>8316</v>
      </c>
      <c r="S328" s="31">
        <v>41964</v>
      </c>
      <c r="T328" s="31">
        <v>41994</v>
      </c>
    </row>
    <row r="329" spans="1:20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41">
        <v>109</v>
      </c>
      <c r="P329" s="24">
        <v>151.97999999999999</v>
      </c>
      <c r="Q329" s="30" t="s">
        <v>8315</v>
      </c>
      <c r="R329" s="24" t="s">
        <v>8316</v>
      </c>
      <c r="S329" s="31">
        <v>42576</v>
      </c>
      <c r="T329" s="31">
        <v>42636</v>
      </c>
    </row>
    <row r="330" spans="1:20" ht="96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51">
        <v>128</v>
      </c>
      <c r="P330" s="24">
        <v>82.26</v>
      </c>
      <c r="Q330" s="30" t="s">
        <v>8315</v>
      </c>
      <c r="R330" s="24" t="s">
        <v>8316</v>
      </c>
      <c r="S330" s="31">
        <v>42125</v>
      </c>
      <c r="T330" s="31">
        <v>42150</v>
      </c>
    </row>
    <row r="331" spans="1:20" ht="96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39">
        <v>175</v>
      </c>
      <c r="P331" s="24">
        <v>68.06</v>
      </c>
      <c r="Q331" s="30" t="s">
        <v>8315</v>
      </c>
      <c r="R331" s="24" t="s">
        <v>8316</v>
      </c>
      <c r="S331" s="31">
        <v>42003</v>
      </c>
      <c r="T331" s="31">
        <v>42028</v>
      </c>
    </row>
    <row r="332" spans="1:20" ht="64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64">
        <v>127</v>
      </c>
      <c r="P332" s="24">
        <v>72.709999999999994</v>
      </c>
      <c r="Q332" s="30" t="s">
        <v>8315</v>
      </c>
      <c r="R332" s="24" t="s">
        <v>8316</v>
      </c>
      <c r="S332" s="31">
        <v>41988</v>
      </c>
      <c r="T332" s="31">
        <v>42046</v>
      </c>
    </row>
    <row r="333" spans="1:20" ht="80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55">
        <v>111</v>
      </c>
      <c r="P333" s="24">
        <v>77.19</v>
      </c>
      <c r="Q333" s="30" t="s">
        <v>8315</v>
      </c>
      <c r="R333" s="24" t="s">
        <v>8316</v>
      </c>
      <c r="S333" s="31">
        <v>41974</v>
      </c>
      <c r="T333" s="31">
        <v>42009</v>
      </c>
    </row>
    <row r="334" spans="1:20" ht="48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52">
        <v>126</v>
      </c>
      <c r="P334" s="24">
        <v>55.97</v>
      </c>
      <c r="Q334" s="30" t="s">
        <v>8315</v>
      </c>
      <c r="R334" s="24" t="s">
        <v>8316</v>
      </c>
      <c r="S334" s="31">
        <v>42592</v>
      </c>
      <c r="T334" s="31">
        <v>42617</v>
      </c>
    </row>
    <row r="335" spans="1:20" ht="3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49">
        <v>119</v>
      </c>
      <c r="P335" s="24">
        <v>49.69</v>
      </c>
      <c r="Q335" s="30" t="s">
        <v>8315</v>
      </c>
      <c r="R335" s="24" t="s">
        <v>8316</v>
      </c>
      <c r="S335" s="31">
        <v>42050</v>
      </c>
      <c r="T335" s="31">
        <v>42076</v>
      </c>
    </row>
    <row r="336" spans="1:20" ht="96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47">
        <v>103</v>
      </c>
      <c r="P336" s="24">
        <v>77.73</v>
      </c>
      <c r="Q336" s="30" t="s">
        <v>8315</v>
      </c>
      <c r="R336" s="24" t="s">
        <v>8316</v>
      </c>
      <c r="S336" s="31">
        <v>42417</v>
      </c>
      <c r="T336" s="31">
        <v>42432</v>
      </c>
    </row>
    <row r="337" spans="1:20" ht="48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44">
        <v>110</v>
      </c>
      <c r="P337" s="24">
        <v>40.78</v>
      </c>
      <c r="Q337" s="30" t="s">
        <v>8315</v>
      </c>
      <c r="R337" s="24" t="s">
        <v>8316</v>
      </c>
      <c r="S337" s="31">
        <v>41866</v>
      </c>
      <c r="T337" s="31">
        <v>41885</v>
      </c>
    </row>
    <row r="338" spans="1:20" ht="4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39">
        <v>202</v>
      </c>
      <c r="P338" s="24">
        <v>59.41</v>
      </c>
      <c r="Q338" s="30" t="s">
        <v>8315</v>
      </c>
      <c r="R338" s="24" t="s">
        <v>8316</v>
      </c>
      <c r="S338" s="31">
        <v>42220</v>
      </c>
      <c r="T338" s="31">
        <v>42246</v>
      </c>
    </row>
    <row r="339" spans="1:20" ht="3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70">
        <v>130</v>
      </c>
      <c r="P339" s="24">
        <v>3.25</v>
      </c>
      <c r="Q339" s="30" t="s">
        <v>8315</v>
      </c>
      <c r="R339" s="24" t="s">
        <v>8316</v>
      </c>
      <c r="S339" s="31">
        <v>42628</v>
      </c>
      <c r="T339" s="31">
        <v>42656</v>
      </c>
    </row>
    <row r="340" spans="1:20" ht="80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34">
        <v>100</v>
      </c>
      <c r="P340" s="24">
        <v>81.67</v>
      </c>
      <c r="Q340" s="30" t="s">
        <v>8315</v>
      </c>
      <c r="R340" s="24" t="s">
        <v>8316</v>
      </c>
      <c r="S340" s="31">
        <v>42447</v>
      </c>
      <c r="T340" s="31">
        <v>42507</v>
      </c>
    </row>
    <row r="341" spans="1:20" ht="48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39">
        <v>171</v>
      </c>
      <c r="P341" s="24">
        <v>44.91</v>
      </c>
      <c r="Q341" s="30" t="s">
        <v>8315</v>
      </c>
      <c r="R341" s="24" t="s">
        <v>8316</v>
      </c>
      <c r="S341" s="31">
        <v>42283</v>
      </c>
      <c r="T341" s="31">
        <v>42313</v>
      </c>
    </row>
    <row r="342" spans="1:20" ht="64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62">
        <v>113</v>
      </c>
      <c r="P342" s="24">
        <v>49.06</v>
      </c>
      <c r="Q342" s="30" t="s">
        <v>8315</v>
      </c>
      <c r="R342" s="24" t="s">
        <v>8316</v>
      </c>
      <c r="S342" s="31">
        <v>42483</v>
      </c>
      <c r="T342" s="31">
        <v>42489</v>
      </c>
    </row>
    <row r="343" spans="1:20" ht="48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34">
        <v>100</v>
      </c>
      <c r="P343" s="24">
        <v>62.5</v>
      </c>
      <c r="Q343" s="30" t="s">
        <v>8315</v>
      </c>
      <c r="R343" s="24" t="s">
        <v>8316</v>
      </c>
      <c r="S343" s="31">
        <v>41788</v>
      </c>
      <c r="T343" s="31">
        <v>41818</v>
      </c>
    </row>
    <row r="344" spans="1:20" ht="48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35">
        <v>101</v>
      </c>
      <c r="P344" s="24">
        <v>35.49</v>
      </c>
      <c r="Q344" s="30" t="s">
        <v>8315</v>
      </c>
      <c r="R344" s="24" t="s">
        <v>8316</v>
      </c>
      <c r="S344" s="31">
        <v>42144</v>
      </c>
      <c r="T344" s="31">
        <v>42174</v>
      </c>
    </row>
    <row r="345" spans="1:20" ht="48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62">
        <v>113</v>
      </c>
      <c r="P345" s="24">
        <v>66.47</v>
      </c>
      <c r="Q345" s="30" t="s">
        <v>8315</v>
      </c>
      <c r="R345" s="24" t="s">
        <v>8316</v>
      </c>
      <c r="S345" s="31">
        <v>42661</v>
      </c>
      <c r="T345" s="31">
        <v>42693</v>
      </c>
    </row>
    <row r="346" spans="1:20" ht="112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9">
        <v>105</v>
      </c>
      <c r="P346" s="24">
        <v>56.07</v>
      </c>
      <c r="Q346" s="30" t="s">
        <v>8315</v>
      </c>
      <c r="R346" s="24" t="s">
        <v>8316</v>
      </c>
      <c r="S346" s="31">
        <v>42037</v>
      </c>
      <c r="T346" s="31">
        <v>42068</v>
      </c>
    </row>
    <row r="347" spans="1:20" ht="48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44">
        <v>110</v>
      </c>
      <c r="P347" s="24">
        <v>47.03</v>
      </c>
      <c r="Q347" s="30" t="s">
        <v>8315</v>
      </c>
      <c r="R347" s="24" t="s">
        <v>8316</v>
      </c>
      <c r="S347" s="31">
        <v>42619</v>
      </c>
      <c r="T347" s="31">
        <v>42643</v>
      </c>
    </row>
    <row r="348" spans="1:20" ht="64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34">
        <v>100</v>
      </c>
      <c r="P348" s="24">
        <v>47.67</v>
      </c>
      <c r="Q348" s="30" t="s">
        <v>8315</v>
      </c>
      <c r="R348" s="24" t="s">
        <v>8316</v>
      </c>
      <c r="S348" s="31">
        <v>41877</v>
      </c>
      <c r="T348" s="31">
        <v>41910</v>
      </c>
    </row>
    <row r="349" spans="1:20" ht="32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48">
        <v>120</v>
      </c>
      <c r="P349" s="24">
        <v>88.24</v>
      </c>
      <c r="Q349" s="30" t="s">
        <v>8315</v>
      </c>
      <c r="R349" s="24" t="s">
        <v>8316</v>
      </c>
      <c r="S349" s="31">
        <v>41828</v>
      </c>
      <c r="T349" s="31">
        <v>41846</v>
      </c>
    </row>
    <row r="350" spans="1:20" ht="80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9">
        <v>105</v>
      </c>
      <c r="P350" s="24">
        <v>80.72</v>
      </c>
      <c r="Q350" s="30" t="s">
        <v>8315</v>
      </c>
      <c r="R350" s="24" t="s">
        <v>8316</v>
      </c>
      <c r="S350" s="31">
        <v>42545</v>
      </c>
      <c r="T350" s="31">
        <v>42605</v>
      </c>
    </row>
    <row r="351" spans="1:20" ht="48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34">
        <v>100</v>
      </c>
      <c r="P351" s="24">
        <v>68.97</v>
      </c>
      <c r="Q351" s="30" t="s">
        <v>8315</v>
      </c>
      <c r="R351" s="24" t="s">
        <v>8316</v>
      </c>
      <c r="S351" s="31">
        <v>42460</v>
      </c>
      <c r="T351" s="31">
        <v>42511</v>
      </c>
    </row>
    <row r="352" spans="1:20" ht="32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34">
        <v>100</v>
      </c>
      <c r="P352" s="24">
        <v>550.04</v>
      </c>
      <c r="Q352" s="30" t="s">
        <v>8315</v>
      </c>
      <c r="R352" s="24" t="s">
        <v>8316</v>
      </c>
      <c r="S352" s="31">
        <v>41887</v>
      </c>
      <c r="T352" s="31">
        <v>41917</v>
      </c>
    </row>
    <row r="353" spans="1:20" ht="8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50">
        <v>104</v>
      </c>
      <c r="P353" s="24">
        <v>57.78</v>
      </c>
      <c r="Q353" s="30" t="s">
        <v>8315</v>
      </c>
      <c r="R353" s="24" t="s">
        <v>8316</v>
      </c>
      <c r="S353" s="31">
        <v>41828</v>
      </c>
      <c r="T353" s="31">
        <v>41861</v>
      </c>
    </row>
    <row r="354" spans="1:20" ht="64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36">
        <v>116</v>
      </c>
      <c r="P354" s="24">
        <v>73.58</v>
      </c>
      <c r="Q354" s="30" t="s">
        <v>8315</v>
      </c>
      <c r="R354" s="24" t="s">
        <v>8316</v>
      </c>
      <c r="S354" s="31">
        <v>42173</v>
      </c>
      <c r="T354" s="31">
        <v>42203</v>
      </c>
    </row>
    <row r="355" spans="1:20" ht="3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35">
        <v>101</v>
      </c>
      <c r="P355" s="24">
        <v>75.5</v>
      </c>
      <c r="Q355" s="30" t="s">
        <v>8315</v>
      </c>
      <c r="R355" s="24" t="s">
        <v>8316</v>
      </c>
      <c r="S355" s="31">
        <v>41775</v>
      </c>
      <c r="T355" s="31">
        <v>41822</v>
      </c>
    </row>
    <row r="356" spans="1:20" ht="64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43">
        <v>102</v>
      </c>
      <c r="P356" s="24">
        <v>235.46</v>
      </c>
      <c r="Q356" s="30" t="s">
        <v>8315</v>
      </c>
      <c r="R356" s="24" t="s">
        <v>8316</v>
      </c>
      <c r="S356" s="31">
        <v>42055</v>
      </c>
      <c r="T356" s="31">
        <v>42082</v>
      </c>
    </row>
    <row r="357" spans="1:20" ht="96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55">
        <v>111</v>
      </c>
      <c r="P357" s="24">
        <v>92.5</v>
      </c>
      <c r="Q357" s="30" t="s">
        <v>8315</v>
      </c>
      <c r="R357" s="24" t="s">
        <v>8316</v>
      </c>
      <c r="S357" s="31">
        <v>42447</v>
      </c>
      <c r="T357" s="31">
        <v>42470</v>
      </c>
    </row>
    <row r="358" spans="1:20" ht="4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41">
        <v>109</v>
      </c>
      <c r="P358" s="24">
        <v>46.05</v>
      </c>
      <c r="Q358" s="30" t="s">
        <v>8315</v>
      </c>
      <c r="R358" s="24" t="s">
        <v>8316</v>
      </c>
      <c r="S358" s="31">
        <v>42523</v>
      </c>
      <c r="T358" s="31">
        <v>42537</v>
      </c>
    </row>
    <row r="359" spans="1:20" ht="64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34">
        <v>100</v>
      </c>
      <c r="P359" s="24">
        <v>31.58</v>
      </c>
      <c r="Q359" s="30" t="s">
        <v>8315</v>
      </c>
      <c r="R359" s="24" t="s">
        <v>8316</v>
      </c>
      <c r="S359" s="31">
        <v>41822</v>
      </c>
      <c r="T359" s="31">
        <v>41844</v>
      </c>
    </row>
    <row r="360" spans="1:20" ht="64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50">
        <v>104</v>
      </c>
      <c r="P360" s="24">
        <v>36.96</v>
      </c>
      <c r="Q360" s="30" t="s">
        <v>8315</v>
      </c>
      <c r="R360" s="24" t="s">
        <v>8316</v>
      </c>
      <c r="S360" s="31">
        <v>42185</v>
      </c>
      <c r="T360" s="31">
        <v>42208</v>
      </c>
    </row>
    <row r="361" spans="1:20" ht="4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35">
        <v>101</v>
      </c>
      <c r="P361" s="24">
        <v>88.25</v>
      </c>
      <c r="Q361" s="30" t="s">
        <v>8315</v>
      </c>
      <c r="R361" s="24" t="s">
        <v>8316</v>
      </c>
      <c r="S361" s="31">
        <v>41820</v>
      </c>
      <c r="T361" s="31">
        <v>41841</v>
      </c>
    </row>
    <row r="362" spans="1:20" ht="80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59">
        <v>129</v>
      </c>
      <c r="P362" s="24">
        <v>64.38</v>
      </c>
      <c r="Q362" s="30" t="s">
        <v>8315</v>
      </c>
      <c r="R362" s="24" t="s">
        <v>8316</v>
      </c>
      <c r="S362" s="31">
        <v>41876</v>
      </c>
      <c r="T362" s="31">
        <v>41894</v>
      </c>
    </row>
    <row r="363" spans="1:20" ht="48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47">
        <v>103</v>
      </c>
      <c r="P363" s="24">
        <v>62.05</v>
      </c>
      <c r="Q363" s="30" t="s">
        <v>8315</v>
      </c>
      <c r="R363" s="24" t="s">
        <v>8316</v>
      </c>
      <c r="S363" s="31">
        <v>41802</v>
      </c>
      <c r="T363" s="31">
        <v>41823</v>
      </c>
    </row>
    <row r="364" spans="1:20" ht="80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44">
        <v>110</v>
      </c>
      <c r="P364" s="24">
        <v>73.400000000000006</v>
      </c>
      <c r="Q364" s="30" t="s">
        <v>8315</v>
      </c>
      <c r="R364" s="24" t="s">
        <v>8316</v>
      </c>
      <c r="S364" s="31">
        <v>41786</v>
      </c>
      <c r="T364" s="31">
        <v>41821</v>
      </c>
    </row>
    <row r="365" spans="1:20" ht="112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62">
        <v>113</v>
      </c>
      <c r="P365" s="24">
        <v>99.5</v>
      </c>
      <c r="Q365" s="30" t="s">
        <v>8315</v>
      </c>
      <c r="R365" s="24" t="s">
        <v>8316</v>
      </c>
      <c r="S365" s="31">
        <v>42627</v>
      </c>
      <c r="T365" s="31">
        <v>42648</v>
      </c>
    </row>
    <row r="366" spans="1:20" ht="8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65">
        <v>112</v>
      </c>
      <c r="P366" s="24">
        <v>62.17</v>
      </c>
      <c r="Q366" s="30" t="s">
        <v>8315</v>
      </c>
      <c r="R366" s="24" t="s">
        <v>8316</v>
      </c>
      <c r="S366" s="31">
        <v>42374</v>
      </c>
      <c r="T366" s="31">
        <v>42384</v>
      </c>
    </row>
    <row r="367" spans="1:20" ht="80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68">
        <v>139</v>
      </c>
      <c r="P367" s="24">
        <v>62.33</v>
      </c>
      <c r="Q367" s="30" t="s">
        <v>8315</v>
      </c>
      <c r="R367" s="24" t="s">
        <v>8316</v>
      </c>
      <c r="S367" s="31">
        <v>41772</v>
      </c>
      <c r="T367" s="31">
        <v>41806</v>
      </c>
    </row>
    <row r="368" spans="1:20" ht="6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55">
        <v>111</v>
      </c>
      <c r="P368" s="24">
        <v>58.79</v>
      </c>
      <c r="Q368" s="30" t="s">
        <v>8315</v>
      </c>
      <c r="R368" s="24" t="s">
        <v>8316</v>
      </c>
      <c r="S368" s="31">
        <v>42633</v>
      </c>
      <c r="T368" s="31">
        <v>42663</v>
      </c>
    </row>
    <row r="369" spans="1:20" ht="48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68">
        <v>139</v>
      </c>
      <c r="P369" s="24">
        <v>45.35</v>
      </c>
      <c r="Q369" s="30" t="s">
        <v>8315</v>
      </c>
      <c r="R369" s="24" t="s">
        <v>8316</v>
      </c>
      <c r="S369" s="31">
        <v>42219</v>
      </c>
      <c r="T369" s="31">
        <v>42249</v>
      </c>
    </row>
    <row r="370" spans="1:20" ht="64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53">
        <v>106</v>
      </c>
      <c r="P370" s="24">
        <v>41.94</v>
      </c>
      <c r="Q370" s="30" t="s">
        <v>8315</v>
      </c>
      <c r="R370" s="24" t="s">
        <v>8316</v>
      </c>
      <c r="S370" s="31">
        <v>41753</v>
      </c>
      <c r="T370" s="31">
        <v>41778</v>
      </c>
    </row>
    <row r="371" spans="1:20" ht="64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35">
        <v>101</v>
      </c>
      <c r="P371" s="24">
        <v>59.17</v>
      </c>
      <c r="Q371" s="30" t="s">
        <v>8315</v>
      </c>
      <c r="R371" s="24" t="s">
        <v>8316</v>
      </c>
      <c r="S371" s="31">
        <v>42230</v>
      </c>
      <c r="T371" s="31">
        <v>42245</v>
      </c>
    </row>
    <row r="372" spans="1:20" ht="4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34">
        <v>100</v>
      </c>
      <c r="P372" s="24">
        <v>200.49</v>
      </c>
      <c r="Q372" s="30" t="s">
        <v>8315</v>
      </c>
      <c r="R372" s="24" t="s">
        <v>8316</v>
      </c>
      <c r="S372" s="31">
        <v>41787</v>
      </c>
      <c r="T372" s="31">
        <v>41817</v>
      </c>
    </row>
    <row r="373" spans="1:20" ht="4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60">
        <v>118</v>
      </c>
      <c r="P373" s="24">
        <v>57.26</v>
      </c>
      <c r="Q373" s="30" t="s">
        <v>8315</v>
      </c>
      <c r="R373" s="24" t="s">
        <v>8316</v>
      </c>
      <c r="S373" s="31">
        <v>42147</v>
      </c>
      <c r="T373" s="31">
        <v>42176</v>
      </c>
    </row>
    <row r="374" spans="1:20" ht="48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48">
        <v>120</v>
      </c>
      <c r="P374" s="24">
        <v>58.06</v>
      </c>
      <c r="Q374" s="30" t="s">
        <v>8315</v>
      </c>
      <c r="R374" s="24" t="s">
        <v>8316</v>
      </c>
      <c r="S374" s="31">
        <v>41940</v>
      </c>
      <c r="T374" s="31">
        <v>41970</v>
      </c>
    </row>
    <row r="375" spans="1:20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51">
        <v>128</v>
      </c>
      <c r="P375" s="24">
        <v>186.8</v>
      </c>
      <c r="Q375" s="30" t="s">
        <v>8315</v>
      </c>
      <c r="R375" s="24" t="s">
        <v>8316</v>
      </c>
      <c r="S375" s="31">
        <v>42020</v>
      </c>
      <c r="T375" s="31">
        <v>42065</v>
      </c>
    </row>
    <row r="376" spans="1:20" ht="3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52">
        <v>126</v>
      </c>
      <c r="P376" s="24">
        <v>74.12</v>
      </c>
      <c r="Q376" s="30" t="s">
        <v>8315</v>
      </c>
      <c r="R376" s="24" t="s">
        <v>8316</v>
      </c>
      <c r="S376" s="31">
        <v>41891</v>
      </c>
      <c r="T376" s="31">
        <v>41901</v>
      </c>
    </row>
    <row r="377" spans="1:20" ht="64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57">
        <v>107</v>
      </c>
      <c r="P377" s="24">
        <v>62.67</v>
      </c>
      <c r="Q377" s="30" t="s">
        <v>8315</v>
      </c>
      <c r="R377" s="24" t="s">
        <v>8316</v>
      </c>
      <c r="S377" s="31">
        <v>42490</v>
      </c>
      <c r="T377" s="31">
        <v>42527</v>
      </c>
    </row>
    <row r="378" spans="1:20" ht="64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34">
        <v>100</v>
      </c>
      <c r="P378" s="24">
        <v>121.36</v>
      </c>
      <c r="Q378" s="30" t="s">
        <v>8315</v>
      </c>
      <c r="R378" s="24" t="s">
        <v>8316</v>
      </c>
      <c r="S378" s="31">
        <v>41995</v>
      </c>
      <c r="T378" s="31">
        <v>42015</v>
      </c>
    </row>
    <row r="379" spans="1:20" ht="9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55">
        <v>111</v>
      </c>
      <c r="P379" s="24">
        <v>40.630000000000003</v>
      </c>
      <c r="Q379" s="30" t="s">
        <v>8315</v>
      </c>
      <c r="R379" s="24" t="s">
        <v>8316</v>
      </c>
      <c r="S379" s="31">
        <v>42401</v>
      </c>
      <c r="T379" s="31">
        <v>42431</v>
      </c>
    </row>
    <row r="380" spans="1:20" ht="48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35">
        <v>101</v>
      </c>
      <c r="P380" s="24">
        <v>63</v>
      </c>
      <c r="Q380" s="30" t="s">
        <v>8315</v>
      </c>
      <c r="R380" s="24" t="s">
        <v>8316</v>
      </c>
      <c r="S380" s="31">
        <v>41897</v>
      </c>
      <c r="T380" s="31">
        <v>41927</v>
      </c>
    </row>
    <row r="381" spans="1:20" ht="48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33">
        <v>121</v>
      </c>
      <c r="P381" s="24">
        <v>33.67</v>
      </c>
      <c r="Q381" s="30" t="s">
        <v>8315</v>
      </c>
      <c r="R381" s="24" t="s">
        <v>8316</v>
      </c>
      <c r="S381" s="31">
        <v>41882</v>
      </c>
      <c r="T381" s="31">
        <v>41912</v>
      </c>
    </row>
    <row r="382" spans="1:20" ht="96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38">
        <v>123</v>
      </c>
      <c r="P382" s="24">
        <v>43.2</v>
      </c>
      <c r="Q382" s="30" t="s">
        <v>8315</v>
      </c>
      <c r="R382" s="24" t="s">
        <v>8316</v>
      </c>
      <c r="S382" s="31">
        <v>42556</v>
      </c>
      <c r="T382" s="31">
        <v>42595</v>
      </c>
    </row>
    <row r="383" spans="1:20" ht="64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47">
        <v>103</v>
      </c>
      <c r="P383" s="24">
        <v>83.57</v>
      </c>
      <c r="Q383" s="30" t="s">
        <v>8315</v>
      </c>
      <c r="R383" s="24" t="s">
        <v>8316</v>
      </c>
      <c r="S383" s="31">
        <v>41792</v>
      </c>
      <c r="T383" s="31">
        <v>41813</v>
      </c>
    </row>
    <row r="384" spans="1:20" ht="80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33">
        <v>121</v>
      </c>
      <c r="P384" s="24">
        <v>140</v>
      </c>
      <c r="Q384" s="30" t="s">
        <v>8315</v>
      </c>
      <c r="R384" s="24" t="s">
        <v>8316</v>
      </c>
      <c r="S384" s="31">
        <v>41879</v>
      </c>
      <c r="T384" s="31">
        <v>41894</v>
      </c>
    </row>
    <row r="385" spans="1:20" ht="80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39">
        <v>186</v>
      </c>
      <c r="P385" s="24">
        <v>80.87</v>
      </c>
      <c r="Q385" s="30" t="s">
        <v>8315</v>
      </c>
      <c r="R385" s="24" t="s">
        <v>8316</v>
      </c>
      <c r="S385" s="31">
        <v>42552</v>
      </c>
      <c r="T385" s="31">
        <v>42573</v>
      </c>
    </row>
    <row r="386" spans="1:20" ht="48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39">
        <v>300</v>
      </c>
      <c r="P386" s="24">
        <v>53.85</v>
      </c>
      <c r="Q386" s="30" t="s">
        <v>8315</v>
      </c>
      <c r="R386" s="24" t="s">
        <v>8316</v>
      </c>
      <c r="S386" s="31">
        <v>41810</v>
      </c>
      <c r="T386" s="31">
        <v>41824</v>
      </c>
    </row>
    <row r="387" spans="1:20" ht="96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76">
        <v>141</v>
      </c>
      <c r="P387" s="24">
        <v>67.959999999999994</v>
      </c>
      <c r="Q387" s="30" t="s">
        <v>8315</v>
      </c>
      <c r="R387" s="24" t="s">
        <v>8316</v>
      </c>
      <c r="S387" s="31">
        <v>42072</v>
      </c>
      <c r="T387" s="31">
        <v>42097</v>
      </c>
    </row>
    <row r="388" spans="1:20" ht="64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58">
        <v>114</v>
      </c>
      <c r="P388" s="24">
        <v>27.14</v>
      </c>
      <c r="Q388" s="30" t="s">
        <v>8315</v>
      </c>
      <c r="R388" s="24" t="s">
        <v>8316</v>
      </c>
      <c r="S388" s="31">
        <v>41779</v>
      </c>
      <c r="T388" s="31">
        <v>41805</v>
      </c>
    </row>
    <row r="389" spans="1:20" ht="48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66">
        <v>154</v>
      </c>
      <c r="P389" s="24">
        <v>110.87</v>
      </c>
      <c r="Q389" s="30" t="s">
        <v>8315</v>
      </c>
      <c r="R389" s="24" t="s">
        <v>8316</v>
      </c>
      <c r="S389" s="31">
        <v>42134</v>
      </c>
      <c r="T389" s="31">
        <v>42155</v>
      </c>
    </row>
    <row r="390" spans="1:20" ht="80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43">
        <v>102</v>
      </c>
      <c r="P390" s="24">
        <v>106.84</v>
      </c>
      <c r="Q390" s="30" t="s">
        <v>8315</v>
      </c>
      <c r="R390" s="24" t="s">
        <v>8316</v>
      </c>
      <c r="S390" s="31">
        <v>42505</v>
      </c>
      <c r="T390" s="31">
        <v>42525</v>
      </c>
    </row>
    <row r="391" spans="1:20" ht="48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43">
        <v>102</v>
      </c>
      <c r="P391" s="24">
        <v>105.52</v>
      </c>
      <c r="Q391" s="30" t="s">
        <v>8315</v>
      </c>
      <c r="R391" s="24" t="s">
        <v>8316</v>
      </c>
      <c r="S391" s="31">
        <v>42118</v>
      </c>
      <c r="T391" s="31">
        <v>42150</v>
      </c>
    </row>
    <row r="392" spans="1:20" ht="48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39">
        <v>156</v>
      </c>
      <c r="P392" s="24">
        <v>51.92</v>
      </c>
      <c r="Q392" s="30" t="s">
        <v>8315</v>
      </c>
      <c r="R392" s="24" t="s">
        <v>8316</v>
      </c>
      <c r="S392" s="31">
        <v>42360</v>
      </c>
      <c r="T392" s="31">
        <v>42390</v>
      </c>
    </row>
    <row r="393" spans="1:20" ht="64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9">
        <v>105</v>
      </c>
      <c r="P393" s="24">
        <v>86.23</v>
      </c>
      <c r="Q393" s="30" t="s">
        <v>8315</v>
      </c>
      <c r="R393" s="24" t="s">
        <v>8316</v>
      </c>
      <c r="S393" s="31">
        <v>42165</v>
      </c>
      <c r="T393" s="31">
        <v>42187</v>
      </c>
    </row>
    <row r="394" spans="1:20" ht="112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35">
        <v>101</v>
      </c>
      <c r="P394" s="24">
        <v>114.55</v>
      </c>
      <c r="Q394" s="30" t="s">
        <v>8315</v>
      </c>
      <c r="R394" s="24" t="s">
        <v>8316</v>
      </c>
      <c r="S394" s="31">
        <v>41927</v>
      </c>
      <c r="T394" s="31">
        <v>41948</v>
      </c>
    </row>
    <row r="395" spans="1:20" ht="48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39">
        <v>339</v>
      </c>
      <c r="P395" s="24">
        <v>62.59</v>
      </c>
      <c r="Q395" s="30" t="s">
        <v>8315</v>
      </c>
      <c r="R395" s="24" t="s">
        <v>8316</v>
      </c>
      <c r="S395" s="31">
        <v>42462</v>
      </c>
      <c r="T395" s="31">
        <v>42489</v>
      </c>
    </row>
    <row r="396" spans="1:20" ht="80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35">
        <v>101</v>
      </c>
      <c r="P396" s="24">
        <v>61.06</v>
      </c>
      <c r="Q396" s="30" t="s">
        <v>8315</v>
      </c>
      <c r="R396" s="24" t="s">
        <v>8316</v>
      </c>
      <c r="S396" s="31">
        <v>42632</v>
      </c>
      <c r="T396" s="31">
        <v>42663</v>
      </c>
    </row>
    <row r="397" spans="1:20" ht="48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56">
        <v>122</v>
      </c>
      <c r="P397" s="24">
        <v>70.23</v>
      </c>
      <c r="Q397" s="30" t="s">
        <v>8315</v>
      </c>
      <c r="R397" s="24" t="s">
        <v>8316</v>
      </c>
      <c r="S397" s="31">
        <v>42054</v>
      </c>
      <c r="T397" s="31">
        <v>42084</v>
      </c>
    </row>
    <row r="398" spans="1:20" ht="4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35">
        <v>101</v>
      </c>
      <c r="P398" s="24">
        <v>78.52</v>
      </c>
      <c r="Q398" s="30" t="s">
        <v>8315</v>
      </c>
      <c r="R398" s="24" t="s">
        <v>8316</v>
      </c>
      <c r="S398" s="31">
        <v>42497</v>
      </c>
      <c r="T398" s="31">
        <v>42535</v>
      </c>
    </row>
    <row r="399" spans="1:20" ht="80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72">
        <v>140</v>
      </c>
      <c r="P399" s="24">
        <v>61.82</v>
      </c>
      <c r="Q399" s="30" t="s">
        <v>8315</v>
      </c>
      <c r="R399" s="24" t="s">
        <v>8316</v>
      </c>
      <c r="S399" s="31">
        <v>42058</v>
      </c>
      <c r="T399" s="31">
        <v>42095</v>
      </c>
    </row>
    <row r="400" spans="1:20" ht="80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49">
        <v>119</v>
      </c>
      <c r="P400" s="24">
        <v>48.34</v>
      </c>
      <c r="Q400" s="30" t="s">
        <v>8315</v>
      </c>
      <c r="R400" s="24" t="s">
        <v>8316</v>
      </c>
      <c r="S400" s="31">
        <v>41807</v>
      </c>
      <c r="T400" s="31">
        <v>41837</v>
      </c>
    </row>
    <row r="401" spans="1:20" ht="8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57">
        <v>107</v>
      </c>
      <c r="P401" s="24">
        <v>107.25</v>
      </c>
      <c r="Q401" s="30" t="s">
        <v>8315</v>
      </c>
      <c r="R401" s="24" t="s">
        <v>8316</v>
      </c>
      <c r="S401" s="31">
        <v>42284</v>
      </c>
      <c r="T401" s="31">
        <v>42301</v>
      </c>
    </row>
    <row r="402" spans="1:20" ht="64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39">
        <v>228</v>
      </c>
      <c r="P402" s="24">
        <v>57</v>
      </c>
      <c r="Q402" s="30" t="s">
        <v>8315</v>
      </c>
      <c r="R402" s="24" t="s">
        <v>8316</v>
      </c>
      <c r="S402" s="31">
        <v>42045</v>
      </c>
      <c r="T402" s="31">
        <v>42075</v>
      </c>
    </row>
    <row r="403" spans="1:20" ht="96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53">
        <v>106</v>
      </c>
      <c r="P403" s="24">
        <v>40.92</v>
      </c>
      <c r="Q403" s="30" t="s">
        <v>8315</v>
      </c>
      <c r="R403" s="24" t="s">
        <v>8316</v>
      </c>
      <c r="S403" s="31">
        <v>42184</v>
      </c>
      <c r="T403" s="31">
        <v>42202</v>
      </c>
    </row>
    <row r="404" spans="1:20" ht="96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9">
        <v>105</v>
      </c>
      <c r="P404" s="24">
        <v>79.540000000000006</v>
      </c>
      <c r="Q404" s="30" t="s">
        <v>8315</v>
      </c>
      <c r="R404" s="24" t="s">
        <v>8316</v>
      </c>
      <c r="S404" s="31">
        <v>42341</v>
      </c>
      <c r="T404" s="31">
        <v>42373</v>
      </c>
    </row>
    <row r="405" spans="1:20" ht="48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53">
        <v>106</v>
      </c>
      <c r="P405" s="24">
        <v>64.63</v>
      </c>
      <c r="Q405" s="30" t="s">
        <v>8315</v>
      </c>
      <c r="R405" s="24" t="s">
        <v>8316</v>
      </c>
      <c r="S405" s="31">
        <v>42170</v>
      </c>
      <c r="T405" s="31">
        <v>42205</v>
      </c>
    </row>
    <row r="406" spans="1:20" ht="64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9">
        <v>105</v>
      </c>
      <c r="P406" s="24">
        <v>107.57</v>
      </c>
      <c r="Q406" s="30" t="s">
        <v>8315</v>
      </c>
      <c r="R406" s="24" t="s">
        <v>8316</v>
      </c>
      <c r="S406" s="31">
        <v>42151</v>
      </c>
      <c r="T406" s="31">
        <v>42172</v>
      </c>
    </row>
    <row r="407" spans="1:20" ht="4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34">
        <v>100</v>
      </c>
      <c r="P407" s="24">
        <v>178.57</v>
      </c>
      <c r="Q407" s="30" t="s">
        <v>8315</v>
      </c>
      <c r="R407" s="24" t="s">
        <v>8316</v>
      </c>
      <c r="S407" s="31">
        <v>41944</v>
      </c>
      <c r="T407" s="31">
        <v>42004</v>
      </c>
    </row>
    <row r="408" spans="1:20" ht="48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34">
        <v>100</v>
      </c>
      <c r="P408" s="24">
        <v>62.63</v>
      </c>
      <c r="Q408" s="30" t="s">
        <v>8315</v>
      </c>
      <c r="R408" s="24" t="s">
        <v>8316</v>
      </c>
      <c r="S408" s="31">
        <v>42593</v>
      </c>
      <c r="T408" s="31">
        <v>42613</v>
      </c>
    </row>
    <row r="409" spans="1:20" ht="48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39">
        <v>225</v>
      </c>
      <c r="P409" s="24">
        <v>75</v>
      </c>
      <c r="Q409" s="30" t="s">
        <v>8315</v>
      </c>
      <c r="R409" s="24" t="s">
        <v>8316</v>
      </c>
      <c r="S409" s="31">
        <v>42503</v>
      </c>
      <c r="T409" s="31">
        <v>42517</v>
      </c>
    </row>
    <row r="410" spans="1:20" ht="96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53">
        <v>106</v>
      </c>
      <c r="P410" s="24">
        <v>58.9</v>
      </c>
      <c r="Q410" s="30" t="s">
        <v>8315</v>
      </c>
      <c r="R410" s="24" t="s">
        <v>8316</v>
      </c>
      <c r="S410" s="31">
        <v>41927</v>
      </c>
      <c r="T410" s="31">
        <v>41948</v>
      </c>
    </row>
    <row r="411" spans="1:20" ht="6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105</v>
      </c>
      <c r="P411" s="24">
        <v>139.56</v>
      </c>
      <c r="Q411" s="30" t="s">
        <v>8315</v>
      </c>
      <c r="R411" s="24" t="s">
        <v>8316</v>
      </c>
      <c r="S411" s="31">
        <v>42375</v>
      </c>
      <c r="T411" s="31">
        <v>42420</v>
      </c>
    </row>
    <row r="412" spans="1:20" ht="64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62">
        <v>113</v>
      </c>
      <c r="P412" s="24">
        <v>64.290000000000006</v>
      </c>
      <c r="Q412" s="30" t="s">
        <v>8315</v>
      </c>
      <c r="R412" s="24" t="s">
        <v>8316</v>
      </c>
      <c r="S412" s="31">
        <v>42553</v>
      </c>
      <c r="T412" s="31">
        <v>42585</v>
      </c>
    </row>
    <row r="413" spans="1:20" ht="96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35">
        <v>101</v>
      </c>
      <c r="P413" s="24">
        <v>63.28</v>
      </c>
      <c r="Q413" s="30" t="s">
        <v>8315</v>
      </c>
      <c r="R413" s="24" t="s">
        <v>8316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98FA7-87D5-BC40-BAD7-18D16EA3CF93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5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55DC-C979-834A-BAB0-DFF23FDF2CFA}">
  <dimension ref="A1:C14"/>
  <sheetViews>
    <sheetView workbookViewId="0"/>
  </sheetViews>
  <sheetFormatPr baseColWidth="10" defaultRowHeight="15" x14ac:dyDescent="0.2"/>
  <cols>
    <col min="1" max="1" width="24.1640625" bestFit="1" customWidth="1"/>
    <col min="2" max="2" width="11.33203125" bestFit="1" customWidth="1"/>
    <col min="3" max="3" width="10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77">
        <f>AVERAGE('Successful US Kickstarters'!D:D)</f>
        <v>5048.8786407766993</v>
      </c>
      <c r="C2" s="77">
        <f>AVERAGE('Failed US Kickstarters'!D:D)</f>
        <v>10554.212</v>
      </c>
    </row>
    <row r="3" spans="1:3" x14ac:dyDescent="0.2">
      <c r="A3" t="s">
        <v>8387</v>
      </c>
      <c r="B3" s="77">
        <f>MEDIAN('Successful US Kickstarters'!D:D)</f>
        <v>3000</v>
      </c>
      <c r="C3" s="77">
        <f>MEDIAN('Failed US Kickstarters'!D:D)</f>
        <v>5000</v>
      </c>
    </row>
    <row r="4" spans="1:3" x14ac:dyDescent="0.2">
      <c r="A4" t="s">
        <v>8392</v>
      </c>
      <c r="B4" s="77">
        <f>_xlfn.STDEV.P('Successful US Kickstarters'!D:D)</f>
        <v>7748.7537726373303</v>
      </c>
      <c r="C4" s="77">
        <f>_xlfn.STDEV.P('Failed US Kickstarters'!D:D)</f>
        <v>21967.731061515115</v>
      </c>
    </row>
    <row r="5" spans="1:3" x14ac:dyDescent="0.2">
      <c r="A5" t="s">
        <v>8393</v>
      </c>
      <c r="B5" s="77">
        <f>_xlfn.QUARTILE.EXC('Successful US Kickstarters'!D:D,3)</f>
        <v>5000</v>
      </c>
      <c r="C5" s="77">
        <f>_xlfn.QUARTILE.EXC('Failed US Kickstarters'!D:D,3)</f>
        <v>10000</v>
      </c>
    </row>
    <row r="6" spans="1:3" x14ac:dyDescent="0.2">
      <c r="A6" t="s">
        <v>8394</v>
      </c>
      <c r="B6" s="77">
        <f>_xlfn.QUARTILE.EXC('Successful US Kickstarters'!D:D,1)</f>
        <v>1500</v>
      </c>
      <c r="C6" s="77">
        <f>_xlfn.QUARTILE.EXC('Failed US Kickstarters'!D:D,1)</f>
        <v>2000</v>
      </c>
    </row>
    <row r="7" spans="1:3" x14ac:dyDescent="0.2">
      <c r="A7" t="s">
        <v>8395</v>
      </c>
      <c r="B7" s="77">
        <f>B5-B6</f>
        <v>3500</v>
      </c>
      <c r="C7" s="77">
        <f>C5-C6</f>
        <v>8000</v>
      </c>
    </row>
    <row r="8" spans="1:3" x14ac:dyDescent="0.2">
      <c r="B8" s="77"/>
      <c r="C8" s="77"/>
    </row>
    <row r="9" spans="1:3" x14ac:dyDescent="0.2">
      <c r="A9" t="s">
        <v>8388</v>
      </c>
      <c r="B9" s="78">
        <f>AVERAGE('Successful US Kickstarters'!E:E)</f>
        <v>5601.5458009708727</v>
      </c>
      <c r="C9" s="78">
        <f>AVERAGE('Failed US Kickstarters'!E:E)</f>
        <v>558.65484000000004</v>
      </c>
    </row>
    <row r="10" spans="1:3" x14ac:dyDescent="0.2">
      <c r="A10" t="s">
        <v>8389</v>
      </c>
      <c r="B10" s="78">
        <f>MEDIAN('Successful US Kickstarters'!E:E)</f>
        <v>3167.5</v>
      </c>
      <c r="C10" s="78">
        <f>MEDIAN('Failed US Kickstarters'!E:E)</f>
        <v>103</v>
      </c>
    </row>
    <row r="11" spans="1:3" x14ac:dyDescent="0.2">
      <c r="A11" t="s">
        <v>8396</v>
      </c>
      <c r="B11" s="77">
        <f>_xlfn.STDEV.P('Successful US Kickstarters'!E:E)</f>
        <v>8334.5731699164608</v>
      </c>
      <c r="C11" s="77">
        <f>_xlfn.STDEV.P('Failed US Kickstarters'!E:E)</f>
        <v>1330.5230280400915</v>
      </c>
    </row>
    <row r="12" spans="1:3" x14ac:dyDescent="0.2">
      <c r="A12" t="s">
        <v>8397</v>
      </c>
      <c r="B12" s="77">
        <f>_xlfn.QUARTILE.EXC('Successful US Kickstarters'!E:E,3)</f>
        <v>5699</v>
      </c>
      <c r="C12" s="77">
        <f>_xlfn.QUARTILE.EXC('Failed US Kickstarters'!E:E,3)</f>
        <v>501</v>
      </c>
    </row>
    <row r="13" spans="1:3" x14ac:dyDescent="0.2">
      <c r="A13" t="s">
        <v>8398</v>
      </c>
      <c r="B13" s="77">
        <f>_xlfn.QUARTILE.EXC('Successful US Kickstarters'!E:E,1)</f>
        <v>1716.5074999999999</v>
      </c>
      <c r="C13" s="77">
        <f>_xlfn.QUARTILE.EXC('Failed US Kickstarters'!E:E,1)</f>
        <v>9.25</v>
      </c>
    </row>
    <row r="14" spans="1:3" x14ac:dyDescent="0.2">
      <c r="A14" t="s">
        <v>8399</v>
      </c>
      <c r="B14" s="77">
        <f>B12-B13</f>
        <v>3982.4925000000003</v>
      </c>
      <c r="C14" s="7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Ravelo</cp:lastModifiedBy>
  <dcterms:created xsi:type="dcterms:W3CDTF">2017-04-20T15:17:24Z</dcterms:created>
  <dcterms:modified xsi:type="dcterms:W3CDTF">2022-09-28T17:13:44Z</dcterms:modified>
</cp:coreProperties>
</file>