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92722a9f19ec7f/Columbia/IEOR-MS^0E/Sports Analytics/Final Project/"/>
    </mc:Choice>
  </mc:AlternateContent>
  <xr:revisionPtr revIDLastSave="197" documentId="8_{CE768082-3DE4-466C-B38C-6D8A930D75F0}" xr6:coauthVersionLast="45" xr6:coauthVersionMax="45" xr10:uidLastSave="{DE75B580-A5A8-40C9-B8CE-CC6AF694B12A}"/>
  <bookViews>
    <workbookView xWindow="-120" yWindow="-120" windowWidth="38640" windowHeight="21240" activeTab="3" xr2:uid="{FEDE2C32-6E59-4E77-88FB-6E652F953FC3}"/>
  </bookViews>
  <sheets>
    <sheet name="Offense" sheetId="1" r:id="rId1"/>
    <sheet name="Defense" sheetId="2" r:id="rId2"/>
    <sheet name="Offense &amp; Defense" sheetId="3" r:id="rId3"/>
    <sheet name="Charts" sheetId="4" r:id="rId4"/>
  </sheets>
  <definedNames>
    <definedName name="solver_adj" localSheetId="1" hidden="1">Defense!$G$5,Defense!$B$8</definedName>
    <definedName name="solver_adj" localSheetId="0" hidden="1">Offense!$C$10,Offense!$E$5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Defense!$E$5</definedName>
    <definedName name="solver_lhs1" localSheetId="0" hidden="1">Offense!$B$8</definedName>
    <definedName name="solver_lhs2" localSheetId="1" hidden="1">Defense!$E$6</definedName>
    <definedName name="solver_lhs2" localSheetId="0" hidden="1">Offense!$C$8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Defense!$G$8</definedName>
    <definedName name="solver_opt" localSheetId="0" hidden="1">Offense!$E$10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3</definedName>
    <definedName name="solver_rel2" localSheetId="1" hidden="1">1</definedName>
    <definedName name="solver_rel2" localSheetId="0" hidden="1">3</definedName>
    <definedName name="solver_rhs1" localSheetId="1" hidden="1">Defense!$G$5</definedName>
    <definedName name="solver_rhs1" localSheetId="0" hidden="1">Offense!$C$10</definedName>
    <definedName name="solver_rhs2" localSheetId="1" hidden="1">Defense!$G$5</definedName>
    <definedName name="solver_rhs2" localSheetId="0" hidden="1">Offense!$C$10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C5" i="4"/>
  <c r="D5" i="4" s="1"/>
  <c r="E5" i="4"/>
  <c r="F5" i="4"/>
  <c r="B6" i="4"/>
  <c r="C6" i="4"/>
  <c r="D6" i="4" s="1"/>
  <c r="E6" i="4"/>
  <c r="F6" i="4"/>
  <c r="G6" i="4"/>
  <c r="B7" i="4"/>
  <c r="D7" i="4" s="1"/>
  <c r="C7" i="4"/>
  <c r="E7" i="4"/>
  <c r="G7" i="4" s="1"/>
  <c r="F7" i="4"/>
  <c r="B8" i="4"/>
  <c r="D8" i="4" s="1"/>
  <c r="C8" i="4"/>
  <c r="E8" i="4"/>
  <c r="G8" i="4" s="1"/>
  <c r="F8" i="4"/>
  <c r="B9" i="4"/>
  <c r="C9" i="4"/>
  <c r="E9" i="4"/>
  <c r="F9" i="4"/>
  <c r="G9" i="4"/>
  <c r="B10" i="4"/>
  <c r="C10" i="4"/>
  <c r="D10" i="4"/>
  <c r="E10" i="4"/>
  <c r="F10" i="4"/>
  <c r="G10" i="4"/>
  <c r="B11" i="4"/>
  <c r="C11" i="4"/>
  <c r="D11" i="4" s="1"/>
  <c r="E11" i="4"/>
  <c r="F11" i="4"/>
  <c r="B12" i="4"/>
  <c r="C12" i="4"/>
  <c r="D12" i="4" s="1"/>
  <c r="E12" i="4"/>
  <c r="G12" i="4" s="1"/>
  <c r="F12" i="4"/>
  <c r="B13" i="4"/>
  <c r="C13" i="4"/>
  <c r="D13" i="4" s="1"/>
  <c r="E13" i="4"/>
  <c r="G13" i="4" s="1"/>
  <c r="F13" i="4"/>
  <c r="B14" i="4"/>
  <c r="D14" i="4" s="1"/>
  <c r="C14" i="4"/>
  <c r="E14" i="4"/>
  <c r="F14" i="4"/>
  <c r="G14" i="4"/>
  <c r="B15" i="4"/>
  <c r="C15" i="4"/>
  <c r="D15" i="4"/>
  <c r="E15" i="4"/>
  <c r="G15" i="4" s="1"/>
  <c r="F15" i="4"/>
  <c r="B16" i="4"/>
  <c r="D16" i="4" s="1"/>
  <c r="C16" i="4"/>
  <c r="E16" i="4"/>
  <c r="G16" i="4" s="1"/>
  <c r="F16" i="4"/>
  <c r="B17" i="4"/>
  <c r="C17" i="4"/>
  <c r="E17" i="4"/>
  <c r="G17" i="4" s="1"/>
  <c r="F17" i="4"/>
  <c r="B18" i="4"/>
  <c r="D18" i="4" s="1"/>
  <c r="C18" i="4"/>
  <c r="E18" i="4"/>
  <c r="F18" i="4"/>
  <c r="G18" i="4"/>
  <c r="B19" i="4"/>
  <c r="C19" i="4"/>
  <c r="D19" i="4"/>
  <c r="E19" i="4"/>
  <c r="F19" i="4"/>
  <c r="G19" i="4" s="1"/>
  <c r="B20" i="4"/>
  <c r="D20" i="4" s="1"/>
  <c r="C20" i="4"/>
  <c r="E20" i="4"/>
  <c r="G20" i="4" s="1"/>
  <c r="F20" i="4"/>
  <c r="B21" i="4"/>
  <c r="C21" i="4"/>
  <c r="E21" i="4"/>
  <c r="G21" i="4" s="1"/>
  <c r="F21" i="4"/>
  <c r="B22" i="4"/>
  <c r="D22" i="4" s="1"/>
  <c r="C22" i="4"/>
  <c r="E22" i="4"/>
  <c r="F22" i="4"/>
  <c r="G22" i="4"/>
  <c r="B23" i="4"/>
  <c r="C23" i="4"/>
  <c r="D23" i="4"/>
  <c r="E23" i="4"/>
  <c r="F23" i="4"/>
  <c r="G23" i="4"/>
  <c r="B24" i="4"/>
  <c r="D24" i="4" s="1"/>
  <c r="C24" i="4"/>
  <c r="E24" i="4"/>
  <c r="G24" i="4" s="1"/>
  <c r="F24" i="4"/>
  <c r="B25" i="4"/>
  <c r="C25" i="4"/>
  <c r="E25" i="4"/>
  <c r="G25" i="4" s="1"/>
  <c r="F25" i="4"/>
  <c r="B26" i="4"/>
  <c r="D26" i="4" s="1"/>
  <c r="C26" i="4"/>
  <c r="E26" i="4"/>
  <c r="G26" i="4" s="1"/>
  <c r="F26" i="4"/>
  <c r="B27" i="4"/>
  <c r="C27" i="4"/>
  <c r="D27" i="4"/>
  <c r="E27" i="4"/>
  <c r="F27" i="4"/>
  <c r="G27" i="4"/>
  <c r="B28" i="4"/>
  <c r="D28" i="4" s="1"/>
  <c r="C28" i="4"/>
  <c r="E28" i="4"/>
  <c r="G28" i="4" s="1"/>
  <c r="F28" i="4"/>
  <c r="B29" i="4"/>
  <c r="C29" i="4"/>
  <c r="D29" i="4" s="1"/>
  <c r="E29" i="4"/>
  <c r="G29" i="4" s="1"/>
  <c r="F29" i="4"/>
  <c r="B30" i="4"/>
  <c r="D30" i="4" s="1"/>
  <c r="C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G32" i="4" s="1"/>
  <c r="F32" i="4"/>
  <c r="B33" i="4"/>
  <c r="C33" i="4"/>
  <c r="E33" i="4"/>
  <c r="G33" i="4" s="1"/>
  <c r="F33" i="4"/>
  <c r="B34" i="4"/>
  <c r="D34" i="4" s="1"/>
  <c r="C34" i="4"/>
  <c r="E34" i="4"/>
  <c r="G34" i="4" s="1"/>
  <c r="F34" i="4"/>
  <c r="B35" i="4"/>
  <c r="D35" i="4" s="1"/>
  <c r="C35" i="4"/>
  <c r="E35" i="4"/>
  <c r="F35" i="4"/>
  <c r="G35" i="4"/>
  <c r="B36" i="4"/>
  <c r="C36" i="4"/>
  <c r="D36" i="4"/>
  <c r="E36" i="4"/>
  <c r="G36" i="4" s="1"/>
  <c r="F36" i="4"/>
  <c r="B37" i="4"/>
  <c r="C37" i="4"/>
  <c r="D37" i="4" s="1"/>
  <c r="E37" i="4"/>
  <c r="G37" i="4" s="1"/>
  <c r="F37" i="4"/>
  <c r="B38" i="4"/>
  <c r="D38" i="4" s="1"/>
  <c r="C38" i="4"/>
  <c r="E38" i="4"/>
  <c r="G38" i="4" s="1"/>
  <c r="F38" i="4"/>
  <c r="B39" i="4"/>
  <c r="D39" i="4" s="1"/>
  <c r="C39" i="4"/>
  <c r="E39" i="4"/>
  <c r="F39" i="4"/>
  <c r="G39" i="4"/>
  <c r="B40" i="4"/>
  <c r="C40" i="4"/>
  <c r="D40" i="4"/>
  <c r="E40" i="4"/>
  <c r="G40" i="4" s="1"/>
  <c r="F40" i="4"/>
  <c r="B41" i="4"/>
  <c r="C41" i="4"/>
  <c r="E41" i="4"/>
  <c r="F41" i="4"/>
  <c r="G41" i="4"/>
  <c r="B42" i="4"/>
  <c r="D42" i="4" s="1"/>
  <c r="C42" i="4"/>
  <c r="E42" i="4"/>
  <c r="G42" i="4" s="1"/>
  <c r="F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E45" i="4"/>
  <c r="G45" i="4" s="1"/>
  <c r="F45" i="4"/>
  <c r="B46" i="4"/>
  <c r="D46" i="4" s="1"/>
  <c r="C46" i="4"/>
  <c r="E46" i="4"/>
  <c r="G46" i="4" s="1"/>
  <c r="F46" i="4"/>
  <c r="B47" i="4"/>
  <c r="D47" i="4" s="1"/>
  <c r="C47" i="4"/>
  <c r="E47" i="4"/>
  <c r="G47" i="4" s="1"/>
  <c r="F47" i="4"/>
  <c r="B48" i="4"/>
  <c r="C48" i="4"/>
  <c r="D48" i="4"/>
  <c r="E48" i="4"/>
  <c r="F48" i="4"/>
  <c r="G48" i="4"/>
  <c r="B49" i="4"/>
  <c r="C49" i="4"/>
  <c r="E49" i="4"/>
  <c r="G49" i="4" s="1"/>
  <c r="F49" i="4"/>
  <c r="B50" i="4"/>
  <c r="D50" i="4" s="1"/>
  <c r="C50" i="4"/>
  <c r="E50" i="4"/>
  <c r="G50" i="4" s="1"/>
  <c r="F50" i="4"/>
  <c r="B51" i="4"/>
  <c r="D51" i="4" s="1"/>
  <c r="C51" i="4"/>
  <c r="E51" i="4"/>
  <c r="G51" i="4" s="1"/>
  <c r="F51" i="4"/>
  <c r="B52" i="4"/>
  <c r="C52" i="4"/>
  <c r="D52" i="4"/>
  <c r="E52" i="4"/>
  <c r="F52" i="4"/>
  <c r="G52" i="4"/>
  <c r="B53" i="4"/>
  <c r="C53" i="4"/>
  <c r="D53" i="4" s="1"/>
  <c r="E53" i="4"/>
  <c r="G53" i="4" s="1"/>
  <c r="F53" i="4"/>
  <c r="B54" i="4"/>
  <c r="C54" i="4"/>
  <c r="D54" i="4"/>
  <c r="E54" i="4"/>
  <c r="G54" i="4" s="1"/>
  <c r="F54" i="4"/>
  <c r="B55" i="4"/>
  <c r="D55" i="4" s="1"/>
  <c r="C55" i="4"/>
  <c r="E55" i="4"/>
  <c r="F55" i="4"/>
  <c r="G55" i="4"/>
  <c r="B56" i="4"/>
  <c r="C56" i="4"/>
  <c r="D56" i="4"/>
  <c r="E56" i="4"/>
  <c r="F56" i="4"/>
  <c r="G56" i="4"/>
  <c r="B57" i="4"/>
  <c r="C57" i="4"/>
  <c r="D57" i="4" s="1"/>
  <c r="E57" i="4"/>
  <c r="G57" i="4" s="1"/>
  <c r="F57" i="4"/>
  <c r="B58" i="4"/>
  <c r="D58" i="4" s="1"/>
  <c r="C58" i="4"/>
  <c r="E58" i="4"/>
  <c r="G58" i="4" s="1"/>
  <c r="F58" i="4"/>
  <c r="B59" i="4"/>
  <c r="D59" i="4" s="1"/>
  <c r="C59" i="4"/>
  <c r="E59" i="4"/>
  <c r="G59" i="4" s="1"/>
  <c r="F59" i="4"/>
  <c r="B60" i="4"/>
  <c r="D60" i="4" s="1"/>
  <c r="C60" i="4"/>
  <c r="E60" i="4"/>
  <c r="F60" i="4"/>
  <c r="G60" i="4"/>
  <c r="B61" i="4"/>
  <c r="C61" i="4"/>
  <c r="D61" i="4" s="1"/>
  <c r="E61" i="4"/>
  <c r="F61" i="4"/>
  <c r="G61" i="4" s="1"/>
  <c r="B62" i="4"/>
  <c r="D62" i="4" s="1"/>
  <c r="C62" i="4"/>
  <c r="E62" i="4"/>
  <c r="G62" i="4" s="1"/>
  <c r="F62" i="4"/>
  <c r="B63" i="4"/>
  <c r="D63" i="4" s="1"/>
  <c r="C63" i="4"/>
  <c r="E63" i="4"/>
  <c r="G63" i="4" s="1"/>
  <c r="F63" i="4"/>
  <c r="B64" i="4"/>
  <c r="D64" i="4" s="1"/>
  <c r="C64" i="4"/>
  <c r="E64" i="4"/>
  <c r="F64" i="4"/>
  <c r="G64" i="4"/>
  <c r="B65" i="4"/>
  <c r="C65" i="4"/>
  <c r="D65" i="4" s="1"/>
  <c r="E65" i="4"/>
  <c r="F65" i="4"/>
  <c r="G65" i="4"/>
  <c r="B66" i="4"/>
  <c r="D66" i="4" s="1"/>
  <c r="C66" i="4"/>
  <c r="E66" i="4"/>
  <c r="F66" i="4"/>
  <c r="G66" i="4"/>
  <c r="B67" i="4"/>
  <c r="D67" i="4" s="1"/>
  <c r="C67" i="4"/>
  <c r="E67" i="4"/>
  <c r="G67" i="4" s="1"/>
  <c r="F67" i="4"/>
  <c r="B68" i="4"/>
  <c r="C68" i="4"/>
  <c r="D68" i="4"/>
  <c r="E68" i="4"/>
  <c r="F68" i="4"/>
  <c r="G68" i="4"/>
  <c r="B69" i="4"/>
  <c r="C69" i="4"/>
  <c r="D69" i="4" s="1"/>
  <c r="E69" i="4"/>
  <c r="F69" i="4"/>
  <c r="G69" i="4"/>
  <c r="B70" i="4"/>
  <c r="D70" i="4" s="1"/>
  <c r="C70" i="4"/>
  <c r="E70" i="4"/>
  <c r="G70" i="4" s="1"/>
  <c r="F70" i="4"/>
  <c r="B71" i="4"/>
  <c r="D71" i="4" s="1"/>
  <c r="C71" i="4"/>
  <c r="E71" i="4"/>
  <c r="G71" i="4" s="1"/>
  <c r="F71" i="4"/>
  <c r="B72" i="4"/>
  <c r="D72" i="4" s="1"/>
  <c r="C72" i="4"/>
  <c r="E72" i="4"/>
  <c r="G72" i="4" s="1"/>
  <c r="F72" i="4"/>
  <c r="B73" i="4"/>
  <c r="C73" i="4"/>
  <c r="D73" i="4" s="1"/>
  <c r="E73" i="4"/>
  <c r="F73" i="4"/>
  <c r="G73" i="4"/>
  <c r="B74" i="4"/>
  <c r="C74" i="4"/>
  <c r="D74" i="4" s="1"/>
  <c r="E74" i="4"/>
  <c r="G74" i="4" s="1"/>
  <c r="F74" i="4"/>
  <c r="B75" i="4"/>
  <c r="D75" i="4" s="1"/>
  <c r="C75" i="4"/>
  <c r="E75" i="4"/>
  <c r="G75" i="4" s="1"/>
  <c r="F75" i="4"/>
  <c r="B76" i="4"/>
  <c r="D76" i="4" s="1"/>
  <c r="C76" i="4"/>
  <c r="E76" i="4"/>
  <c r="G76" i="4" s="1"/>
  <c r="F76" i="4"/>
  <c r="B77" i="4"/>
  <c r="C77" i="4"/>
  <c r="D77" i="4" s="1"/>
  <c r="E77" i="4"/>
  <c r="F77" i="4"/>
  <c r="G77" i="4"/>
  <c r="B78" i="4"/>
  <c r="C78" i="4"/>
  <c r="D78" i="4"/>
  <c r="E78" i="4"/>
  <c r="G78" i="4" s="1"/>
  <c r="F78" i="4"/>
  <c r="B79" i="4"/>
  <c r="C79" i="4"/>
  <c r="D79" i="4"/>
  <c r="E79" i="4"/>
  <c r="G79" i="4" s="1"/>
  <c r="F79" i="4"/>
  <c r="B80" i="4"/>
  <c r="D80" i="4" s="1"/>
  <c r="C80" i="4"/>
  <c r="E80" i="4"/>
  <c r="F80" i="4"/>
  <c r="G80" i="4"/>
  <c r="B81" i="4"/>
  <c r="C81" i="4"/>
  <c r="D81" i="4" s="1"/>
  <c r="E81" i="4"/>
  <c r="F81" i="4"/>
  <c r="G81" i="4"/>
  <c r="B82" i="4"/>
  <c r="C82" i="4"/>
  <c r="D82" i="4"/>
  <c r="E82" i="4"/>
  <c r="G82" i="4" s="1"/>
  <c r="F82" i="4"/>
  <c r="B83" i="4"/>
  <c r="C83" i="4"/>
  <c r="D83" i="4" s="1"/>
  <c r="E83" i="4"/>
  <c r="G83" i="4" s="1"/>
  <c r="F83" i="4"/>
  <c r="B84" i="4"/>
  <c r="D84" i="4" s="1"/>
  <c r="C84" i="4"/>
  <c r="E84" i="4"/>
  <c r="G84" i="4" s="1"/>
  <c r="F84" i="4"/>
  <c r="B85" i="4"/>
  <c r="C85" i="4"/>
  <c r="E85" i="4"/>
  <c r="F85" i="4"/>
  <c r="G85" i="4"/>
  <c r="B86" i="4"/>
  <c r="C86" i="4"/>
  <c r="D86" i="4"/>
  <c r="E86" i="4"/>
  <c r="F86" i="4"/>
  <c r="G86" i="4"/>
  <c r="B87" i="4"/>
  <c r="D87" i="4" s="1"/>
  <c r="C87" i="4"/>
  <c r="E87" i="4"/>
  <c r="G87" i="4" s="1"/>
  <c r="F87" i="4"/>
  <c r="B88" i="4"/>
  <c r="D88" i="4" s="1"/>
  <c r="C88" i="4"/>
  <c r="E88" i="4"/>
  <c r="G88" i="4" s="1"/>
  <c r="F88" i="4"/>
  <c r="B89" i="4"/>
  <c r="C89" i="4"/>
  <c r="D89" i="4" s="1"/>
  <c r="E89" i="4"/>
  <c r="F89" i="4"/>
  <c r="G89" i="4"/>
  <c r="B90" i="4"/>
  <c r="C90" i="4"/>
  <c r="D90" i="4"/>
  <c r="E90" i="4"/>
  <c r="F90" i="4"/>
  <c r="G90" i="4"/>
  <c r="B91" i="4"/>
  <c r="D91" i="4" s="1"/>
  <c r="C91" i="4"/>
  <c r="E91" i="4"/>
  <c r="F91" i="4"/>
  <c r="G91" i="4"/>
  <c r="B92" i="4"/>
  <c r="D92" i="4" s="1"/>
  <c r="C92" i="4"/>
  <c r="E92" i="4"/>
  <c r="G92" i="4" s="1"/>
  <c r="F92" i="4"/>
  <c r="B93" i="4"/>
  <c r="C93" i="4"/>
  <c r="D93" i="4" s="1"/>
  <c r="E93" i="4"/>
  <c r="F93" i="4"/>
  <c r="G93" i="4"/>
  <c r="B94" i="4"/>
  <c r="C94" i="4"/>
  <c r="D94" i="4"/>
  <c r="E94" i="4"/>
  <c r="F94" i="4"/>
  <c r="G94" i="4"/>
  <c r="B95" i="4"/>
  <c r="D95" i="4" s="1"/>
  <c r="C95" i="4"/>
  <c r="E95" i="4"/>
  <c r="F95" i="4"/>
  <c r="G95" i="4" s="1"/>
  <c r="B96" i="4"/>
  <c r="D96" i="4" s="1"/>
  <c r="C96" i="4"/>
  <c r="E96" i="4"/>
  <c r="G96" i="4" s="1"/>
  <c r="F96" i="4"/>
  <c r="B97" i="4"/>
  <c r="C97" i="4"/>
  <c r="E97" i="4"/>
  <c r="G97" i="4" s="1"/>
  <c r="F97" i="4"/>
  <c r="B98" i="4"/>
  <c r="C98" i="4"/>
  <c r="D98" i="4"/>
  <c r="E98" i="4"/>
  <c r="F98" i="4"/>
  <c r="G98" i="4"/>
  <c r="B99" i="4"/>
  <c r="C99" i="4"/>
  <c r="D99" i="4"/>
  <c r="E99" i="4"/>
  <c r="G99" i="4" s="1"/>
  <c r="F99" i="4"/>
  <c r="B100" i="4"/>
  <c r="D100" i="4" s="1"/>
  <c r="C100" i="4"/>
  <c r="E100" i="4"/>
  <c r="G100" i="4" s="1"/>
  <c r="F100" i="4"/>
  <c r="B101" i="4"/>
  <c r="C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G103" i="4" s="1"/>
  <c r="F103" i="4"/>
  <c r="B104" i="4"/>
  <c r="C104" i="4"/>
  <c r="D104" i="4"/>
  <c r="E104" i="4"/>
  <c r="G104" i="4" s="1"/>
  <c r="F104" i="4"/>
  <c r="G4" i="4"/>
  <c r="F4" i="4"/>
  <c r="E4" i="4"/>
  <c r="C4" i="4"/>
  <c r="B4" i="4"/>
  <c r="D4" i="4" s="1"/>
  <c r="G10" i="3"/>
  <c r="J8" i="3"/>
  <c r="J6" i="3"/>
  <c r="I6" i="3"/>
  <c r="L6" i="3" s="1"/>
  <c r="J5" i="3"/>
  <c r="I5" i="3"/>
  <c r="L5" i="3" s="1"/>
  <c r="E6" i="3"/>
  <c r="C6" i="3"/>
  <c r="B6" i="3"/>
  <c r="C5" i="3"/>
  <c r="C8" i="3" s="1"/>
  <c r="B5" i="3"/>
  <c r="B8" i="3" s="1"/>
  <c r="G8" i="2"/>
  <c r="C8" i="2"/>
  <c r="E5" i="2" s="1"/>
  <c r="C6" i="2"/>
  <c r="B6" i="2"/>
  <c r="C5" i="2"/>
  <c r="B5" i="2"/>
  <c r="D97" i="4" l="1"/>
  <c r="D101" i="4"/>
  <c r="D9" i="4"/>
  <c r="D17" i="4"/>
  <c r="D21" i="4"/>
  <c r="D25" i="4"/>
  <c r="D33" i="4"/>
  <c r="D41" i="4"/>
  <c r="D45" i="4"/>
  <c r="G11" i="4"/>
  <c r="D49" i="4"/>
  <c r="D85" i="4"/>
  <c r="G5" i="4"/>
  <c r="E6" i="2"/>
  <c r="E10" i="1" l="1"/>
  <c r="E6" i="1"/>
  <c r="C8" i="1" s="1"/>
  <c r="C6" i="1"/>
  <c r="C5" i="1"/>
  <c r="B6" i="1"/>
  <c r="B5" i="1"/>
  <c r="B8" i="1" l="1"/>
</calcChain>
</file>

<file path=xl/sharedStrings.xml><?xml version="1.0" encoding="utf-8"?>
<sst xmlns="http://schemas.openxmlformats.org/spreadsheetml/2006/main" count="51" uniqueCount="29">
  <si>
    <t>Probability of getting On base</t>
  </si>
  <si>
    <t>Left Handed Batter</t>
  </si>
  <si>
    <t>Right Handed Batter</t>
  </si>
  <si>
    <t>Left Handed Pitcher</t>
  </si>
  <si>
    <t>Right Handed Pitcher</t>
  </si>
  <si>
    <t>Exp payoff</t>
  </si>
  <si>
    <t>Offense Strategy</t>
  </si>
  <si>
    <t>Worst Scenario Payoff</t>
  </si>
  <si>
    <t>Obj to max</t>
  </si>
  <si>
    <t>Defense Analysis</t>
  </si>
  <si>
    <t>Defense Strategy</t>
  </si>
  <si>
    <t>Expected payoff</t>
  </si>
  <si>
    <t>Obj to Min</t>
  </si>
  <si>
    <t>Offense Analysis</t>
  </si>
  <si>
    <t>Best Scenario Payoff</t>
  </si>
  <si>
    <t>Objective</t>
  </si>
  <si>
    <t>Solving the most optimal strategy for Offense &amp; Defense</t>
  </si>
  <si>
    <t>Defense chooses Left Handed Pitcher with prob p</t>
  </si>
  <si>
    <t>Offense chooses Left Handed Batter with prob p</t>
  </si>
  <si>
    <t>Probability offense gets on base</t>
  </si>
  <si>
    <t>p</t>
  </si>
  <si>
    <t>Def: Left Handed Pitcher</t>
  </si>
  <si>
    <t>Def: Right Handed Pitcher</t>
  </si>
  <si>
    <t>Off: Left Handed Batter</t>
  </si>
  <si>
    <t>Off: Right Handed Batter</t>
  </si>
  <si>
    <t>Best Payoff</t>
  </si>
  <si>
    <t>Worst Payoff</t>
  </si>
  <si>
    <t>Shift for left chart</t>
  </si>
  <si>
    <t>Shift for right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</si>
</sst>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0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/>
    <xf numFmtId="10" fontId="4" fillId="0" borderId="0" xfId="0" applyNumberFormat="1" applyFont="1" applyAlignment="1">
      <alignment horizontal="center" wrapText="1"/>
    </xf>
    <xf numFmtId="10" fontId="3" fillId="0" borderId="0" xfId="0" applyNumberFormat="1" applyFont="1" applyAlignment="1">
      <alignment horizontal="center" wrapText="1"/>
    </xf>
    <xf numFmtId="10" fontId="0" fillId="0" borderId="0" xfId="0" applyNumberFormat="1" applyAlignment="1">
      <alignment wrapText="1"/>
    </xf>
    <xf numFmtId="10" fontId="0" fillId="0" borderId="1" xfId="0" applyNumberFormat="1" applyBorder="1"/>
    <xf numFmtId="10" fontId="0" fillId="0" borderId="2" xfId="0" applyNumberFormat="1" applyBorder="1"/>
    <xf numFmtId="0" fontId="3" fillId="0" borderId="3" xfId="0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Optimal</a:t>
            </a:r>
            <a:r>
              <a:rPr lang="en-US" b="1" baseline="0"/>
              <a:t> Decision for Batting team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Def: Left Handed Pitcher</c:v>
          </c:tx>
          <c:spPr>
            <a:ln w="3810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Charts!$A$4:$A$104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Charts!$B$4:$B$104</c:f>
              <c:numCache>
                <c:formatCode>0.00%</c:formatCode>
                <c:ptCount val="101"/>
                <c:pt idx="0">
                  <c:v>0.32805000000000001</c:v>
                </c:pt>
                <c:pt idx="1">
                  <c:v>0.3278565</c:v>
                </c:pt>
                <c:pt idx="2">
                  <c:v>0.32766300000000004</c:v>
                </c:pt>
                <c:pt idx="3">
                  <c:v>0.32746950000000002</c:v>
                </c:pt>
                <c:pt idx="4">
                  <c:v>0.32727600000000001</c:v>
                </c:pt>
                <c:pt idx="5">
                  <c:v>0.32708249999999994</c:v>
                </c:pt>
                <c:pt idx="6">
                  <c:v>0.32688899999999999</c:v>
                </c:pt>
                <c:pt idx="7">
                  <c:v>0.32669549999999997</c:v>
                </c:pt>
                <c:pt idx="8">
                  <c:v>0.32650200000000001</c:v>
                </c:pt>
                <c:pt idx="9">
                  <c:v>0.3263085</c:v>
                </c:pt>
                <c:pt idx="10">
                  <c:v>0.32611500000000004</c:v>
                </c:pt>
                <c:pt idx="11">
                  <c:v>0.32592150000000003</c:v>
                </c:pt>
                <c:pt idx="12">
                  <c:v>0.32572800000000002</c:v>
                </c:pt>
                <c:pt idx="13">
                  <c:v>0.32553450000000006</c:v>
                </c:pt>
                <c:pt idx="14">
                  <c:v>0.32534099999999999</c:v>
                </c:pt>
                <c:pt idx="15">
                  <c:v>0.32514749999999998</c:v>
                </c:pt>
                <c:pt idx="16">
                  <c:v>0.32495399999999997</c:v>
                </c:pt>
                <c:pt idx="17">
                  <c:v>0.32476050000000001</c:v>
                </c:pt>
                <c:pt idx="18">
                  <c:v>0.32456700000000005</c:v>
                </c:pt>
                <c:pt idx="19">
                  <c:v>0.32437350000000004</c:v>
                </c:pt>
                <c:pt idx="20">
                  <c:v>0.32418000000000002</c:v>
                </c:pt>
                <c:pt idx="21">
                  <c:v>0.32398650000000007</c:v>
                </c:pt>
                <c:pt idx="22">
                  <c:v>0.323793</c:v>
                </c:pt>
                <c:pt idx="23">
                  <c:v>0.32359949999999998</c:v>
                </c:pt>
                <c:pt idx="24">
                  <c:v>0.32340599999999997</c:v>
                </c:pt>
                <c:pt idx="25">
                  <c:v>0.32321250000000001</c:v>
                </c:pt>
                <c:pt idx="26">
                  <c:v>0.323019</c:v>
                </c:pt>
                <c:pt idx="27">
                  <c:v>0.32282549999999999</c:v>
                </c:pt>
                <c:pt idx="28">
                  <c:v>0.32263199999999997</c:v>
                </c:pt>
                <c:pt idx="29">
                  <c:v>0.32243849999999996</c:v>
                </c:pt>
                <c:pt idx="30">
                  <c:v>0.32224499999999995</c:v>
                </c:pt>
                <c:pt idx="31">
                  <c:v>0.32205149999999999</c:v>
                </c:pt>
                <c:pt idx="32">
                  <c:v>0.32185799999999998</c:v>
                </c:pt>
                <c:pt idx="33">
                  <c:v>0.32166449999999996</c:v>
                </c:pt>
                <c:pt idx="34">
                  <c:v>0.32147099999999995</c:v>
                </c:pt>
                <c:pt idx="35">
                  <c:v>0.32127749999999999</c:v>
                </c:pt>
                <c:pt idx="36">
                  <c:v>0.32108399999999998</c:v>
                </c:pt>
                <c:pt idx="37">
                  <c:v>0.32089049999999997</c:v>
                </c:pt>
                <c:pt idx="38">
                  <c:v>0.32069700000000001</c:v>
                </c:pt>
                <c:pt idx="39">
                  <c:v>0.3205035</c:v>
                </c:pt>
                <c:pt idx="40">
                  <c:v>0.32030999999999998</c:v>
                </c:pt>
                <c:pt idx="41">
                  <c:v>0.32011650000000003</c:v>
                </c:pt>
                <c:pt idx="42">
                  <c:v>0.31992300000000001</c:v>
                </c:pt>
                <c:pt idx="43">
                  <c:v>0.3197295</c:v>
                </c:pt>
                <c:pt idx="44">
                  <c:v>0.31953599999999999</c:v>
                </c:pt>
                <c:pt idx="45">
                  <c:v>0.31934249999999997</c:v>
                </c:pt>
                <c:pt idx="46">
                  <c:v>0.31914900000000002</c:v>
                </c:pt>
                <c:pt idx="47">
                  <c:v>0.31895549999999995</c:v>
                </c:pt>
                <c:pt idx="48">
                  <c:v>0.31876199999999999</c:v>
                </c:pt>
                <c:pt idx="49">
                  <c:v>0.31856849999999998</c:v>
                </c:pt>
                <c:pt idx="50">
                  <c:v>0.31837499999999996</c:v>
                </c:pt>
                <c:pt idx="51">
                  <c:v>0.31818150000000001</c:v>
                </c:pt>
                <c:pt idx="52">
                  <c:v>0.31798799999999999</c:v>
                </c:pt>
                <c:pt idx="53">
                  <c:v>0.31779449999999998</c:v>
                </c:pt>
                <c:pt idx="54">
                  <c:v>0.31760099999999997</c:v>
                </c:pt>
                <c:pt idx="55">
                  <c:v>0.31740749999999995</c:v>
                </c:pt>
                <c:pt idx="56">
                  <c:v>0.317214</c:v>
                </c:pt>
                <c:pt idx="57">
                  <c:v>0.31702049999999998</c:v>
                </c:pt>
                <c:pt idx="58">
                  <c:v>0.31682699999999997</c:v>
                </c:pt>
                <c:pt idx="59">
                  <c:v>0.31663350000000001</c:v>
                </c:pt>
                <c:pt idx="60">
                  <c:v>0.31643999999999994</c:v>
                </c:pt>
                <c:pt idx="61">
                  <c:v>0.31624649999999999</c:v>
                </c:pt>
                <c:pt idx="62">
                  <c:v>0.31605299999999997</c:v>
                </c:pt>
                <c:pt idx="63">
                  <c:v>0.31585949999999996</c:v>
                </c:pt>
                <c:pt idx="64">
                  <c:v>0.315666</c:v>
                </c:pt>
                <c:pt idx="65">
                  <c:v>0.31547249999999999</c:v>
                </c:pt>
                <c:pt idx="66">
                  <c:v>0.31527899999999998</c:v>
                </c:pt>
                <c:pt idx="67">
                  <c:v>0.31508549999999996</c:v>
                </c:pt>
                <c:pt idx="68">
                  <c:v>0.31489199999999995</c:v>
                </c:pt>
                <c:pt idx="69">
                  <c:v>0.31469849999999999</c:v>
                </c:pt>
                <c:pt idx="70">
                  <c:v>0.31450499999999998</c:v>
                </c:pt>
                <c:pt idx="71">
                  <c:v>0.31431149999999997</c:v>
                </c:pt>
                <c:pt idx="72">
                  <c:v>0.31411799999999995</c:v>
                </c:pt>
                <c:pt idx="73">
                  <c:v>0.3139245</c:v>
                </c:pt>
                <c:pt idx="74">
                  <c:v>0.31373099999999998</c:v>
                </c:pt>
                <c:pt idx="75">
                  <c:v>0.31353749999999997</c:v>
                </c:pt>
                <c:pt idx="76">
                  <c:v>0.31334399999999996</c:v>
                </c:pt>
                <c:pt idx="77">
                  <c:v>0.3131505</c:v>
                </c:pt>
                <c:pt idx="78">
                  <c:v>0.31295699999999999</c:v>
                </c:pt>
                <c:pt idx="79">
                  <c:v>0.31276349999999997</c:v>
                </c:pt>
                <c:pt idx="80">
                  <c:v>0.31256999999999996</c:v>
                </c:pt>
                <c:pt idx="81">
                  <c:v>0.3123765</c:v>
                </c:pt>
                <c:pt idx="82">
                  <c:v>0.31218299999999999</c:v>
                </c:pt>
                <c:pt idx="83">
                  <c:v>0.31198949999999998</c:v>
                </c:pt>
                <c:pt idx="84">
                  <c:v>0.31179600000000002</c:v>
                </c:pt>
                <c:pt idx="85">
                  <c:v>0.3116025</c:v>
                </c:pt>
                <c:pt idx="86">
                  <c:v>0.31140899999999999</c:v>
                </c:pt>
                <c:pt idx="87">
                  <c:v>0.31121549999999998</c:v>
                </c:pt>
                <c:pt idx="88">
                  <c:v>0.31102199999999997</c:v>
                </c:pt>
                <c:pt idx="89">
                  <c:v>0.31082849999999995</c:v>
                </c:pt>
                <c:pt idx="90">
                  <c:v>0.31063499999999994</c:v>
                </c:pt>
                <c:pt idx="91">
                  <c:v>0.31044149999999998</c:v>
                </c:pt>
                <c:pt idx="92">
                  <c:v>0.31024799999999997</c:v>
                </c:pt>
                <c:pt idx="93">
                  <c:v>0.31005449999999996</c:v>
                </c:pt>
                <c:pt idx="94">
                  <c:v>0.30986099999999994</c:v>
                </c:pt>
                <c:pt idx="95">
                  <c:v>0.30966749999999998</c:v>
                </c:pt>
                <c:pt idx="96">
                  <c:v>0.30947399999999997</c:v>
                </c:pt>
                <c:pt idx="97">
                  <c:v>0.30928049999999996</c:v>
                </c:pt>
                <c:pt idx="98">
                  <c:v>0.30908699999999995</c:v>
                </c:pt>
                <c:pt idx="99">
                  <c:v>0.30889349999999999</c:v>
                </c:pt>
                <c:pt idx="100">
                  <c:v>0.30869999999999997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B0F-AB64-D872A20B9096}"/>
            </c:ext>
          </c:extLst>
        </c:ser>
        <c:ser>
          <c:idx val="1"/>
          <c:order val="1"/>
          <c:tx>
            <c:v>Def: Right Handed Pitcher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Charts!$A$4:$A$104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Charts!$C$4:$C$104</c:f>
              <c:numCache>
                <c:formatCode>0.00%</c:formatCode>
                <c:ptCount val="101"/>
                <c:pt idx="0">
                  <c:v>0.31012000000000001</c:v>
                </c:pt>
                <c:pt idx="1">
                  <c:v>0.31033279999999996</c:v>
                </c:pt>
                <c:pt idx="2">
                  <c:v>0.31054560000000003</c:v>
                </c:pt>
                <c:pt idx="3">
                  <c:v>0.31075839999999999</c:v>
                </c:pt>
                <c:pt idx="4">
                  <c:v>0.3109712</c:v>
                </c:pt>
                <c:pt idx="5">
                  <c:v>0.31118399999999996</c:v>
                </c:pt>
                <c:pt idx="6">
                  <c:v>0.31139680000000003</c:v>
                </c:pt>
                <c:pt idx="7">
                  <c:v>0.31160959999999999</c:v>
                </c:pt>
                <c:pt idx="8">
                  <c:v>0.3118224</c:v>
                </c:pt>
                <c:pt idx="9">
                  <c:v>0.31203520000000001</c:v>
                </c:pt>
                <c:pt idx="10">
                  <c:v>0.31224800000000003</c:v>
                </c:pt>
                <c:pt idx="11">
                  <c:v>0.31246079999999998</c:v>
                </c:pt>
                <c:pt idx="12">
                  <c:v>0.3126736</c:v>
                </c:pt>
                <c:pt idx="13">
                  <c:v>0.31288640000000001</c:v>
                </c:pt>
                <c:pt idx="14">
                  <c:v>0.31309920000000002</c:v>
                </c:pt>
                <c:pt idx="15">
                  <c:v>0.31331199999999998</c:v>
                </c:pt>
                <c:pt idx="16">
                  <c:v>0.31352479999999999</c:v>
                </c:pt>
                <c:pt idx="17">
                  <c:v>0.31373760000000001</c:v>
                </c:pt>
                <c:pt idx="18">
                  <c:v>0.31395040000000002</c:v>
                </c:pt>
                <c:pt idx="19">
                  <c:v>0.31416319999999998</c:v>
                </c:pt>
                <c:pt idx="20">
                  <c:v>0.31437599999999999</c:v>
                </c:pt>
                <c:pt idx="21">
                  <c:v>0.3145888</c:v>
                </c:pt>
                <c:pt idx="22">
                  <c:v>0.31480160000000001</c:v>
                </c:pt>
                <c:pt idx="23">
                  <c:v>0.31501440000000003</c:v>
                </c:pt>
                <c:pt idx="24">
                  <c:v>0.31522720000000004</c:v>
                </c:pt>
                <c:pt idx="25">
                  <c:v>0.31544</c:v>
                </c:pt>
                <c:pt idx="26">
                  <c:v>0.31565279999999996</c:v>
                </c:pt>
                <c:pt idx="27">
                  <c:v>0.31586559999999997</c:v>
                </c:pt>
                <c:pt idx="28">
                  <c:v>0.31607839999999998</c:v>
                </c:pt>
                <c:pt idx="29">
                  <c:v>0.31629119999999999</c:v>
                </c:pt>
                <c:pt idx="30">
                  <c:v>0.31650400000000001</c:v>
                </c:pt>
                <c:pt idx="31">
                  <c:v>0.31671680000000002</c:v>
                </c:pt>
                <c:pt idx="32">
                  <c:v>0.31692959999999998</c:v>
                </c:pt>
                <c:pt idx="33">
                  <c:v>0.31714239999999999</c:v>
                </c:pt>
                <c:pt idx="34">
                  <c:v>0.31735519999999995</c:v>
                </c:pt>
                <c:pt idx="35">
                  <c:v>0.31756799999999996</c:v>
                </c:pt>
                <c:pt idx="36">
                  <c:v>0.31778079999999997</c:v>
                </c:pt>
                <c:pt idx="37">
                  <c:v>0.31799359999999999</c:v>
                </c:pt>
                <c:pt idx="38">
                  <c:v>0.3182064</c:v>
                </c:pt>
                <c:pt idx="39">
                  <c:v>0.31841920000000001</c:v>
                </c:pt>
                <c:pt idx="40">
                  <c:v>0.31863199999999997</c:v>
                </c:pt>
                <c:pt idx="41">
                  <c:v>0.31884479999999998</c:v>
                </c:pt>
                <c:pt idx="42">
                  <c:v>0.3190576</c:v>
                </c:pt>
                <c:pt idx="43">
                  <c:v>0.31927040000000001</c:v>
                </c:pt>
                <c:pt idx="44">
                  <c:v>0.31948320000000002</c:v>
                </c:pt>
                <c:pt idx="45">
                  <c:v>0.31969599999999998</c:v>
                </c:pt>
                <c:pt idx="46">
                  <c:v>0.31990879999999999</c:v>
                </c:pt>
                <c:pt idx="47">
                  <c:v>0.32012160000000001</c:v>
                </c:pt>
                <c:pt idx="48">
                  <c:v>0.32033440000000002</c:v>
                </c:pt>
                <c:pt idx="49">
                  <c:v>0.32054719999999998</c:v>
                </c:pt>
                <c:pt idx="50">
                  <c:v>0.32075999999999999</c:v>
                </c:pt>
                <c:pt idx="51">
                  <c:v>0.3209728</c:v>
                </c:pt>
                <c:pt idx="52">
                  <c:v>0.32118559999999996</c:v>
                </c:pt>
                <c:pt idx="53">
                  <c:v>0.32139839999999997</c:v>
                </c:pt>
                <c:pt idx="54">
                  <c:v>0.32161119999999999</c:v>
                </c:pt>
                <c:pt idx="55">
                  <c:v>0.321824</c:v>
                </c:pt>
                <c:pt idx="56">
                  <c:v>0.32203680000000001</c:v>
                </c:pt>
                <c:pt idx="57">
                  <c:v>0.32224959999999997</c:v>
                </c:pt>
                <c:pt idx="58">
                  <c:v>0.32246239999999998</c:v>
                </c:pt>
                <c:pt idx="59">
                  <c:v>0.3226752</c:v>
                </c:pt>
                <c:pt idx="60">
                  <c:v>0.32288800000000001</c:v>
                </c:pt>
                <c:pt idx="61">
                  <c:v>0.32310079999999997</c:v>
                </c:pt>
                <c:pt idx="62">
                  <c:v>0.32331359999999998</c:v>
                </c:pt>
                <c:pt idx="63">
                  <c:v>0.32352639999999999</c:v>
                </c:pt>
                <c:pt idx="64">
                  <c:v>0.3237392</c:v>
                </c:pt>
                <c:pt idx="65">
                  <c:v>0.32395200000000002</c:v>
                </c:pt>
                <c:pt idx="66">
                  <c:v>0.32416479999999998</c:v>
                </c:pt>
                <c:pt idx="67">
                  <c:v>0.32437759999999999</c:v>
                </c:pt>
                <c:pt idx="68">
                  <c:v>0.3245904</c:v>
                </c:pt>
                <c:pt idx="69">
                  <c:v>0.32480319999999996</c:v>
                </c:pt>
                <c:pt idx="70">
                  <c:v>0.32501599999999997</c:v>
                </c:pt>
                <c:pt idx="71">
                  <c:v>0.32522879999999998</c:v>
                </c:pt>
                <c:pt idx="72">
                  <c:v>0.3254416</c:v>
                </c:pt>
                <c:pt idx="73">
                  <c:v>0.32565440000000001</c:v>
                </c:pt>
                <c:pt idx="74">
                  <c:v>0.32586719999999997</c:v>
                </c:pt>
                <c:pt idx="75">
                  <c:v>0.32607999999999998</c:v>
                </c:pt>
                <c:pt idx="76">
                  <c:v>0.32629279999999999</c:v>
                </c:pt>
                <c:pt idx="77">
                  <c:v>0.32650559999999995</c:v>
                </c:pt>
                <c:pt idx="78">
                  <c:v>0.32671839999999996</c:v>
                </c:pt>
                <c:pt idx="79">
                  <c:v>0.32693119999999998</c:v>
                </c:pt>
                <c:pt idx="80">
                  <c:v>0.32714399999999993</c:v>
                </c:pt>
                <c:pt idx="81">
                  <c:v>0.3273568</c:v>
                </c:pt>
                <c:pt idx="82">
                  <c:v>0.32756959999999996</c:v>
                </c:pt>
                <c:pt idx="83">
                  <c:v>0.32778239999999997</c:v>
                </c:pt>
                <c:pt idx="84">
                  <c:v>0.32799519999999999</c:v>
                </c:pt>
                <c:pt idx="85">
                  <c:v>0.328208</c:v>
                </c:pt>
                <c:pt idx="86">
                  <c:v>0.32842079999999996</c:v>
                </c:pt>
                <c:pt idx="87">
                  <c:v>0.32863359999999997</c:v>
                </c:pt>
                <c:pt idx="88">
                  <c:v>0.32884639999999998</c:v>
                </c:pt>
                <c:pt idx="89">
                  <c:v>0.3290592</c:v>
                </c:pt>
                <c:pt idx="90">
                  <c:v>0.32927199999999995</c:v>
                </c:pt>
                <c:pt idx="91">
                  <c:v>0.32948480000000002</c:v>
                </c:pt>
                <c:pt idx="92">
                  <c:v>0.32969759999999998</c:v>
                </c:pt>
                <c:pt idx="93">
                  <c:v>0.32991039999999994</c:v>
                </c:pt>
                <c:pt idx="94">
                  <c:v>0.33012319999999995</c:v>
                </c:pt>
                <c:pt idx="95">
                  <c:v>0.33033599999999996</c:v>
                </c:pt>
                <c:pt idx="96">
                  <c:v>0.33054879999999998</c:v>
                </c:pt>
                <c:pt idx="97">
                  <c:v>0.33076159999999999</c:v>
                </c:pt>
                <c:pt idx="98">
                  <c:v>0.33097439999999995</c:v>
                </c:pt>
                <c:pt idx="99">
                  <c:v>0.33118720000000001</c:v>
                </c:pt>
                <c:pt idx="100">
                  <c:v>0.33139999999999997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1-4B0F-AB64-D872A20B9096}"/>
            </c:ext>
          </c:extLst>
        </c:ser>
        <c:ser>
          <c:idx val="2"/>
          <c:order val="2"/>
          <c:tx>
            <c:v>Worst Outcome for Offense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Charts!$A$4:$A$104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Charts!$D$4:$D$104</c:f>
              <c:numCache>
                <c:formatCode>0.00%</c:formatCode>
                <c:ptCount val="101"/>
                <c:pt idx="0">
                  <c:v>0.30962000000000001</c:v>
                </c:pt>
                <c:pt idx="1">
                  <c:v>0.30983279999999996</c:v>
                </c:pt>
                <c:pt idx="2">
                  <c:v>0.31004560000000003</c:v>
                </c:pt>
                <c:pt idx="3">
                  <c:v>0.31025839999999999</c:v>
                </c:pt>
                <c:pt idx="4">
                  <c:v>0.3104712</c:v>
                </c:pt>
                <c:pt idx="5">
                  <c:v>0.31068399999999996</c:v>
                </c:pt>
                <c:pt idx="6">
                  <c:v>0.31089680000000003</c:v>
                </c:pt>
                <c:pt idx="7">
                  <c:v>0.31110959999999999</c:v>
                </c:pt>
                <c:pt idx="8">
                  <c:v>0.3113224</c:v>
                </c:pt>
                <c:pt idx="9">
                  <c:v>0.31153520000000001</c:v>
                </c:pt>
                <c:pt idx="10">
                  <c:v>0.31174800000000003</c:v>
                </c:pt>
                <c:pt idx="11">
                  <c:v>0.31196079999999998</c:v>
                </c:pt>
                <c:pt idx="12">
                  <c:v>0.3121736</c:v>
                </c:pt>
                <c:pt idx="13">
                  <c:v>0.31238640000000001</c:v>
                </c:pt>
                <c:pt idx="14">
                  <c:v>0.31259920000000002</c:v>
                </c:pt>
                <c:pt idx="15">
                  <c:v>0.31281199999999998</c:v>
                </c:pt>
                <c:pt idx="16">
                  <c:v>0.31302479999999999</c:v>
                </c:pt>
                <c:pt idx="17">
                  <c:v>0.3132376</c:v>
                </c:pt>
                <c:pt idx="18">
                  <c:v>0.31345040000000002</c:v>
                </c:pt>
                <c:pt idx="19">
                  <c:v>0.31366319999999998</c:v>
                </c:pt>
                <c:pt idx="20">
                  <c:v>0.31387599999999999</c:v>
                </c:pt>
                <c:pt idx="21">
                  <c:v>0.3140888</c:v>
                </c:pt>
                <c:pt idx="22">
                  <c:v>0.31430160000000001</c:v>
                </c:pt>
                <c:pt idx="23">
                  <c:v>0.31451440000000003</c:v>
                </c:pt>
                <c:pt idx="24">
                  <c:v>0.31472720000000004</c:v>
                </c:pt>
                <c:pt idx="25">
                  <c:v>0.31494</c:v>
                </c:pt>
                <c:pt idx="26">
                  <c:v>0.31515279999999996</c:v>
                </c:pt>
                <c:pt idx="27">
                  <c:v>0.31536559999999997</c:v>
                </c:pt>
                <c:pt idx="28">
                  <c:v>0.31557839999999998</c:v>
                </c:pt>
                <c:pt idx="29">
                  <c:v>0.31579119999999999</c:v>
                </c:pt>
                <c:pt idx="30">
                  <c:v>0.31600400000000001</c:v>
                </c:pt>
                <c:pt idx="31">
                  <c:v>0.31621680000000002</c:v>
                </c:pt>
                <c:pt idx="32">
                  <c:v>0.31642959999999998</c:v>
                </c:pt>
                <c:pt idx="33">
                  <c:v>0.31664239999999999</c:v>
                </c:pt>
                <c:pt idx="34">
                  <c:v>0.31685519999999995</c:v>
                </c:pt>
                <c:pt idx="35">
                  <c:v>0.31706799999999996</c:v>
                </c:pt>
                <c:pt idx="36">
                  <c:v>0.31728079999999997</c:v>
                </c:pt>
                <c:pt idx="37">
                  <c:v>0.31749359999999999</c:v>
                </c:pt>
                <c:pt idx="38">
                  <c:v>0.3177064</c:v>
                </c:pt>
                <c:pt idx="39">
                  <c:v>0.31791920000000001</c:v>
                </c:pt>
                <c:pt idx="40">
                  <c:v>0.31813199999999997</c:v>
                </c:pt>
                <c:pt idx="41">
                  <c:v>0.31834479999999998</c:v>
                </c:pt>
                <c:pt idx="42">
                  <c:v>0.3185576</c:v>
                </c:pt>
                <c:pt idx="43">
                  <c:v>0.31877040000000001</c:v>
                </c:pt>
                <c:pt idx="44">
                  <c:v>0.31898320000000002</c:v>
                </c:pt>
                <c:pt idx="45">
                  <c:v>0.31884249999999997</c:v>
                </c:pt>
                <c:pt idx="46">
                  <c:v>0.31864900000000002</c:v>
                </c:pt>
                <c:pt idx="47">
                  <c:v>0.31845549999999995</c:v>
                </c:pt>
                <c:pt idx="48">
                  <c:v>0.31826199999999999</c:v>
                </c:pt>
                <c:pt idx="49">
                  <c:v>0.31806849999999998</c:v>
                </c:pt>
                <c:pt idx="50">
                  <c:v>0.31787499999999996</c:v>
                </c:pt>
                <c:pt idx="51">
                  <c:v>0.31768150000000001</c:v>
                </c:pt>
                <c:pt idx="52">
                  <c:v>0.31748799999999999</c:v>
                </c:pt>
                <c:pt idx="53">
                  <c:v>0.31729449999999998</c:v>
                </c:pt>
                <c:pt idx="54">
                  <c:v>0.31710099999999997</c:v>
                </c:pt>
                <c:pt idx="55">
                  <c:v>0.31690749999999995</c:v>
                </c:pt>
                <c:pt idx="56">
                  <c:v>0.316714</c:v>
                </c:pt>
                <c:pt idx="57">
                  <c:v>0.31652049999999998</c:v>
                </c:pt>
                <c:pt idx="58">
                  <c:v>0.31632699999999997</c:v>
                </c:pt>
                <c:pt idx="59">
                  <c:v>0.31613350000000001</c:v>
                </c:pt>
                <c:pt idx="60">
                  <c:v>0.31593999999999994</c:v>
                </c:pt>
                <c:pt idx="61">
                  <c:v>0.31574649999999999</c:v>
                </c:pt>
                <c:pt idx="62">
                  <c:v>0.31555299999999997</c:v>
                </c:pt>
                <c:pt idx="63">
                  <c:v>0.31535949999999996</c:v>
                </c:pt>
                <c:pt idx="64">
                  <c:v>0.315166</c:v>
                </c:pt>
                <c:pt idx="65">
                  <c:v>0.31497249999999999</c:v>
                </c:pt>
                <c:pt idx="66">
                  <c:v>0.31477899999999998</c:v>
                </c:pt>
                <c:pt idx="67">
                  <c:v>0.31458549999999996</c:v>
                </c:pt>
                <c:pt idx="68">
                  <c:v>0.31439199999999995</c:v>
                </c:pt>
                <c:pt idx="69">
                  <c:v>0.31419849999999999</c:v>
                </c:pt>
                <c:pt idx="70">
                  <c:v>0.31400499999999998</c:v>
                </c:pt>
                <c:pt idx="71">
                  <c:v>0.31381149999999997</c:v>
                </c:pt>
                <c:pt idx="72">
                  <c:v>0.31361799999999995</c:v>
                </c:pt>
                <c:pt idx="73">
                  <c:v>0.31342449999999999</c:v>
                </c:pt>
                <c:pt idx="74">
                  <c:v>0.31323099999999998</c:v>
                </c:pt>
                <c:pt idx="75">
                  <c:v>0.31303749999999997</c:v>
                </c:pt>
                <c:pt idx="76">
                  <c:v>0.31284399999999996</c:v>
                </c:pt>
                <c:pt idx="77">
                  <c:v>0.3126505</c:v>
                </c:pt>
                <c:pt idx="78">
                  <c:v>0.31245699999999998</c:v>
                </c:pt>
                <c:pt idx="79">
                  <c:v>0.31226349999999997</c:v>
                </c:pt>
                <c:pt idx="80">
                  <c:v>0.31206999999999996</c:v>
                </c:pt>
                <c:pt idx="81">
                  <c:v>0.3118765</c:v>
                </c:pt>
                <c:pt idx="82">
                  <c:v>0.31168299999999999</c:v>
                </c:pt>
                <c:pt idx="83">
                  <c:v>0.31148949999999997</c:v>
                </c:pt>
                <c:pt idx="84">
                  <c:v>0.31129600000000002</c:v>
                </c:pt>
                <c:pt idx="85">
                  <c:v>0.3111025</c:v>
                </c:pt>
                <c:pt idx="86">
                  <c:v>0.31090899999999999</c:v>
                </c:pt>
                <c:pt idx="87">
                  <c:v>0.31071549999999998</c:v>
                </c:pt>
                <c:pt idx="88">
                  <c:v>0.31052199999999996</c:v>
                </c:pt>
                <c:pt idx="89">
                  <c:v>0.31032849999999995</c:v>
                </c:pt>
                <c:pt idx="90">
                  <c:v>0.31013499999999994</c:v>
                </c:pt>
                <c:pt idx="91">
                  <c:v>0.30994149999999998</c:v>
                </c:pt>
                <c:pt idx="92">
                  <c:v>0.30974799999999997</c:v>
                </c:pt>
                <c:pt idx="93">
                  <c:v>0.30955449999999995</c:v>
                </c:pt>
                <c:pt idx="94">
                  <c:v>0.30936099999999994</c:v>
                </c:pt>
                <c:pt idx="95">
                  <c:v>0.30916749999999998</c:v>
                </c:pt>
                <c:pt idx="96">
                  <c:v>0.30897399999999997</c:v>
                </c:pt>
                <c:pt idx="97">
                  <c:v>0.30878049999999996</c:v>
                </c:pt>
                <c:pt idx="98">
                  <c:v>0.30858699999999994</c:v>
                </c:pt>
                <c:pt idx="99">
                  <c:v>0.30839349999999999</c:v>
                </c:pt>
                <c:pt idx="100">
                  <c:v>0.30819999999999997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B0F-AB64-D872A20B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17551"/>
        <c:axId val="1240819631"/>
      </c:scatterChart>
      <c:valAx>
        <c:axId val="12408175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Probability</a:t>
                </a:r>
                <a:r>
                  <a:rPr lang="en-US" sz="1400" b="1" baseline="0"/>
                  <a:t> of Offense Choosing Left Handed Batter at each At Bat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19631"/>
        <c:crosses val="autoZero"/>
        <c:crossBetween val="midCat"/>
      </c:valAx>
      <c:valAx>
        <c:axId val="12408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Probabability</a:t>
                </a:r>
                <a:r>
                  <a:rPr lang="en-US" sz="1400" b="1" baseline="0"/>
                  <a:t> of Batter getting on base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1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Optimal Decision for Pitching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Off: Left Handed Batter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Charts!$A$4:$A$104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Charts!$E$4:$E$104</c:f>
              <c:numCache>
                <c:formatCode>0.00%</c:formatCode>
                <c:ptCount val="101"/>
                <c:pt idx="0">
                  <c:v>0.33139999999999997</c:v>
                </c:pt>
                <c:pt idx="1">
                  <c:v>0.331173</c:v>
                </c:pt>
                <c:pt idx="2">
                  <c:v>0.33094599999999996</c:v>
                </c:pt>
                <c:pt idx="3">
                  <c:v>0.33071899999999999</c:v>
                </c:pt>
                <c:pt idx="4">
                  <c:v>0.33049200000000001</c:v>
                </c:pt>
                <c:pt idx="5">
                  <c:v>0.33026499999999992</c:v>
                </c:pt>
                <c:pt idx="6">
                  <c:v>0.33003799999999994</c:v>
                </c:pt>
                <c:pt idx="7">
                  <c:v>0.32981099999999997</c:v>
                </c:pt>
                <c:pt idx="8">
                  <c:v>0.32958399999999999</c:v>
                </c:pt>
                <c:pt idx="9">
                  <c:v>0.32935700000000001</c:v>
                </c:pt>
                <c:pt idx="10">
                  <c:v>0.32912999999999998</c:v>
                </c:pt>
                <c:pt idx="11">
                  <c:v>0.328903</c:v>
                </c:pt>
                <c:pt idx="12">
                  <c:v>0.32867599999999997</c:v>
                </c:pt>
                <c:pt idx="13">
                  <c:v>0.32844899999999999</c:v>
                </c:pt>
                <c:pt idx="14">
                  <c:v>0.32822199999999996</c:v>
                </c:pt>
                <c:pt idx="15">
                  <c:v>0.32799499999999998</c:v>
                </c:pt>
                <c:pt idx="16">
                  <c:v>0.32776799999999995</c:v>
                </c:pt>
                <c:pt idx="17">
                  <c:v>0.32754099999999997</c:v>
                </c:pt>
                <c:pt idx="18">
                  <c:v>0.32731399999999999</c:v>
                </c:pt>
                <c:pt idx="19">
                  <c:v>0.32708700000000002</c:v>
                </c:pt>
                <c:pt idx="20">
                  <c:v>0.32685999999999998</c:v>
                </c:pt>
                <c:pt idx="21">
                  <c:v>0.32663299999999995</c:v>
                </c:pt>
                <c:pt idx="22">
                  <c:v>0.32640599999999997</c:v>
                </c:pt>
                <c:pt idx="23">
                  <c:v>0.32617899999999994</c:v>
                </c:pt>
                <c:pt idx="24">
                  <c:v>0.32595199999999996</c:v>
                </c:pt>
                <c:pt idx="25">
                  <c:v>0.32572499999999999</c:v>
                </c:pt>
                <c:pt idx="26">
                  <c:v>0.32549799999999995</c:v>
                </c:pt>
                <c:pt idx="27">
                  <c:v>0.32527099999999998</c:v>
                </c:pt>
                <c:pt idx="28">
                  <c:v>0.32504399999999994</c:v>
                </c:pt>
                <c:pt idx="29">
                  <c:v>0.32481699999999997</c:v>
                </c:pt>
                <c:pt idx="30">
                  <c:v>0.32458999999999993</c:v>
                </c:pt>
                <c:pt idx="31">
                  <c:v>0.32436299999999996</c:v>
                </c:pt>
                <c:pt idx="32">
                  <c:v>0.32413599999999998</c:v>
                </c:pt>
                <c:pt idx="33">
                  <c:v>0.32390899999999995</c:v>
                </c:pt>
                <c:pt idx="34">
                  <c:v>0.32368199999999991</c:v>
                </c:pt>
                <c:pt idx="35">
                  <c:v>0.32345499999999999</c:v>
                </c:pt>
                <c:pt idx="36">
                  <c:v>0.32322799999999996</c:v>
                </c:pt>
                <c:pt idx="37">
                  <c:v>0.32300099999999998</c:v>
                </c:pt>
                <c:pt idx="38">
                  <c:v>0.32277400000000001</c:v>
                </c:pt>
                <c:pt idx="39">
                  <c:v>0.32254699999999997</c:v>
                </c:pt>
                <c:pt idx="40">
                  <c:v>0.32232</c:v>
                </c:pt>
                <c:pt idx="41">
                  <c:v>0.32209299999999996</c:v>
                </c:pt>
                <c:pt idx="42">
                  <c:v>0.32186599999999999</c:v>
                </c:pt>
                <c:pt idx="43">
                  <c:v>0.32163900000000001</c:v>
                </c:pt>
                <c:pt idx="44">
                  <c:v>0.32141199999999998</c:v>
                </c:pt>
                <c:pt idx="45">
                  <c:v>0.32118499999999994</c:v>
                </c:pt>
                <c:pt idx="46">
                  <c:v>0.32095799999999997</c:v>
                </c:pt>
                <c:pt idx="47">
                  <c:v>0.32073099999999999</c:v>
                </c:pt>
                <c:pt idx="48">
                  <c:v>0.32050399999999996</c:v>
                </c:pt>
                <c:pt idx="49">
                  <c:v>0.32027699999999998</c:v>
                </c:pt>
                <c:pt idx="50">
                  <c:v>0.32004999999999995</c:v>
                </c:pt>
                <c:pt idx="51">
                  <c:v>0.31982299999999997</c:v>
                </c:pt>
                <c:pt idx="52">
                  <c:v>0.31959599999999999</c:v>
                </c:pt>
                <c:pt idx="53">
                  <c:v>0.31936900000000001</c:v>
                </c:pt>
                <c:pt idx="54">
                  <c:v>0.31914199999999993</c:v>
                </c:pt>
                <c:pt idx="55">
                  <c:v>0.31891499999999995</c:v>
                </c:pt>
                <c:pt idx="56">
                  <c:v>0.31868799999999997</c:v>
                </c:pt>
                <c:pt idx="57">
                  <c:v>0.31846099999999999</c:v>
                </c:pt>
                <c:pt idx="58">
                  <c:v>0.31823400000000002</c:v>
                </c:pt>
                <c:pt idx="59">
                  <c:v>0.31800699999999993</c:v>
                </c:pt>
                <c:pt idx="60">
                  <c:v>0.31777999999999995</c:v>
                </c:pt>
                <c:pt idx="61">
                  <c:v>0.31755299999999997</c:v>
                </c:pt>
                <c:pt idx="62">
                  <c:v>0.317326</c:v>
                </c:pt>
                <c:pt idx="63">
                  <c:v>0.31709899999999996</c:v>
                </c:pt>
                <c:pt idx="64">
                  <c:v>0.31687199999999999</c:v>
                </c:pt>
                <c:pt idx="65">
                  <c:v>0.31664499999999995</c:v>
                </c:pt>
                <c:pt idx="66">
                  <c:v>0.31641799999999998</c:v>
                </c:pt>
                <c:pt idx="67">
                  <c:v>0.31619099999999994</c:v>
                </c:pt>
                <c:pt idx="68">
                  <c:v>0.31596399999999997</c:v>
                </c:pt>
                <c:pt idx="69">
                  <c:v>0.31573699999999999</c:v>
                </c:pt>
                <c:pt idx="70">
                  <c:v>0.31550999999999996</c:v>
                </c:pt>
                <c:pt idx="71">
                  <c:v>0.31528299999999998</c:v>
                </c:pt>
                <c:pt idx="72">
                  <c:v>0.31505599999999995</c:v>
                </c:pt>
                <c:pt idx="73">
                  <c:v>0.31482899999999997</c:v>
                </c:pt>
                <c:pt idx="74">
                  <c:v>0.31460199999999994</c:v>
                </c:pt>
                <c:pt idx="75">
                  <c:v>0.31437499999999996</c:v>
                </c:pt>
                <c:pt idx="76">
                  <c:v>0.31414799999999998</c:v>
                </c:pt>
                <c:pt idx="77">
                  <c:v>0.31392100000000001</c:v>
                </c:pt>
                <c:pt idx="78">
                  <c:v>0.31369399999999997</c:v>
                </c:pt>
                <c:pt idx="79">
                  <c:v>0.31346699999999994</c:v>
                </c:pt>
                <c:pt idx="80">
                  <c:v>0.31323999999999996</c:v>
                </c:pt>
                <c:pt idx="81">
                  <c:v>0.31301299999999999</c:v>
                </c:pt>
                <c:pt idx="82">
                  <c:v>0.31278600000000001</c:v>
                </c:pt>
                <c:pt idx="83">
                  <c:v>0.31255899999999998</c:v>
                </c:pt>
                <c:pt idx="84">
                  <c:v>0.312332</c:v>
                </c:pt>
                <c:pt idx="85">
                  <c:v>0.31210499999999997</c:v>
                </c:pt>
                <c:pt idx="86">
                  <c:v>0.31187799999999999</c:v>
                </c:pt>
                <c:pt idx="87">
                  <c:v>0.31165100000000001</c:v>
                </c:pt>
                <c:pt idx="88">
                  <c:v>0.31142399999999992</c:v>
                </c:pt>
                <c:pt idx="89">
                  <c:v>0.31119699999999995</c:v>
                </c:pt>
                <c:pt idx="90">
                  <c:v>0.31096999999999997</c:v>
                </c:pt>
                <c:pt idx="91">
                  <c:v>0.31074299999999994</c:v>
                </c:pt>
                <c:pt idx="92">
                  <c:v>0.31051599999999996</c:v>
                </c:pt>
                <c:pt idx="93">
                  <c:v>0.31028899999999998</c:v>
                </c:pt>
                <c:pt idx="94">
                  <c:v>0.31006199999999995</c:v>
                </c:pt>
                <c:pt idx="95">
                  <c:v>0.30983499999999997</c:v>
                </c:pt>
                <c:pt idx="96">
                  <c:v>0.30960799999999994</c:v>
                </c:pt>
                <c:pt idx="97">
                  <c:v>0.30938099999999996</c:v>
                </c:pt>
                <c:pt idx="98">
                  <c:v>0.30915399999999998</c:v>
                </c:pt>
                <c:pt idx="99">
                  <c:v>0.30892699999999995</c:v>
                </c:pt>
                <c:pt idx="100">
                  <c:v>0.30869999999999997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1-497D-AA5A-CBECD2F76400}"/>
            </c:ext>
          </c:extLst>
        </c:ser>
        <c:ser>
          <c:idx val="1"/>
          <c:order val="1"/>
          <c:tx>
            <c:v>Off: Right Handed Batter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Charts!$A$4:$A$104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Charts!$F$4:$F$104</c:f>
              <c:numCache>
                <c:formatCode>0.00%</c:formatCode>
                <c:ptCount val="101"/>
                <c:pt idx="0">
                  <c:v>0.31012000000000001</c:v>
                </c:pt>
                <c:pt idx="1">
                  <c:v>0.3102993</c:v>
                </c:pt>
                <c:pt idx="2">
                  <c:v>0.31047859999999999</c:v>
                </c:pt>
                <c:pt idx="3">
                  <c:v>0.31065789999999999</c:v>
                </c:pt>
                <c:pt idx="4">
                  <c:v>0.31083720000000004</c:v>
                </c:pt>
                <c:pt idx="5">
                  <c:v>0.31101649999999997</c:v>
                </c:pt>
                <c:pt idx="6">
                  <c:v>0.31119580000000002</c:v>
                </c:pt>
                <c:pt idx="7">
                  <c:v>0.31137510000000002</c:v>
                </c:pt>
                <c:pt idx="8">
                  <c:v>0.31155440000000001</c:v>
                </c:pt>
                <c:pt idx="9">
                  <c:v>0.3117337</c:v>
                </c:pt>
                <c:pt idx="10">
                  <c:v>0.311913</c:v>
                </c:pt>
                <c:pt idx="11">
                  <c:v>0.31209229999999999</c:v>
                </c:pt>
                <c:pt idx="12">
                  <c:v>0.31227160000000004</c:v>
                </c:pt>
                <c:pt idx="13">
                  <c:v>0.31245089999999998</c:v>
                </c:pt>
                <c:pt idx="14">
                  <c:v>0.31263020000000002</c:v>
                </c:pt>
                <c:pt idx="15">
                  <c:v>0.31280950000000002</c:v>
                </c:pt>
                <c:pt idx="16">
                  <c:v>0.31298879999999996</c:v>
                </c:pt>
                <c:pt idx="17">
                  <c:v>0.3131681</c:v>
                </c:pt>
                <c:pt idx="18">
                  <c:v>0.31334740000000005</c:v>
                </c:pt>
                <c:pt idx="19">
                  <c:v>0.31352669999999999</c:v>
                </c:pt>
                <c:pt idx="20">
                  <c:v>0.31370600000000004</c:v>
                </c:pt>
                <c:pt idx="21">
                  <c:v>0.31388530000000003</c:v>
                </c:pt>
                <c:pt idx="22">
                  <c:v>0.31406460000000003</c:v>
                </c:pt>
                <c:pt idx="23">
                  <c:v>0.31424390000000002</c:v>
                </c:pt>
                <c:pt idx="24">
                  <c:v>0.31442320000000001</c:v>
                </c:pt>
                <c:pt idx="25">
                  <c:v>0.31460250000000001</c:v>
                </c:pt>
                <c:pt idx="26">
                  <c:v>0.3147818</c:v>
                </c:pt>
                <c:pt idx="27">
                  <c:v>0.31496109999999999</c:v>
                </c:pt>
                <c:pt idx="28">
                  <c:v>0.31514039999999999</c:v>
                </c:pt>
                <c:pt idx="29">
                  <c:v>0.31531969999999998</c:v>
                </c:pt>
                <c:pt idx="30">
                  <c:v>0.31549899999999997</c:v>
                </c:pt>
                <c:pt idx="31">
                  <c:v>0.31567830000000002</c:v>
                </c:pt>
                <c:pt idx="32">
                  <c:v>0.31585759999999996</c:v>
                </c:pt>
                <c:pt idx="33">
                  <c:v>0.31603689999999995</c:v>
                </c:pt>
                <c:pt idx="34">
                  <c:v>0.3162162</c:v>
                </c:pt>
                <c:pt idx="35">
                  <c:v>0.3163955</c:v>
                </c:pt>
                <c:pt idx="36">
                  <c:v>0.31657479999999999</c:v>
                </c:pt>
                <c:pt idx="37">
                  <c:v>0.31675410000000004</c:v>
                </c:pt>
                <c:pt idx="38">
                  <c:v>0.31693340000000003</c:v>
                </c:pt>
                <c:pt idx="39">
                  <c:v>0.31711270000000003</c:v>
                </c:pt>
                <c:pt idx="40">
                  <c:v>0.31729200000000002</c:v>
                </c:pt>
                <c:pt idx="41">
                  <c:v>0.31747130000000001</c:v>
                </c:pt>
                <c:pt idx="42">
                  <c:v>0.31765060000000001</c:v>
                </c:pt>
                <c:pt idx="43">
                  <c:v>0.3178299</c:v>
                </c:pt>
                <c:pt idx="44">
                  <c:v>0.31800919999999999</c:v>
                </c:pt>
                <c:pt idx="45">
                  <c:v>0.31818850000000004</c:v>
                </c:pt>
                <c:pt idx="46">
                  <c:v>0.31836780000000003</c:v>
                </c:pt>
                <c:pt idx="47">
                  <c:v>0.31854709999999997</c:v>
                </c:pt>
                <c:pt idx="48">
                  <c:v>0.31872639999999997</c:v>
                </c:pt>
                <c:pt idx="49">
                  <c:v>0.31890570000000001</c:v>
                </c:pt>
                <c:pt idx="50">
                  <c:v>0.31908500000000001</c:v>
                </c:pt>
                <c:pt idx="51">
                  <c:v>0.3192643</c:v>
                </c:pt>
                <c:pt idx="52">
                  <c:v>0.31944360000000005</c:v>
                </c:pt>
                <c:pt idx="53">
                  <c:v>0.31962290000000004</c:v>
                </c:pt>
                <c:pt idx="54">
                  <c:v>0.31980220000000004</c:v>
                </c:pt>
                <c:pt idx="55">
                  <c:v>0.31998150000000003</c:v>
                </c:pt>
                <c:pt idx="56">
                  <c:v>0.32016080000000002</c:v>
                </c:pt>
                <c:pt idx="57">
                  <c:v>0.32034010000000002</c:v>
                </c:pt>
                <c:pt idx="58">
                  <c:v>0.32051940000000001</c:v>
                </c:pt>
                <c:pt idx="59">
                  <c:v>0.3206987</c:v>
                </c:pt>
                <c:pt idx="60">
                  <c:v>0.320878</c:v>
                </c:pt>
                <c:pt idx="61">
                  <c:v>0.32105729999999999</c:v>
                </c:pt>
                <c:pt idx="62">
                  <c:v>0.32123660000000004</c:v>
                </c:pt>
                <c:pt idx="63">
                  <c:v>0.32141589999999998</c:v>
                </c:pt>
                <c:pt idx="64">
                  <c:v>0.32159519999999997</c:v>
                </c:pt>
                <c:pt idx="65">
                  <c:v>0.32177450000000002</c:v>
                </c:pt>
                <c:pt idx="66">
                  <c:v>0.32195380000000001</c:v>
                </c:pt>
                <c:pt idx="67">
                  <c:v>0.32213310000000001</c:v>
                </c:pt>
                <c:pt idx="68">
                  <c:v>0.3223124</c:v>
                </c:pt>
                <c:pt idx="69">
                  <c:v>0.32249169999999999</c:v>
                </c:pt>
                <c:pt idx="70">
                  <c:v>0.32267099999999999</c:v>
                </c:pt>
                <c:pt idx="71">
                  <c:v>0.32285030000000003</c:v>
                </c:pt>
                <c:pt idx="72">
                  <c:v>0.32302960000000003</c:v>
                </c:pt>
                <c:pt idx="73">
                  <c:v>0.32320890000000002</c:v>
                </c:pt>
                <c:pt idx="74">
                  <c:v>0.32338820000000001</c:v>
                </c:pt>
                <c:pt idx="75">
                  <c:v>0.32356750000000001</c:v>
                </c:pt>
                <c:pt idx="76">
                  <c:v>0.3237468</c:v>
                </c:pt>
                <c:pt idx="77">
                  <c:v>0.32392609999999999</c:v>
                </c:pt>
                <c:pt idx="78">
                  <c:v>0.32410539999999999</c:v>
                </c:pt>
                <c:pt idx="79">
                  <c:v>0.32428470000000004</c:v>
                </c:pt>
                <c:pt idx="80">
                  <c:v>0.32446399999999997</c:v>
                </c:pt>
                <c:pt idx="81">
                  <c:v>0.32464330000000002</c:v>
                </c:pt>
                <c:pt idx="82">
                  <c:v>0.32482260000000002</c:v>
                </c:pt>
                <c:pt idx="83">
                  <c:v>0.32500190000000001</c:v>
                </c:pt>
                <c:pt idx="84">
                  <c:v>0.3251812</c:v>
                </c:pt>
                <c:pt idx="85">
                  <c:v>0.3253605</c:v>
                </c:pt>
                <c:pt idx="86">
                  <c:v>0.32553980000000005</c:v>
                </c:pt>
                <c:pt idx="87">
                  <c:v>0.32571910000000004</c:v>
                </c:pt>
                <c:pt idx="88">
                  <c:v>0.32589839999999998</c:v>
                </c:pt>
                <c:pt idx="89">
                  <c:v>0.32607770000000003</c:v>
                </c:pt>
                <c:pt idx="90">
                  <c:v>0.32625700000000002</c:v>
                </c:pt>
                <c:pt idx="91">
                  <c:v>0.32643630000000001</c:v>
                </c:pt>
                <c:pt idx="92">
                  <c:v>0.32661560000000001</c:v>
                </c:pt>
                <c:pt idx="93">
                  <c:v>0.3267949</c:v>
                </c:pt>
                <c:pt idx="94">
                  <c:v>0.32697419999999999</c:v>
                </c:pt>
                <c:pt idx="95">
                  <c:v>0.32715349999999999</c:v>
                </c:pt>
                <c:pt idx="96">
                  <c:v>0.32733279999999998</c:v>
                </c:pt>
                <c:pt idx="97">
                  <c:v>0.32751210000000003</c:v>
                </c:pt>
                <c:pt idx="98">
                  <c:v>0.32769140000000002</c:v>
                </c:pt>
                <c:pt idx="99">
                  <c:v>0.32787070000000001</c:v>
                </c:pt>
                <c:pt idx="100">
                  <c:v>0.32805000000000001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1-497D-AA5A-CBECD2F76400}"/>
            </c:ext>
          </c:extLst>
        </c:ser>
        <c:ser>
          <c:idx val="2"/>
          <c:order val="2"/>
          <c:tx>
            <c:v>Best Outcome for Offense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Charts!$A$4:$A$104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Charts!$G$4:$G$104</c:f>
              <c:numCache>
                <c:formatCode>0.00%</c:formatCode>
                <c:ptCount val="101"/>
                <c:pt idx="0">
                  <c:v>0.33189999999999997</c:v>
                </c:pt>
                <c:pt idx="1">
                  <c:v>0.331673</c:v>
                </c:pt>
                <c:pt idx="2">
                  <c:v>0.33144599999999996</c:v>
                </c:pt>
                <c:pt idx="3">
                  <c:v>0.33121899999999999</c:v>
                </c:pt>
                <c:pt idx="4">
                  <c:v>0.33099200000000001</c:v>
                </c:pt>
                <c:pt idx="5">
                  <c:v>0.33076499999999992</c:v>
                </c:pt>
                <c:pt idx="6">
                  <c:v>0.33053799999999994</c:v>
                </c:pt>
                <c:pt idx="7">
                  <c:v>0.33031099999999997</c:v>
                </c:pt>
                <c:pt idx="8">
                  <c:v>0.33008399999999999</c:v>
                </c:pt>
                <c:pt idx="9">
                  <c:v>0.32985700000000001</c:v>
                </c:pt>
                <c:pt idx="10">
                  <c:v>0.32962999999999998</c:v>
                </c:pt>
                <c:pt idx="11">
                  <c:v>0.329403</c:v>
                </c:pt>
                <c:pt idx="12">
                  <c:v>0.32917599999999997</c:v>
                </c:pt>
                <c:pt idx="13">
                  <c:v>0.32894899999999999</c:v>
                </c:pt>
                <c:pt idx="14">
                  <c:v>0.32872199999999996</c:v>
                </c:pt>
                <c:pt idx="15">
                  <c:v>0.32849499999999998</c:v>
                </c:pt>
                <c:pt idx="16">
                  <c:v>0.32826799999999995</c:v>
                </c:pt>
                <c:pt idx="17">
                  <c:v>0.32804099999999997</c:v>
                </c:pt>
                <c:pt idx="18">
                  <c:v>0.32781399999999999</c:v>
                </c:pt>
                <c:pt idx="19">
                  <c:v>0.32758700000000002</c:v>
                </c:pt>
                <c:pt idx="20">
                  <c:v>0.32735999999999998</c:v>
                </c:pt>
                <c:pt idx="21">
                  <c:v>0.32713299999999995</c:v>
                </c:pt>
                <c:pt idx="22">
                  <c:v>0.32690599999999997</c:v>
                </c:pt>
                <c:pt idx="23">
                  <c:v>0.32667899999999994</c:v>
                </c:pt>
                <c:pt idx="24">
                  <c:v>0.32645199999999996</c:v>
                </c:pt>
                <c:pt idx="25">
                  <c:v>0.32622499999999999</c:v>
                </c:pt>
                <c:pt idx="26">
                  <c:v>0.32599799999999995</c:v>
                </c:pt>
                <c:pt idx="27">
                  <c:v>0.32577099999999998</c:v>
                </c:pt>
                <c:pt idx="28">
                  <c:v>0.32554399999999994</c:v>
                </c:pt>
                <c:pt idx="29">
                  <c:v>0.32531699999999997</c:v>
                </c:pt>
                <c:pt idx="30">
                  <c:v>0.32508999999999993</c:v>
                </c:pt>
                <c:pt idx="31">
                  <c:v>0.32486299999999996</c:v>
                </c:pt>
                <c:pt idx="32">
                  <c:v>0.32463599999999998</c:v>
                </c:pt>
                <c:pt idx="33">
                  <c:v>0.32440899999999995</c:v>
                </c:pt>
                <c:pt idx="34">
                  <c:v>0.32418199999999991</c:v>
                </c:pt>
                <c:pt idx="35">
                  <c:v>0.32395499999999999</c:v>
                </c:pt>
                <c:pt idx="36">
                  <c:v>0.32372799999999996</c:v>
                </c:pt>
                <c:pt idx="37">
                  <c:v>0.32350099999999998</c:v>
                </c:pt>
                <c:pt idx="38">
                  <c:v>0.32327400000000001</c:v>
                </c:pt>
                <c:pt idx="39">
                  <c:v>0.32304699999999997</c:v>
                </c:pt>
                <c:pt idx="40">
                  <c:v>0.32282</c:v>
                </c:pt>
                <c:pt idx="41">
                  <c:v>0.32259299999999996</c:v>
                </c:pt>
                <c:pt idx="42">
                  <c:v>0.32236599999999999</c:v>
                </c:pt>
                <c:pt idx="43">
                  <c:v>0.32213900000000001</c:v>
                </c:pt>
                <c:pt idx="44">
                  <c:v>0.32191199999999998</c:v>
                </c:pt>
                <c:pt idx="45">
                  <c:v>0.32168499999999994</c:v>
                </c:pt>
                <c:pt idx="46">
                  <c:v>0.32145799999999997</c:v>
                </c:pt>
                <c:pt idx="47">
                  <c:v>0.32123099999999999</c:v>
                </c:pt>
                <c:pt idx="48">
                  <c:v>0.32100399999999996</c:v>
                </c:pt>
                <c:pt idx="49">
                  <c:v>0.32077699999999998</c:v>
                </c:pt>
                <c:pt idx="50">
                  <c:v>0.32054999999999995</c:v>
                </c:pt>
                <c:pt idx="51">
                  <c:v>0.32032299999999997</c:v>
                </c:pt>
                <c:pt idx="52">
                  <c:v>0.32009599999999999</c:v>
                </c:pt>
                <c:pt idx="53">
                  <c:v>0.32012290000000004</c:v>
                </c:pt>
                <c:pt idx="54">
                  <c:v>0.32030220000000004</c:v>
                </c:pt>
                <c:pt idx="55">
                  <c:v>0.32048150000000003</c:v>
                </c:pt>
                <c:pt idx="56">
                  <c:v>0.32066080000000002</c:v>
                </c:pt>
                <c:pt idx="57">
                  <c:v>0.32084010000000002</c:v>
                </c:pt>
                <c:pt idx="58">
                  <c:v>0.32101940000000001</c:v>
                </c:pt>
                <c:pt idx="59">
                  <c:v>0.3211987</c:v>
                </c:pt>
                <c:pt idx="60">
                  <c:v>0.321378</c:v>
                </c:pt>
                <c:pt idx="61">
                  <c:v>0.32155729999999999</c:v>
                </c:pt>
                <c:pt idx="62">
                  <c:v>0.32173660000000004</c:v>
                </c:pt>
                <c:pt idx="63">
                  <c:v>0.32191589999999998</c:v>
                </c:pt>
                <c:pt idx="64">
                  <c:v>0.32209519999999997</c:v>
                </c:pt>
                <c:pt idx="65">
                  <c:v>0.32227450000000002</c:v>
                </c:pt>
                <c:pt idx="66">
                  <c:v>0.32245380000000001</c:v>
                </c:pt>
                <c:pt idx="67">
                  <c:v>0.32263310000000001</c:v>
                </c:pt>
                <c:pt idx="68">
                  <c:v>0.3228124</c:v>
                </c:pt>
                <c:pt idx="69">
                  <c:v>0.32299169999999999</c:v>
                </c:pt>
                <c:pt idx="70">
                  <c:v>0.32317099999999999</c:v>
                </c:pt>
                <c:pt idx="71">
                  <c:v>0.32335030000000003</c:v>
                </c:pt>
                <c:pt idx="72">
                  <c:v>0.32352960000000003</c:v>
                </c:pt>
                <c:pt idx="73">
                  <c:v>0.32370890000000002</c:v>
                </c:pt>
                <c:pt idx="74">
                  <c:v>0.32388820000000001</c:v>
                </c:pt>
                <c:pt idx="75">
                  <c:v>0.32406750000000001</c:v>
                </c:pt>
                <c:pt idx="76">
                  <c:v>0.3242468</c:v>
                </c:pt>
                <c:pt idx="77">
                  <c:v>0.3244261</c:v>
                </c:pt>
                <c:pt idx="78">
                  <c:v>0.32460539999999999</c:v>
                </c:pt>
                <c:pt idx="79">
                  <c:v>0.32478470000000004</c:v>
                </c:pt>
                <c:pt idx="80">
                  <c:v>0.32496399999999998</c:v>
                </c:pt>
                <c:pt idx="81">
                  <c:v>0.32514330000000002</c:v>
                </c:pt>
                <c:pt idx="82">
                  <c:v>0.32532260000000002</c:v>
                </c:pt>
                <c:pt idx="83">
                  <c:v>0.32550190000000001</c:v>
                </c:pt>
                <c:pt idx="84">
                  <c:v>0.3256812</c:v>
                </c:pt>
                <c:pt idx="85">
                  <c:v>0.3258605</c:v>
                </c:pt>
                <c:pt idx="86">
                  <c:v>0.32603980000000005</c:v>
                </c:pt>
                <c:pt idx="87">
                  <c:v>0.32621910000000004</c:v>
                </c:pt>
                <c:pt idx="88">
                  <c:v>0.32639839999999998</c:v>
                </c:pt>
                <c:pt idx="89">
                  <c:v>0.32657770000000003</c:v>
                </c:pt>
                <c:pt idx="90">
                  <c:v>0.32675700000000002</c:v>
                </c:pt>
                <c:pt idx="91">
                  <c:v>0.32693630000000001</c:v>
                </c:pt>
                <c:pt idx="92">
                  <c:v>0.32711560000000001</c:v>
                </c:pt>
                <c:pt idx="93">
                  <c:v>0.3272949</c:v>
                </c:pt>
                <c:pt idx="94">
                  <c:v>0.32747419999999999</c:v>
                </c:pt>
                <c:pt idx="95">
                  <c:v>0.32765349999999999</c:v>
                </c:pt>
                <c:pt idx="96">
                  <c:v>0.32783279999999998</c:v>
                </c:pt>
                <c:pt idx="97">
                  <c:v>0.32801210000000003</c:v>
                </c:pt>
                <c:pt idx="98">
                  <c:v>0.32819140000000002</c:v>
                </c:pt>
                <c:pt idx="99">
                  <c:v>0.32837070000000002</c:v>
                </c:pt>
                <c:pt idx="100">
                  <c:v>0.32855000000000001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21-497D-AA5A-CBECD2F7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81215"/>
        <c:axId val="1263766239"/>
      </c:scatterChart>
      <c:valAx>
        <c:axId val="1263781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Probability of</a:t>
                </a:r>
                <a:r>
                  <a:rPr lang="en-US" sz="1400" b="1" baseline="0"/>
                  <a:t> Defense Choosing Left Handed Pitcher at each At Bat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66239"/>
        <c:crosses val="autoZero"/>
        <c:crossBetween val="midCat"/>
      </c:valAx>
      <c:valAx>
        <c:axId val="12637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Probability of Batter</a:t>
                </a:r>
                <a:r>
                  <a:rPr lang="en-US" sz="1400" b="1" baseline="0"/>
                  <a:t> getting On Base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8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200023</xdr:colOff>
      <xdr:row>0</xdr:row>
      <xdr:rowOff>342899</xdr:rowOff>
    </xdr:from>
    <xdr:to>
      <xdr:col>26</xdr:col>
      <xdr:colOff>209550</xdr:colOff>
      <xdr:row>27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9CD5A-044D-4509-B7DF-19B0B180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30</xdr:row>
      <xdr:rowOff>109537</xdr:rowOff>
    </xdr:from>
    <xdr:to>
      <xdr:col>26</xdr:col>
      <xdr:colOff>257175</xdr:colOff>
      <xdr:row>62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C1E0-3EC9-4D0D-BF13-02A1BC399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AE75-77E0-4EC2-B651-A3F256E5A171}">
  <dimension ref="A1:E10"/>
  <sheetViews>
    <sheetView workbookViewId="0">
      <selection activeCell="A4" sqref="A4:C6"/>
    </sheetView>
  </sheetViews>
  <sheetFormatPr defaultRowHeight="15" x14ac:dyDescent="0.25"/>
  <cols>
    <col min="1" max="1" width="18.42578125" customWidth="1"/>
    <col min="2" max="3" width="20.42578125" customWidth="1"/>
    <col min="5" max="5" width="18.5703125" customWidth="1"/>
  </cols>
  <sheetData>
    <row r="1" spans="1:5" x14ac:dyDescent="0.25">
      <c r="A1" t="s">
        <v>13</v>
      </c>
    </row>
    <row r="3" spans="1:5" ht="15.75" thickBot="1" x14ac:dyDescent="0.3">
      <c r="A3" s="24" t="s">
        <v>0</v>
      </c>
      <c r="B3" s="24"/>
      <c r="C3" s="24"/>
    </row>
    <row r="4" spans="1:5" x14ac:dyDescent="0.25">
      <c r="A4" s="16"/>
      <c r="B4" s="17" t="s">
        <v>3</v>
      </c>
      <c r="C4" s="18" t="s">
        <v>4</v>
      </c>
      <c r="E4" t="s">
        <v>6</v>
      </c>
    </row>
    <row r="5" spans="1:5" x14ac:dyDescent="0.25">
      <c r="A5" s="19" t="s">
        <v>1</v>
      </c>
      <c r="B5" s="15">
        <f xml:space="preserve"> 0.3087</f>
        <v>0.30869999999999997</v>
      </c>
      <c r="C5" s="20">
        <f xml:space="preserve"> 0.3314</f>
        <v>0.33139999999999997</v>
      </c>
      <c r="E5" s="2">
        <v>0.44129953192717503</v>
      </c>
    </row>
    <row r="6" spans="1:5" ht="15.75" thickBot="1" x14ac:dyDescent="0.3">
      <c r="A6" s="21" t="s">
        <v>2</v>
      </c>
      <c r="B6" s="22">
        <f xml:space="preserve"> 0.32805</f>
        <v>0.32805000000000001</v>
      </c>
      <c r="C6" s="23">
        <f xml:space="preserve"> 0.31012</f>
        <v>0.31012000000000001</v>
      </c>
      <c r="E6" s="1">
        <f xml:space="preserve"> 1 - E5</f>
        <v>0.55870046807282492</v>
      </c>
    </row>
    <row r="8" spans="1:5" x14ac:dyDescent="0.25">
      <c r="A8" t="s">
        <v>5</v>
      </c>
      <c r="B8">
        <f xml:space="preserve"> SUMPRODUCT(B5:B6, E5:E6)</f>
        <v>0.31951085405720914</v>
      </c>
      <c r="C8">
        <f xml:space="preserve"> SUMPRODUCT(C5:C6, E5:E6)</f>
        <v>0.31951085403941026</v>
      </c>
    </row>
    <row r="9" spans="1:5" x14ac:dyDescent="0.25">
      <c r="E9" t="s">
        <v>8</v>
      </c>
    </row>
    <row r="10" spans="1:5" x14ac:dyDescent="0.25">
      <c r="B10" t="s">
        <v>7</v>
      </c>
      <c r="C10" s="2">
        <v>0.31951085403941026</v>
      </c>
      <c r="E10" s="3">
        <f xml:space="preserve"> C10</f>
        <v>0.31951085403941026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CA52-4709-430E-B837-01965B1FED3F}">
  <dimension ref="A1:G8"/>
  <sheetViews>
    <sheetView workbookViewId="0">
      <selection activeCell="G5" sqref="G5"/>
    </sheetView>
  </sheetViews>
  <sheetFormatPr defaultRowHeight="15" x14ac:dyDescent="0.25"/>
  <cols>
    <col min="1" max="1" width="27.140625" customWidth="1"/>
    <col min="2" max="2" width="24" customWidth="1"/>
    <col min="3" max="3" width="22.7109375" customWidth="1"/>
    <col min="5" max="5" width="20.28515625" customWidth="1"/>
    <col min="6" max="6" width="11.140625" customWidth="1"/>
    <col min="7" max="7" width="18.7109375" customWidth="1"/>
  </cols>
  <sheetData>
    <row r="1" spans="1:7" x14ac:dyDescent="0.25">
      <c r="A1" t="s">
        <v>9</v>
      </c>
    </row>
    <row r="3" spans="1:7" x14ac:dyDescent="0.25">
      <c r="A3" t="s">
        <v>0</v>
      </c>
    </row>
    <row r="4" spans="1:7" x14ac:dyDescent="0.25">
      <c r="B4" t="s">
        <v>3</v>
      </c>
      <c r="C4" t="s">
        <v>4</v>
      </c>
      <c r="E4" t="s">
        <v>11</v>
      </c>
      <c r="G4" t="s">
        <v>14</v>
      </c>
    </row>
    <row r="5" spans="1:7" x14ac:dyDescent="0.25">
      <c r="A5" t="s">
        <v>1</v>
      </c>
      <c r="B5" s="1">
        <f xml:space="preserve"> 0.3087</f>
        <v>0.30869999999999997</v>
      </c>
      <c r="C5" s="1">
        <f xml:space="preserve"> 0.3314</f>
        <v>0.33139999999999997</v>
      </c>
      <c r="E5">
        <f xml:space="preserve"> SUMPRODUCT(B5:C5,B8:C8)</f>
        <v>0.31951085404361046</v>
      </c>
      <c r="G5" s="2">
        <v>0.31951085405277818</v>
      </c>
    </row>
    <row r="6" spans="1:7" x14ac:dyDescent="0.25">
      <c r="A6" t="s">
        <v>2</v>
      </c>
      <c r="B6" s="1">
        <f xml:space="preserve"> 0.32805</f>
        <v>0.32805000000000001</v>
      </c>
      <c r="C6" s="1">
        <f xml:space="preserve"> 0.31012</f>
        <v>0.31012000000000001</v>
      </c>
      <c r="E6">
        <f xml:space="preserve"> SUMPRODUCT(B6:C6,B8:C8)</f>
        <v>0.31951085405277813</v>
      </c>
    </row>
    <row r="8" spans="1:7" x14ac:dyDescent="0.25">
      <c r="A8" t="s">
        <v>10</v>
      </c>
      <c r="B8" s="2">
        <v>0.52375092318896499</v>
      </c>
      <c r="C8" s="1">
        <f xml:space="preserve"> 1- B8</f>
        <v>0.47624907681103501</v>
      </c>
      <c r="F8" t="s">
        <v>12</v>
      </c>
      <c r="G8" s="3">
        <f xml:space="preserve"> G5</f>
        <v>0.31951085405277818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DC31-1E05-4829-A952-78BAB3749AE3}">
  <dimension ref="A1:N10"/>
  <sheetViews>
    <sheetView workbookViewId="0">
      <selection activeCell="J6" sqref="J6"/>
    </sheetView>
  </sheetViews>
  <sheetFormatPr defaultRowHeight="15" x14ac:dyDescent="0.25"/>
  <cols>
    <col min="1" max="1" width="28.28515625" customWidth="1"/>
    <col min="2" max="2" width="20.7109375" customWidth="1"/>
    <col min="3" max="3" width="21.7109375" customWidth="1"/>
    <col min="5" max="5" width="19" customWidth="1"/>
    <col min="6" max="6" width="10.140625" customWidth="1"/>
    <col min="7" max="7" width="9.7109375" customWidth="1"/>
    <col min="8" max="8" width="27.5703125" customWidth="1"/>
    <col min="9" max="9" width="20.5703125" customWidth="1"/>
    <col min="10" max="10" width="21.28515625" customWidth="1"/>
    <col min="12" max="12" width="17.42578125" customWidth="1"/>
    <col min="14" max="14" width="19.42578125" customWidth="1"/>
  </cols>
  <sheetData>
    <row r="1" spans="1:14" x14ac:dyDescent="0.25">
      <c r="E1" s="5" t="s">
        <v>16</v>
      </c>
      <c r="F1" s="5"/>
      <c r="G1" s="5"/>
      <c r="H1" s="5"/>
    </row>
    <row r="3" spans="1:14" x14ac:dyDescent="0.25">
      <c r="A3" s="4" t="s">
        <v>0</v>
      </c>
      <c r="H3" s="4" t="s">
        <v>0</v>
      </c>
    </row>
    <row r="4" spans="1:14" x14ac:dyDescent="0.25">
      <c r="B4" s="4" t="s">
        <v>3</v>
      </c>
      <c r="C4" s="4" t="s">
        <v>4</v>
      </c>
      <c r="E4" s="4" t="s">
        <v>6</v>
      </c>
      <c r="I4" s="4" t="s">
        <v>3</v>
      </c>
      <c r="J4" s="4" t="s">
        <v>4</v>
      </c>
      <c r="L4" s="4" t="s">
        <v>11</v>
      </c>
      <c r="N4" s="4" t="s">
        <v>14</v>
      </c>
    </row>
    <row r="5" spans="1:14" x14ac:dyDescent="0.25">
      <c r="A5" s="4" t="s">
        <v>1</v>
      </c>
      <c r="B5" s="1">
        <f xml:space="preserve"> 0.3087</f>
        <v>0.30869999999999997</v>
      </c>
      <c r="C5" s="1">
        <f xml:space="preserve"> 0.3314</f>
        <v>0.33139999999999997</v>
      </c>
      <c r="E5" s="2">
        <v>0.44129953192717503</v>
      </c>
      <c r="H5" s="4" t="s">
        <v>1</v>
      </c>
      <c r="I5" s="1">
        <f xml:space="preserve"> 0.3087</f>
        <v>0.30869999999999997</v>
      </c>
      <c r="J5" s="1">
        <f xml:space="preserve"> 0.3314</f>
        <v>0.33139999999999997</v>
      </c>
      <c r="L5">
        <f xml:space="preserve"> SUMPRODUCT(I5:J5,I8:J8)</f>
        <v>0.31951085404361046</v>
      </c>
      <c r="N5" s="2">
        <v>0.31951085405277818</v>
      </c>
    </row>
    <row r="6" spans="1:14" x14ac:dyDescent="0.25">
      <c r="A6" s="4" t="s">
        <v>2</v>
      </c>
      <c r="B6" s="1">
        <f xml:space="preserve"> 0.32805</f>
        <v>0.32805000000000001</v>
      </c>
      <c r="C6" s="1">
        <f xml:space="preserve"> 0.31012</f>
        <v>0.31012000000000001</v>
      </c>
      <c r="E6" s="1">
        <f xml:space="preserve"> 1 - E5</f>
        <v>0.55870046807282492</v>
      </c>
      <c r="H6" s="4" t="s">
        <v>2</v>
      </c>
      <c r="I6" s="1">
        <f xml:space="preserve"> 0.32805</f>
        <v>0.32805000000000001</v>
      </c>
      <c r="J6" s="1">
        <f xml:space="preserve"> 0.31012</f>
        <v>0.31012000000000001</v>
      </c>
      <c r="L6">
        <f xml:space="preserve"> SUMPRODUCT(I6:J6,I8:J8)</f>
        <v>0.31951085405277813</v>
      </c>
    </row>
    <row r="8" spans="1:14" x14ac:dyDescent="0.25">
      <c r="A8" s="4" t="s">
        <v>5</v>
      </c>
      <c r="B8">
        <f xml:space="preserve"> SUMPRODUCT(B5:B6, E5:E6)</f>
        <v>0.31951085405720914</v>
      </c>
      <c r="C8">
        <f xml:space="preserve"> SUMPRODUCT(C5:C6, E5:E6)</f>
        <v>0.31951085403941026</v>
      </c>
      <c r="H8" s="4" t="s">
        <v>10</v>
      </c>
      <c r="I8" s="2">
        <v>0.52375092318896499</v>
      </c>
      <c r="J8" s="1">
        <f xml:space="preserve"> 1- I8</f>
        <v>0.47624907681103501</v>
      </c>
    </row>
    <row r="10" spans="1:14" x14ac:dyDescent="0.25">
      <c r="B10" s="4" t="s">
        <v>7</v>
      </c>
      <c r="C10" s="2">
        <v>0.31951085403941026</v>
      </c>
      <c r="F10" s="4" t="s">
        <v>15</v>
      </c>
      <c r="G10" s="3">
        <f xml:space="preserve"> C10 - N5</f>
        <v>-1.3367917883755354E-11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EEDC-5BDA-46E3-A6C3-E2837F483EB9}">
  <dimension ref="A1:K130"/>
  <sheetViews>
    <sheetView tabSelected="1" topLeftCell="E16" workbookViewId="0">
      <selection activeCell="AD44" sqref="AD44"/>
    </sheetView>
  </sheetViews>
  <sheetFormatPr defaultRowHeight="15" x14ac:dyDescent="0.25"/>
  <cols>
    <col min="2" max="2" width="10.140625" style="1" bestFit="1" customWidth="1"/>
    <col min="3" max="3" width="10.85546875" style="1" customWidth="1"/>
    <col min="4" max="4" width="9.140625" style="1" customWidth="1"/>
    <col min="5" max="5" width="9.140625" style="1"/>
    <col min="6" max="6" width="12.5703125" style="1" customWidth="1"/>
    <col min="7" max="7" width="9.140625" style="1"/>
  </cols>
  <sheetData>
    <row r="1" spans="1:11" ht="32.25" customHeight="1" x14ac:dyDescent="0.25">
      <c r="B1" s="9" t="s">
        <v>18</v>
      </c>
      <c r="C1" s="9"/>
      <c r="D1" s="9"/>
      <c r="E1" s="9" t="s">
        <v>17</v>
      </c>
      <c r="F1" s="9"/>
      <c r="G1" s="9"/>
    </row>
    <row r="2" spans="1:11" ht="16.5" customHeight="1" x14ac:dyDescent="0.25">
      <c r="B2" s="10" t="s">
        <v>19</v>
      </c>
      <c r="C2" s="10"/>
      <c r="D2" s="10"/>
      <c r="E2" s="10" t="s">
        <v>19</v>
      </c>
      <c r="F2" s="10"/>
      <c r="G2" s="10"/>
    </row>
    <row r="3" spans="1:11" ht="45" x14ac:dyDescent="0.25">
      <c r="A3" s="7" t="s">
        <v>20</v>
      </c>
      <c r="B3" s="11" t="s">
        <v>21</v>
      </c>
      <c r="C3" s="11" t="s">
        <v>22</v>
      </c>
      <c r="D3" s="11" t="s">
        <v>26</v>
      </c>
      <c r="E3" s="11" t="s">
        <v>23</v>
      </c>
      <c r="F3" s="11" t="s">
        <v>24</v>
      </c>
      <c r="G3" s="11" t="s">
        <v>25</v>
      </c>
      <c r="H3" s="7"/>
      <c r="I3" s="6" t="s">
        <v>27</v>
      </c>
      <c r="J3" s="14"/>
      <c r="K3" s="12">
        <v>-5.0000000000000001E-4</v>
      </c>
    </row>
    <row r="4" spans="1:11" x14ac:dyDescent="0.25">
      <c r="A4" s="8">
        <v>0</v>
      </c>
      <c r="B4" s="1">
        <f xml:space="preserve"> A4 * 'Offense &amp; Defense'!$B$5 + (1 - A4) * 'Offense &amp; Defense'!$B$6</f>
        <v>0.32805000000000001</v>
      </c>
      <c r="C4" s="1">
        <f xml:space="preserve"> A4 * 'Offense &amp; Defense'!$C$5 + (1 - A4) * 'Offense &amp; Defense'!$C$6</f>
        <v>0.31012000000000001</v>
      </c>
      <c r="D4" s="1">
        <f xml:space="preserve"> MIN(B4:C4) + $K$3</f>
        <v>0.30962000000000001</v>
      </c>
      <c r="E4" s="1">
        <f xml:space="preserve"> A4 * 'Offense &amp; Defense'!$I$5 + (1 - A4) * 'Offense &amp; Defense'!$J$5</f>
        <v>0.33139999999999997</v>
      </c>
      <c r="F4" s="1">
        <f xml:space="preserve"> A4 * 'Offense &amp; Defense'!$I$6 + (1 - A4) * 'Offense &amp; Defense'!$J$6</f>
        <v>0.31012000000000001</v>
      </c>
      <c r="G4" s="1">
        <f xml:space="preserve"> MAX(E4:F4) + $K$4</f>
        <v>0.33189999999999997</v>
      </c>
      <c r="I4" s="6" t="s">
        <v>28</v>
      </c>
      <c r="J4" s="14"/>
      <c r="K4" s="13">
        <v>5.0000000000000001E-4</v>
      </c>
    </row>
    <row r="5" spans="1:11" x14ac:dyDescent="0.25">
      <c r="A5" s="8">
        <v>0.01</v>
      </c>
      <c r="B5" s="1">
        <f xml:space="preserve"> A5 * 'Offense &amp; Defense'!$B$5 + (1 - A5) * 'Offense &amp; Defense'!$B$6</f>
        <v>0.3278565</v>
      </c>
      <c r="C5" s="1">
        <f xml:space="preserve"> A5 * 'Offense &amp; Defense'!$C$5 + (1 - A5) * 'Offense &amp; Defense'!$C$6</f>
        <v>0.31033279999999996</v>
      </c>
      <c r="D5" s="1">
        <f xml:space="preserve"> MIN(B5:C5) + $K$3</f>
        <v>0.30983279999999996</v>
      </c>
      <c r="E5" s="1">
        <f xml:space="preserve"> A5 * 'Offense &amp; Defense'!$I$5 + (1 - A5) * 'Offense &amp; Defense'!$J$5</f>
        <v>0.331173</v>
      </c>
      <c r="F5" s="1">
        <f xml:space="preserve"> A5 * 'Offense &amp; Defense'!$I$6 + (1 - A5) * 'Offense &amp; Defense'!$J$6</f>
        <v>0.3102993</v>
      </c>
      <c r="G5" s="1">
        <f xml:space="preserve"> MAX(E5:F5) + $K$4</f>
        <v>0.331673</v>
      </c>
    </row>
    <row r="6" spans="1:11" x14ac:dyDescent="0.25">
      <c r="A6" s="8">
        <v>0.02</v>
      </c>
      <c r="B6" s="1">
        <f xml:space="preserve"> A6 * 'Offense &amp; Defense'!$B$5 + (1 - A6) * 'Offense &amp; Defense'!$B$6</f>
        <v>0.32766300000000004</v>
      </c>
      <c r="C6" s="1">
        <f xml:space="preserve"> A6 * 'Offense &amp; Defense'!$C$5 + (1 - A6) * 'Offense &amp; Defense'!$C$6</f>
        <v>0.31054560000000003</v>
      </c>
      <c r="D6" s="1">
        <f xml:space="preserve"> MIN(B6:C6) + $K$3</f>
        <v>0.31004560000000003</v>
      </c>
      <c r="E6" s="1">
        <f xml:space="preserve"> A6 * 'Offense &amp; Defense'!$I$5 + (1 - A6) * 'Offense &amp; Defense'!$J$5</f>
        <v>0.33094599999999996</v>
      </c>
      <c r="F6" s="1">
        <f xml:space="preserve"> A6 * 'Offense &amp; Defense'!$I$6 + (1 - A6) * 'Offense &amp; Defense'!$J$6</f>
        <v>0.31047859999999999</v>
      </c>
      <c r="G6" s="1">
        <f xml:space="preserve"> MAX(E6:F6) + $K$4</f>
        <v>0.33144599999999996</v>
      </c>
    </row>
    <row r="7" spans="1:11" x14ac:dyDescent="0.25">
      <c r="A7" s="8">
        <v>0.03</v>
      </c>
      <c r="B7" s="1">
        <f xml:space="preserve"> A7 * 'Offense &amp; Defense'!$B$5 + (1 - A7) * 'Offense &amp; Defense'!$B$6</f>
        <v>0.32746950000000002</v>
      </c>
      <c r="C7" s="1">
        <f xml:space="preserve"> A7 * 'Offense &amp; Defense'!$C$5 + (1 - A7) * 'Offense &amp; Defense'!$C$6</f>
        <v>0.31075839999999999</v>
      </c>
      <c r="D7" s="1">
        <f xml:space="preserve"> MIN(B7:C7) + $K$3</f>
        <v>0.31025839999999999</v>
      </c>
      <c r="E7" s="1">
        <f xml:space="preserve"> A7 * 'Offense &amp; Defense'!$I$5 + (1 - A7) * 'Offense &amp; Defense'!$J$5</f>
        <v>0.33071899999999999</v>
      </c>
      <c r="F7" s="1">
        <f xml:space="preserve"> A7 * 'Offense &amp; Defense'!$I$6 + (1 - A7) * 'Offense &amp; Defense'!$J$6</f>
        <v>0.31065789999999999</v>
      </c>
      <c r="G7" s="1">
        <f xml:space="preserve"> MAX(E7:F7) + $K$4</f>
        <v>0.33121899999999999</v>
      </c>
    </row>
    <row r="8" spans="1:11" x14ac:dyDescent="0.25">
      <c r="A8" s="8">
        <v>0.04</v>
      </c>
      <c r="B8" s="1">
        <f xml:space="preserve"> A8 * 'Offense &amp; Defense'!$B$5 + (1 - A8) * 'Offense &amp; Defense'!$B$6</f>
        <v>0.32727600000000001</v>
      </c>
      <c r="C8" s="1">
        <f xml:space="preserve"> A8 * 'Offense &amp; Defense'!$C$5 + (1 - A8) * 'Offense &amp; Defense'!$C$6</f>
        <v>0.3109712</v>
      </c>
      <c r="D8" s="1">
        <f xml:space="preserve"> MIN(B8:C8) + $K$3</f>
        <v>0.3104712</v>
      </c>
      <c r="E8" s="1">
        <f xml:space="preserve"> A8 * 'Offense &amp; Defense'!$I$5 + (1 - A8) * 'Offense &amp; Defense'!$J$5</f>
        <v>0.33049200000000001</v>
      </c>
      <c r="F8" s="1">
        <f xml:space="preserve"> A8 * 'Offense &amp; Defense'!$I$6 + (1 - A8) * 'Offense &amp; Defense'!$J$6</f>
        <v>0.31083720000000004</v>
      </c>
      <c r="G8" s="1">
        <f xml:space="preserve"> MAX(E8:F8) + $K$4</f>
        <v>0.33099200000000001</v>
      </c>
    </row>
    <row r="9" spans="1:11" x14ac:dyDescent="0.25">
      <c r="A9" s="8">
        <v>0.05</v>
      </c>
      <c r="B9" s="1">
        <f xml:space="preserve"> A9 * 'Offense &amp; Defense'!$B$5 + (1 - A9) * 'Offense &amp; Defense'!$B$6</f>
        <v>0.32708249999999994</v>
      </c>
      <c r="C9" s="1">
        <f xml:space="preserve"> A9 * 'Offense &amp; Defense'!$C$5 + (1 - A9) * 'Offense &amp; Defense'!$C$6</f>
        <v>0.31118399999999996</v>
      </c>
      <c r="D9" s="1">
        <f xml:space="preserve"> MIN(B9:C9) + $K$3</f>
        <v>0.31068399999999996</v>
      </c>
      <c r="E9" s="1">
        <f xml:space="preserve"> A9 * 'Offense &amp; Defense'!$I$5 + (1 - A9) * 'Offense &amp; Defense'!$J$5</f>
        <v>0.33026499999999992</v>
      </c>
      <c r="F9" s="1">
        <f xml:space="preserve"> A9 * 'Offense &amp; Defense'!$I$6 + (1 - A9) * 'Offense &amp; Defense'!$J$6</f>
        <v>0.31101649999999997</v>
      </c>
      <c r="G9" s="1">
        <f xml:space="preserve"> MAX(E9:F9) + $K$4</f>
        <v>0.33076499999999992</v>
      </c>
    </row>
    <row r="10" spans="1:11" x14ac:dyDescent="0.25">
      <c r="A10" s="8">
        <v>0.06</v>
      </c>
      <c r="B10" s="1">
        <f xml:space="preserve"> A10 * 'Offense &amp; Defense'!$B$5 + (1 - A10) * 'Offense &amp; Defense'!$B$6</f>
        <v>0.32688899999999999</v>
      </c>
      <c r="C10" s="1">
        <f xml:space="preserve"> A10 * 'Offense &amp; Defense'!$C$5 + (1 - A10) * 'Offense &amp; Defense'!$C$6</f>
        <v>0.31139680000000003</v>
      </c>
      <c r="D10" s="1">
        <f xml:space="preserve"> MIN(B10:C10) + $K$3</f>
        <v>0.31089680000000003</v>
      </c>
      <c r="E10" s="1">
        <f xml:space="preserve"> A10 * 'Offense &amp; Defense'!$I$5 + (1 - A10) * 'Offense &amp; Defense'!$J$5</f>
        <v>0.33003799999999994</v>
      </c>
      <c r="F10" s="1">
        <f xml:space="preserve"> A10 * 'Offense &amp; Defense'!$I$6 + (1 - A10) * 'Offense &amp; Defense'!$J$6</f>
        <v>0.31119580000000002</v>
      </c>
      <c r="G10" s="1">
        <f xml:space="preserve"> MAX(E10:F10) + $K$4</f>
        <v>0.33053799999999994</v>
      </c>
    </row>
    <row r="11" spans="1:11" x14ac:dyDescent="0.25">
      <c r="A11" s="8">
        <v>7.0000000000000007E-2</v>
      </c>
      <c r="B11" s="1">
        <f xml:space="preserve"> A11 * 'Offense &amp; Defense'!$B$5 + (1 - A11) * 'Offense &amp; Defense'!$B$6</f>
        <v>0.32669549999999997</v>
      </c>
      <c r="C11" s="1">
        <f xml:space="preserve"> A11 * 'Offense &amp; Defense'!$C$5 + (1 - A11) * 'Offense &amp; Defense'!$C$6</f>
        <v>0.31160959999999999</v>
      </c>
      <c r="D11" s="1">
        <f xml:space="preserve"> MIN(B11:C11) + $K$3</f>
        <v>0.31110959999999999</v>
      </c>
      <c r="E11" s="1">
        <f xml:space="preserve"> A11 * 'Offense &amp; Defense'!$I$5 + (1 - A11) * 'Offense &amp; Defense'!$J$5</f>
        <v>0.32981099999999997</v>
      </c>
      <c r="F11" s="1">
        <f xml:space="preserve"> A11 * 'Offense &amp; Defense'!$I$6 + (1 - A11) * 'Offense &amp; Defense'!$J$6</f>
        <v>0.31137510000000002</v>
      </c>
      <c r="G11" s="1">
        <f xml:space="preserve"> MAX(E11:F11) + $K$4</f>
        <v>0.33031099999999997</v>
      </c>
    </row>
    <row r="12" spans="1:11" x14ac:dyDescent="0.25">
      <c r="A12" s="8">
        <v>0.08</v>
      </c>
      <c r="B12" s="1">
        <f xml:space="preserve"> A12 * 'Offense &amp; Defense'!$B$5 + (1 - A12) * 'Offense &amp; Defense'!$B$6</f>
        <v>0.32650200000000001</v>
      </c>
      <c r="C12" s="1">
        <f xml:space="preserve"> A12 * 'Offense &amp; Defense'!$C$5 + (1 - A12) * 'Offense &amp; Defense'!$C$6</f>
        <v>0.3118224</v>
      </c>
      <c r="D12" s="1">
        <f xml:space="preserve"> MIN(B12:C12) + $K$3</f>
        <v>0.3113224</v>
      </c>
      <c r="E12" s="1">
        <f xml:space="preserve"> A12 * 'Offense &amp; Defense'!$I$5 + (1 - A12) * 'Offense &amp; Defense'!$J$5</f>
        <v>0.32958399999999999</v>
      </c>
      <c r="F12" s="1">
        <f xml:space="preserve"> A12 * 'Offense &amp; Defense'!$I$6 + (1 - A12) * 'Offense &amp; Defense'!$J$6</f>
        <v>0.31155440000000001</v>
      </c>
      <c r="G12" s="1">
        <f xml:space="preserve"> MAX(E12:F12) + $K$4</f>
        <v>0.33008399999999999</v>
      </c>
    </row>
    <row r="13" spans="1:11" x14ac:dyDescent="0.25">
      <c r="A13" s="8">
        <v>0.09</v>
      </c>
      <c r="B13" s="1">
        <f xml:space="preserve"> A13 * 'Offense &amp; Defense'!$B$5 + (1 - A13) * 'Offense &amp; Defense'!$B$6</f>
        <v>0.3263085</v>
      </c>
      <c r="C13" s="1">
        <f xml:space="preserve"> A13 * 'Offense &amp; Defense'!$C$5 + (1 - A13) * 'Offense &amp; Defense'!$C$6</f>
        <v>0.31203520000000001</v>
      </c>
      <c r="D13" s="1">
        <f xml:space="preserve"> MIN(B13:C13) + $K$3</f>
        <v>0.31153520000000001</v>
      </c>
      <c r="E13" s="1">
        <f xml:space="preserve"> A13 * 'Offense &amp; Defense'!$I$5 + (1 - A13) * 'Offense &amp; Defense'!$J$5</f>
        <v>0.32935700000000001</v>
      </c>
      <c r="F13" s="1">
        <f xml:space="preserve"> A13 * 'Offense &amp; Defense'!$I$6 + (1 - A13) * 'Offense &amp; Defense'!$J$6</f>
        <v>0.3117337</v>
      </c>
      <c r="G13" s="1">
        <f xml:space="preserve"> MAX(E13:F13) + $K$4</f>
        <v>0.32985700000000001</v>
      </c>
    </row>
    <row r="14" spans="1:11" x14ac:dyDescent="0.25">
      <c r="A14" s="8">
        <v>0.1</v>
      </c>
      <c r="B14" s="1">
        <f xml:space="preserve"> A14 * 'Offense &amp; Defense'!$B$5 + (1 - A14) * 'Offense &amp; Defense'!$B$6</f>
        <v>0.32611500000000004</v>
      </c>
      <c r="C14" s="1">
        <f xml:space="preserve"> A14 * 'Offense &amp; Defense'!$C$5 + (1 - A14) * 'Offense &amp; Defense'!$C$6</f>
        <v>0.31224800000000003</v>
      </c>
      <c r="D14" s="1">
        <f xml:space="preserve"> MIN(B14:C14) + $K$3</f>
        <v>0.31174800000000003</v>
      </c>
      <c r="E14" s="1">
        <f xml:space="preserve"> A14 * 'Offense &amp; Defense'!$I$5 + (1 - A14) * 'Offense &amp; Defense'!$J$5</f>
        <v>0.32912999999999998</v>
      </c>
      <c r="F14" s="1">
        <f xml:space="preserve"> A14 * 'Offense &amp; Defense'!$I$6 + (1 - A14) * 'Offense &amp; Defense'!$J$6</f>
        <v>0.311913</v>
      </c>
      <c r="G14" s="1">
        <f xml:space="preserve"> MAX(E14:F14) + $K$4</f>
        <v>0.32962999999999998</v>
      </c>
    </row>
    <row r="15" spans="1:11" x14ac:dyDescent="0.25">
      <c r="A15" s="8">
        <v>0.11</v>
      </c>
      <c r="B15" s="1">
        <f xml:space="preserve"> A15 * 'Offense &amp; Defense'!$B$5 + (1 - A15) * 'Offense &amp; Defense'!$B$6</f>
        <v>0.32592150000000003</v>
      </c>
      <c r="C15" s="1">
        <f xml:space="preserve"> A15 * 'Offense &amp; Defense'!$C$5 + (1 - A15) * 'Offense &amp; Defense'!$C$6</f>
        <v>0.31246079999999998</v>
      </c>
      <c r="D15" s="1">
        <f xml:space="preserve"> MIN(B15:C15) + $K$3</f>
        <v>0.31196079999999998</v>
      </c>
      <c r="E15" s="1">
        <f xml:space="preserve"> A15 * 'Offense &amp; Defense'!$I$5 + (1 - A15) * 'Offense &amp; Defense'!$J$5</f>
        <v>0.328903</v>
      </c>
      <c r="F15" s="1">
        <f xml:space="preserve"> A15 * 'Offense &amp; Defense'!$I$6 + (1 - A15) * 'Offense &amp; Defense'!$J$6</f>
        <v>0.31209229999999999</v>
      </c>
      <c r="G15" s="1">
        <f xml:space="preserve"> MAX(E15:F15) + $K$4</f>
        <v>0.329403</v>
      </c>
    </row>
    <row r="16" spans="1:11" x14ac:dyDescent="0.25">
      <c r="A16" s="8">
        <v>0.12</v>
      </c>
      <c r="B16" s="1">
        <f xml:space="preserve"> A16 * 'Offense &amp; Defense'!$B$5 + (1 - A16) * 'Offense &amp; Defense'!$B$6</f>
        <v>0.32572800000000002</v>
      </c>
      <c r="C16" s="1">
        <f xml:space="preserve"> A16 * 'Offense &amp; Defense'!$C$5 + (1 - A16) * 'Offense &amp; Defense'!$C$6</f>
        <v>0.3126736</v>
      </c>
      <c r="D16" s="1">
        <f xml:space="preserve"> MIN(B16:C16) + $K$3</f>
        <v>0.3121736</v>
      </c>
      <c r="E16" s="1">
        <f xml:space="preserve"> A16 * 'Offense &amp; Defense'!$I$5 + (1 - A16) * 'Offense &amp; Defense'!$J$5</f>
        <v>0.32867599999999997</v>
      </c>
      <c r="F16" s="1">
        <f xml:space="preserve"> A16 * 'Offense &amp; Defense'!$I$6 + (1 - A16) * 'Offense &amp; Defense'!$J$6</f>
        <v>0.31227160000000004</v>
      </c>
      <c r="G16" s="1">
        <f xml:space="preserve"> MAX(E16:F16) + $K$4</f>
        <v>0.32917599999999997</v>
      </c>
    </row>
    <row r="17" spans="1:11" x14ac:dyDescent="0.25">
      <c r="A17" s="8">
        <v>0.13</v>
      </c>
      <c r="B17" s="1">
        <f xml:space="preserve"> A17 * 'Offense &amp; Defense'!$B$5 + (1 - A17) * 'Offense &amp; Defense'!$B$6</f>
        <v>0.32553450000000006</v>
      </c>
      <c r="C17" s="1">
        <f xml:space="preserve"> A17 * 'Offense &amp; Defense'!$C$5 + (1 - A17) * 'Offense &amp; Defense'!$C$6</f>
        <v>0.31288640000000001</v>
      </c>
      <c r="D17" s="1">
        <f xml:space="preserve"> MIN(B17:C17) + $K$3</f>
        <v>0.31238640000000001</v>
      </c>
      <c r="E17" s="1">
        <f xml:space="preserve"> A17 * 'Offense &amp; Defense'!$I$5 + (1 - A17) * 'Offense &amp; Defense'!$J$5</f>
        <v>0.32844899999999999</v>
      </c>
      <c r="F17" s="1">
        <f xml:space="preserve"> A17 * 'Offense &amp; Defense'!$I$6 + (1 - A17) * 'Offense &amp; Defense'!$J$6</f>
        <v>0.31245089999999998</v>
      </c>
      <c r="G17" s="1">
        <f xml:space="preserve"> MAX(E17:F17) + $K$4</f>
        <v>0.32894899999999999</v>
      </c>
    </row>
    <row r="18" spans="1:11" x14ac:dyDescent="0.25">
      <c r="A18" s="8">
        <v>0.14000000000000001</v>
      </c>
      <c r="B18" s="1">
        <f xml:space="preserve"> A18 * 'Offense &amp; Defense'!$B$5 + (1 - A18) * 'Offense &amp; Defense'!$B$6</f>
        <v>0.32534099999999999</v>
      </c>
      <c r="C18" s="1">
        <f xml:space="preserve"> A18 * 'Offense &amp; Defense'!$C$5 + (1 - A18) * 'Offense &amp; Defense'!$C$6</f>
        <v>0.31309920000000002</v>
      </c>
      <c r="D18" s="1">
        <f xml:space="preserve"> MIN(B18:C18) + $K$3</f>
        <v>0.31259920000000002</v>
      </c>
      <c r="E18" s="1">
        <f xml:space="preserve"> A18 * 'Offense &amp; Defense'!$I$5 + (1 - A18) * 'Offense &amp; Defense'!$J$5</f>
        <v>0.32822199999999996</v>
      </c>
      <c r="F18" s="1">
        <f xml:space="preserve"> A18 * 'Offense &amp; Defense'!$I$6 + (1 - A18) * 'Offense &amp; Defense'!$J$6</f>
        <v>0.31263020000000002</v>
      </c>
      <c r="G18" s="1">
        <f xml:space="preserve"> MAX(E18:F18) + $K$4</f>
        <v>0.32872199999999996</v>
      </c>
    </row>
    <row r="19" spans="1:11" x14ac:dyDescent="0.25">
      <c r="A19" s="8">
        <v>0.15</v>
      </c>
      <c r="B19" s="1">
        <f xml:space="preserve"> A19 * 'Offense &amp; Defense'!$B$5 + (1 - A19) * 'Offense &amp; Defense'!$B$6</f>
        <v>0.32514749999999998</v>
      </c>
      <c r="C19" s="1">
        <f xml:space="preserve"> A19 * 'Offense &amp; Defense'!$C$5 + (1 - A19) * 'Offense &amp; Defense'!$C$6</f>
        <v>0.31331199999999998</v>
      </c>
      <c r="D19" s="1">
        <f xml:space="preserve"> MIN(B19:C19) + $K$3</f>
        <v>0.31281199999999998</v>
      </c>
      <c r="E19" s="1">
        <f xml:space="preserve"> A19 * 'Offense &amp; Defense'!$I$5 + (1 - A19) * 'Offense &amp; Defense'!$J$5</f>
        <v>0.32799499999999998</v>
      </c>
      <c r="F19" s="1">
        <f xml:space="preserve"> A19 * 'Offense &amp; Defense'!$I$6 + (1 - A19) * 'Offense &amp; Defense'!$J$6</f>
        <v>0.31280950000000002</v>
      </c>
      <c r="G19" s="1">
        <f xml:space="preserve"> MAX(E19:F19) + $K$4</f>
        <v>0.32849499999999998</v>
      </c>
    </row>
    <row r="20" spans="1:11" x14ac:dyDescent="0.25">
      <c r="A20" s="8">
        <v>0.16</v>
      </c>
      <c r="B20" s="1">
        <f xml:space="preserve"> A20 * 'Offense &amp; Defense'!$B$5 + (1 - A20) * 'Offense &amp; Defense'!$B$6</f>
        <v>0.32495399999999997</v>
      </c>
      <c r="C20" s="1">
        <f xml:space="preserve"> A20 * 'Offense &amp; Defense'!$C$5 + (1 - A20) * 'Offense &amp; Defense'!$C$6</f>
        <v>0.31352479999999999</v>
      </c>
      <c r="D20" s="1">
        <f xml:space="preserve"> MIN(B20:C20) + $K$3</f>
        <v>0.31302479999999999</v>
      </c>
      <c r="E20" s="1">
        <f xml:space="preserve"> A20 * 'Offense &amp; Defense'!$I$5 + (1 - A20) * 'Offense &amp; Defense'!$J$5</f>
        <v>0.32776799999999995</v>
      </c>
      <c r="F20" s="1">
        <f xml:space="preserve"> A20 * 'Offense &amp; Defense'!$I$6 + (1 - A20) * 'Offense &amp; Defense'!$J$6</f>
        <v>0.31298879999999996</v>
      </c>
      <c r="G20" s="1">
        <f xml:space="preserve"> MAX(E20:F20) + $K$4</f>
        <v>0.32826799999999995</v>
      </c>
    </row>
    <row r="21" spans="1:11" x14ac:dyDescent="0.25">
      <c r="A21" s="8">
        <v>0.17</v>
      </c>
      <c r="B21" s="1">
        <f xml:space="preserve"> A21 * 'Offense &amp; Defense'!$B$5 + (1 - A21) * 'Offense &amp; Defense'!$B$6</f>
        <v>0.32476050000000001</v>
      </c>
      <c r="C21" s="1">
        <f xml:space="preserve"> A21 * 'Offense &amp; Defense'!$C$5 + (1 - A21) * 'Offense &amp; Defense'!$C$6</f>
        <v>0.31373760000000001</v>
      </c>
      <c r="D21" s="1">
        <f xml:space="preserve"> MIN(B21:C21) + $K$3</f>
        <v>0.3132376</v>
      </c>
      <c r="E21" s="1">
        <f xml:space="preserve"> A21 * 'Offense &amp; Defense'!$I$5 + (1 - A21) * 'Offense &amp; Defense'!$J$5</f>
        <v>0.32754099999999997</v>
      </c>
      <c r="F21" s="1">
        <f xml:space="preserve"> A21 * 'Offense &amp; Defense'!$I$6 + (1 - A21) * 'Offense &amp; Defense'!$J$6</f>
        <v>0.3131681</v>
      </c>
      <c r="G21" s="1">
        <f xml:space="preserve"> MAX(E21:F21) + $K$4</f>
        <v>0.32804099999999997</v>
      </c>
    </row>
    <row r="22" spans="1:11" x14ac:dyDescent="0.25">
      <c r="A22" s="8">
        <v>0.18</v>
      </c>
      <c r="B22" s="1">
        <f xml:space="preserve"> A22 * 'Offense &amp; Defense'!$B$5 + (1 - A22) * 'Offense &amp; Defense'!$B$6</f>
        <v>0.32456700000000005</v>
      </c>
      <c r="C22" s="1">
        <f xml:space="preserve"> A22 * 'Offense &amp; Defense'!$C$5 + (1 - A22) * 'Offense &amp; Defense'!$C$6</f>
        <v>0.31395040000000002</v>
      </c>
      <c r="D22" s="1">
        <f xml:space="preserve"> MIN(B22:C22) + $K$3</f>
        <v>0.31345040000000002</v>
      </c>
      <c r="E22" s="1">
        <f xml:space="preserve"> A22 * 'Offense &amp; Defense'!$I$5 + (1 - A22) * 'Offense &amp; Defense'!$J$5</f>
        <v>0.32731399999999999</v>
      </c>
      <c r="F22" s="1">
        <f xml:space="preserve"> A22 * 'Offense &amp; Defense'!$I$6 + (1 - A22) * 'Offense &amp; Defense'!$J$6</f>
        <v>0.31334740000000005</v>
      </c>
      <c r="G22" s="1">
        <f xml:space="preserve"> MAX(E22:F22) + $K$4</f>
        <v>0.32781399999999999</v>
      </c>
    </row>
    <row r="23" spans="1:11" x14ac:dyDescent="0.25">
      <c r="A23" s="8">
        <v>0.19</v>
      </c>
      <c r="B23" s="1">
        <f xml:space="preserve"> A23 * 'Offense &amp; Defense'!$B$5 + (1 - A23) * 'Offense &amp; Defense'!$B$6</f>
        <v>0.32437350000000004</v>
      </c>
      <c r="C23" s="1">
        <f xml:space="preserve"> A23 * 'Offense &amp; Defense'!$C$5 + (1 - A23) * 'Offense &amp; Defense'!$C$6</f>
        <v>0.31416319999999998</v>
      </c>
      <c r="D23" s="1">
        <f xml:space="preserve"> MIN(B23:C23) + $K$3</f>
        <v>0.31366319999999998</v>
      </c>
      <c r="E23" s="1">
        <f xml:space="preserve"> A23 * 'Offense &amp; Defense'!$I$5 + (1 - A23) * 'Offense &amp; Defense'!$J$5</f>
        <v>0.32708700000000002</v>
      </c>
      <c r="F23" s="1">
        <f xml:space="preserve"> A23 * 'Offense &amp; Defense'!$I$6 + (1 - A23) * 'Offense &amp; Defense'!$J$6</f>
        <v>0.31352669999999999</v>
      </c>
      <c r="G23" s="1">
        <f xml:space="preserve"> MAX(E23:F23) + $K$4</f>
        <v>0.32758700000000002</v>
      </c>
    </row>
    <row r="24" spans="1:11" x14ac:dyDescent="0.25">
      <c r="A24" s="8">
        <v>0.2</v>
      </c>
      <c r="B24" s="1">
        <f xml:space="preserve"> A24 * 'Offense &amp; Defense'!$B$5 + (1 - A24) * 'Offense &amp; Defense'!$B$6</f>
        <v>0.32418000000000002</v>
      </c>
      <c r="C24" s="1">
        <f xml:space="preserve"> A24 * 'Offense &amp; Defense'!$C$5 + (1 - A24) * 'Offense &amp; Defense'!$C$6</f>
        <v>0.31437599999999999</v>
      </c>
      <c r="D24" s="1">
        <f xml:space="preserve"> MIN(B24:C24) + $K$3</f>
        <v>0.31387599999999999</v>
      </c>
      <c r="E24" s="1">
        <f xml:space="preserve"> A24 * 'Offense &amp; Defense'!$I$5 + (1 - A24) * 'Offense &amp; Defense'!$J$5</f>
        <v>0.32685999999999998</v>
      </c>
      <c r="F24" s="1">
        <f xml:space="preserve"> A24 * 'Offense &amp; Defense'!$I$6 + (1 - A24) * 'Offense &amp; Defense'!$J$6</f>
        <v>0.31370600000000004</v>
      </c>
      <c r="G24" s="1">
        <f xml:space="preserve"> MAX(E24:F24) + $K$4</f>
        <v>0.32735999999999998</v>
      </c>
    </row>
    <row r="25" spans="1:11" x14ac:dyDescent="0.25">
      <c r="A25" s="8">
        <v>0.21</v>
      </c>
      <c r="B25" s="1">
        <f xml:space="preserve"> A25 * 'Offense &amp; Defense'!$B$5 + (1 - A25) * 'Offense &amp; Defense'!$B$6</f>
        <v>0.32398650000000007</v>
      </c>
      <c r="C25" s="1">
        <f xml:space="preserve"> A25 * 'Offense &amp; Defense'!$C$5 + (1 - A25) * 'Offense &amp; Defense'!$C$6</f>
        <v>0.3145888</v>
      </c>
      <c r="D25" s="1">
        <f xml:space="preserve"> MIN(B25:C25) + $K$3</f>
        <v>0.3140888</v>
      </c>
      <c r="E25" s="1">
        <f xml:space="preserve"> A25 * 'Offense &amp; Defense'!$I$5 + (1 - A25) * 'Offense &amp; Defense'!$J$5</f>
        <v>0.32663299999999995</v>
      </c>
      <c r="F25" s="1">
        <f xml:space="preserve"> A25 * 'Offense &amp; Defense'!$I$6 + (1 - A25) * 'Offense &amp; Defense'!$J$6</f>
        <v>0.31388530000000003</v>
      </c>
      <c r="G25" s="1">
        <f xml:space="preserve"> MAX(E25:F25) + $K$4</f>
        <v>0.32713299999999995</v>
      </c>
    </row>
    <row r="26" spans="1:11" ht="15.75" customHeight="1" x14ac:dyDescent="0.25">
      <c r="A26" s="8">
        <v>0.22</v>
      </c>
      <c r="B26" s="1">
        <f xml:space="preserve"> A26 * 'Offense &amp; Defense'!$B$5 + (1 - A26) * 'Offense &amp; Defense'!$B$6</f>
        <v>0.323793</v>
      </c>
      <c r="C26" s="1">
        <f xml:space="preserve"> A26 * 'Offense &amp; Defense'!$C$5 + (1 - A26) * 'Offense &amp; Defense'!$C$6</f>
        <v>0.31480160000000001</v>
      </c>
      <c r="D26" s="1">
        <f xml:space="preserve"> MIN(B26:C26) + $K$3</f>
        <v>0.31430160000000001</v>
      </c>
      <c r="E26" s="1">
        <f xml:space="preserve"> A26 * 'Offense &amp; Defense'!$I$5 + (1 - A26) * 'Offense &amp; Defense'!$J$5</f>
        <v>0.32640599999999997</v>
      </c>
      <c r="F26" s="1">
        <f xml:space="preserve"> A26 * 'Offense &amp; Defense'!$I$6 + (1 - A26) * 'Offense &amp; Defense'!$J$6</f>
        <v>0.31406460000000003</v>
      </c>
      <c r="G26" s="1">
        <f xml:space="preserve"> MAX(E26:F26) + $K$4</f>
        <v>0.32690599999999997</v>
      </c>
    </row>
    <row r="27" spans="1:11" ht="17.25" customHeight="1" x14ac:dyDescent="0.25">
      <c r="A27" s="8">
        <v>0.23</v>
      </c>
      <c r="B27" s="1">
        <f xml:space="preserve"> A27 * 'Offense &amp; Defense'!$B$5 + (1 - A27) * 'Offense &amp; Defense'!$B$6</f>
        <v>0.32359949999999998</v>
      </c>
      <c r="C27" s="1">
        <f xml:space="preserve"> A27 * 'Offense &amp; Defense'!$C$5 + (1 - A27) * 'Offense &amp; Defense'!$C$6</f>
        <v>0.31501440000000003</v>
      </c>
      <c r="D27" s="1">
        <f xml:space="preserve"> MIN(B27:C27) + $K$3</f>
        <v>0.31451440000000003</v>
      </c>
      <c r="E27" s="1">
        <f xml:space="preserve"> A27 * 'Offense &amp; Defense'!$I$5 + (1 - A27) * 'Offense &amp; Defense'!$J$5</f>
        <v>0.32617899999999994</v>
      </c>
      <c r="F27" s="1">
        <f xml:space="preserve"> A27 * 'Offense &amp; Defense'!$I$6 + (1 - A27) * 'Offense &amp; Defense'!$J$6</f>
        <v>0.31424390000000002</v>
      </c>
      <c r="G27" s="1">
        <f xml:space="preserve"> MAX(E27:F27) + $K$4</f>
        <v>0.32667899999999994</v>
      </c>
    </row>
    <row r="28" spans="1:11" s="7" customFormat="1" ht="16.5" customHeight="1" x14ac:dyDescent="0.25">
      <c r="A28" s="8">
        <v>0.24</v>
      </c>
      <c r="B28" s="1">
        <f xml:space="preserve"> A28 * 'Offense &amp; Defense'!$B$5 + (1 - A28) * 'Offense &amp; Defense'!$B$6</f>
        <v>0.32340599999999997</v>
      </c>
      <c r="C28" s="1">
        <f xml:space="preserve"> A28 * 'Offense &amp; Defense'!$C$5 + (1 - A28) * 'Offense &amp; Defense'!$C$6</f>
        <v>0.31522720000000004</v>
      </c>
      <c r="D28" s="1">
        <f xml:space="preserve"> MIN(B28:C28) + $K$3</f>
        <v>0.31472720000000004</v>
      </c>
      <c r="E28" s="1">
        <f xml:space="preserve"> A28 * 'Offense &amp; Defense'!$I$5 + (1 - A28) * 'Offense &amp; Defense'!$J$5</f>
        <v>0.32595199999999996</v>
      </c>
      <c r="F28" s="1">
        <f xml:space="preserve"> A28 * 'Offense &amp; Defense'!$I$6 + (1 - A28) * 'Offense &amp; Defense'!$J$6</f>
        <v>0.31442320000000001</v>
      </c>
      <c r="G28" s="1">
        <f xml:space="preserve"> MAX(E28:F28) + $K$4</f>
        <v>0.32645199999999996</v>
      </c>
      <c r="H28"/>
      <c r="I28"/>
      <c r="J28"/>
      <c r="K28"/>
    </row>
    <row r="29" spans="1:11" x14ac:dyDescent="0.25">
      <c r="A29" s="8">
        <v>0.25</v>
      </c>
      <c r="B29" s="1">
        <f xml:space="preserve"> A29 * 'Offense &amp; Defense'!$B$5 + (1 - A29) * 'Offense &amp; Defense'!$B$6</f>
        <v>0.32321250000000001</v>
      </c>
      <c r="C29" s="1">
        <f xml:space="preserve"> A29 * 'Offense &amp; Defense'!$C$5 + (1 - A29) * 'Offense &amp; Defense'!$C$6</f>
        <v>0.31544</v>
      </c>
      <c r="D29" s="1">
        <f xml:space="preserve"> MIN(B29:C29) + $K$3</f>
        <v>0.31494</v>
      </c>
      <c r="E29" s="1">
        <f xml:space="preserve"> A29 * 'Offense &amp; Defense'!$I$5 + (1 - A29) * 'Offense &amp; Defense'!$J$5</f>
        <v>0.32572499999999999</v>
      </c>
      <c r="F29" s="1">
        <f xml:space="preserve"> A29 * 'Offense &amp; Defense'!$I$6 + (1 - A29) * 'Offense &amp; Defense'!$J$6</f>
        <v>0.31460250000000001</v>
      </c>
      <c r="G29" s="1">
        <f xml:space="preserve"> MAX(E29:F29) + $K$4</f>
        <v>0.32622499999999999</v>
      </c>
    </row>
    <row r="30" spans="1:11" x14ac:dyDescent="0.25">
      <c r="A30" s="8">
        <v>0.26</v>
      </c>
      <c r="B30" s="1">
        <f xml:space="preserve"> A30 * 'Offense &amp; Defense'!$B$5 + (1 - A30) * 'Offense &amp; Defense'!$B$6</f>
        <v>0.323019</v>
      </c>
      <c r="C30" s="1">
        <f xml:space="preserve"> A30 * 'Offense &amp; Defense'!$C$5 + (1 - A30) * 'Offense &amp; Defense'!$C$6</f>
        <v>0.31565279999999996</v>
      </c>
      <c r="D30" s="1">
        <f xml:space="preserve"> MIN(B30:C30) + $K$3</f>
        <v>0.31515279999999996</v>
      </c>
      <c r="E30" s="1">
        <f xml:space="preserve"> A30 * 'Offense &amp; Defense'!$I$5 + (1 - A30) * 'Offense &amp; Defense'!$J$5</f>
        <v>0.32549799999999995</v>
      </c>
      <c r="F30" s="1">
        <f xml:space="preserve"> A30 * 'Offense &amp; Defense'!$I$6 + (1 - A30) * 'Offense &amp; Defense'!$J$6</f>
        <v>0.3147818</v>
      </c>
      <c r="G30" s="1">
        <f xml:space="preserve"> MAX(E30:F30) + $K$4</f>
        <v>0.32599799999999995</v>
      </c>
    </row>
    <row r="31" spans="1:11" x14ac:dyDescent="0.25">
      <c r="A31" s="8">
        <v>0.27</v>
      </c>
      <c r="B31" s="1">
        <f xml:space="preserve"> A31 * 'Offense &amp; Defense'!$B$5 + (1 - A31) * 'Offense &amp; Defense'!$B$6</f>
        <v>0.32282549999999999</v>
      </c>
      <c r="C31" s="1">
        <f xml:space="preserve"> A31 * 'Offense &amp; Defense'!$C$5 + (1 - A31) * 'Offense &amp; Defense'!$C$6</f>
        <v>0.31586559999999997</v>
      </c>
      <c r="D31" s="1">
        <f xml:space="preserve"> MIN(B31:C31) + $K$3</f>
        <v>0.31536559999999997</v>
      </c>
      <c r="E31" s="1">
        <f xml:space="preserve"> A31 * 'Offense &amp; Defense'!$I$5 + (1 - A31) * 'Offense &amp; Defense'!$J$5</f>
        <v>0.32527099999999998</v>
      </c>
      <c r="F31" s="1">
        <f xml:space="preserve"> A31 * 'Offense &amp; Defense'!$I$6 + (1 - A31) * 'Offense &amp; Defense'!$J$6</f>
        <v>0.31496109999999999</v>
      </c>
      <c r="G31" s="1">
        <f xml:space="preserve"> MAX(E31:F31) + $K$4</f>
        <v>0.32577099999999998</v>
      </c>
    </row>
    <row r="32" spans="1:11" x14ac:dyDescent="0.25">
      <c r="A32" s="8">
        <v>0.28000000000000003</v>
      </c>
      <c r="B32" s="1">
        <f xml:space="preserve"> A32 * 'Offense &amp; Defense'!$B$5 + (1 - A32) * 'Offense &amp; Defense'!$B$6</f>
        <v>0.32263199999999997</v>
      </c>
      <c r="C32" s="1">
        <f xml:space="preserve"> A32 * 'Offense &amp; Defense'!$C$5 + (1 - A32) * 'Offense &amp; Defense'!$C$6</f>
        <v>0.31607839999999998</v>
      </c>
      <c r="D32" s="1">
        <f xml:space="preserve"> MIN(B32:C32) + $K$3</f>
        <v>0.31557839999999998</v>
      </c>
      <c r="E32" s="1">
        <f xml:space="preserve"> A32 * 'Offense &amp; Defense'!$I$5 + (1 - A32) * 'Offense &amp; Defense'!$J$5</f>
        <v>0.32504399999999994</v>
      </c>
      <c r="F32" s="1">
        <f xml:space="preserve"> A32 * 'Offense &amp; Defense'!$I$6 + (1 - A32) * 'Offense &amp; Defense'!$J$6</f>
        <v>0.31514039999999999</v>
      </c>
      <c r="G32" s="1">
        <f xml:space="preserve"> MAX(E32:F32) + $K$4</f>
        <v>0.32554399999999994</v>
      </c>
    </row>
    <row r="33" spans="1:7" x14ac:dyDescent="0.25">
      <c r="A33" s="8">
        <v>0.28999999999999998</v>
      </c>
      <c r="B33" s="1">
        <f xml:space="preserve"> A33 * 'Offense &amp; Defense'!$B$5 + (1 - A33) * 'Offense &amp; Defense'!$B$6</f>
        <v>0.32243849999999996</v>
      </c>
      <c r="C33" s="1">
        <f xml:space="preserve"> A33 * 'Offense &amp; Defense'!$C$5 + (1 - A33) * 'Offense &amp; Defense'!$C$6</f>
        <v>0.31629119999999999</v>
      </c>
      <c r="D33" s="1">
        <f xml:space="preserve"> MIN(B33:C33) + $K$3</f>
        <v>0.31579119999999999</v>
      </c>
      <c r="E33" s="1">
        <f xml:space="preserve"> A33 * 'Offense &amp; Defense'!$I$5 + (1 - A33) * 'Offense &amp; Defense'!$J$5</f>
        <v>0.32481699999999997</v>
      </c>
      <c r="F33" s="1">
        <f xml:space="preserve"> A33 * 'Offense &amp; Defense'!$I$6 + (1 - A33) * 'Offense &amp; Defense'!$J$6</f>
        <v>0.31531969999999998</v>
      </c>
      <c r="G33" s="1">
        <f xml:space="preserve"> MAX(E33:F33) + $K$4</f>
        <v>0.32531699999999997</v>
      </c>
    </row>
    <row r="34" spans="1:7" x14ac:dyDescent="0.25">
      <c r="A34" s="8">
        <v>0.3</v>
      </c>
      <c r="B34" s="1">
        <f xml:space="preserve"> A34 * 'Offense &amp; Defense'!$B$5 + (1 - A34) * 'Offense &amp; Defense'!$B$6</f>
        <v>0.32224499999999995</v>
      </c>
      <c r="C34" s="1">
        <f xml:space="preserve"> A34 * 'Offense &amp; Defense'!$C$5 + (1 - A34) * 'Offense &amp; Defense'!$C$6</f>
        <v>0.31650400000000001</v>
      </c>
      <c r="D34" s="1">
        <f xml:space="preserve"> MIN(B34:C34) + $K$3</f>
        <v>0.31600400000000001</v>
      </c>
      <c r="E34" s="1">
        <f xml:space="preserve"> A34 * 'Offense &amp; Defense'!$I$5 + (1 - A34) * 'Offense &amp; Defense'!$J$5</f>
        <v>0.32458999999999993</v>
      </c>
      <c r="F34" s="1">
        <f xml:space="preserve"> A34 * 'Offense &amp; Defense'!$I$6 + (1 - A34) * 'Offense &amp; Defense'!$J$6</f>
        <v>0.31549899999999997</v>
      </c>
      <c r="G34" s="1">
        <f xml:space="preserve"> MAX(E34:F34) + $K$4</f>
        <v>0.32508999999999993</v>
      </c>
    </row>
    <row r="35" spans="1:7" x14ac:dyDescent="0.25">
      <c r="A35" s="8">
        <v>0.31</v>
      </c>
      <c r="B35" s="1">
        <f xml:space="preserve"> A35 * 'Offense &amp; Defense'!$B$5 + (1 - A35) * 'Offense &amp; Defense'!$B$6</f>
        <v>0.32205149999999999</v>
      </c>
      <c r="C35" s="1">
        <f xml:space="preserve"> A35 * 'Offense &amp; Defense'!$C$5 + (1 - A35) * 'Offense &amp; Defense'!$C$6</f>
        <v>0.31671680000000002</v>
      </c>
      <c r="D35" s="1">
        <f xml:space="preserve"> MIN(B35:C35) + $K$3</f>
        <v>0.31621680000000002</v>
      </c>
      <c r="E35" s="1">
        <f xml:space="preserve"> A35 * 'Offense &amp; Defense'!$I$5 + (1 - A35) * 'Offense &amp; Defense'!$J$5</f>
        <v>0.32436299999999996</v>
      </c>
      <c r="F35" s="1">
        <f xml:space="preserve"> A35 * 'Offense &amp; Defense'!$I$6 + (1 - A35) * 'Offense &amp; Defense'!$J$6</f>
        <v>0.31567830000000002</v>
      </c>
      <c r="G35" s="1">
        <f xml:space="preserve"> MAX(E35:F35) + $K$4</f>
        <v>0.32486299999999996</v>
      </c>
    </row>
    <row r="36" spans="1:7" x14ac:dyDescent="0.25">
      <c r="A36" s="8">
        <v>0.32</v>
      </c>
      <c r="B36" s="1">
        <f xml:space="preserve"> A36 * 'Offense &amp; Defense'!$B$5 + (1 - A36) * 'Offense &amp; Defense'!$B$6</f>
        <v>0.32185799999999998</v>
      </c>
      <c r="C36" s="1">
        <f xml:space="preserve"> A36 * 'Offense &amp; Defense'!$C$5 + (1 - A36) * 'Offense &amp; Defense'!$C$6</f>
        <v>0.31692959999999998</v>
      </c>
      <c r="D36" s="1">
        <f xml:space="preserve"> MIN(B36:C36) + $K$3</f>
        <v>0.31642959999999998</v>
      </c>
      <c r="E36" s="1">
        <f xml:space="preserve"> A36 * 'Offense &amp; Defense'!$I$5 + (1 - A36) * 'Offense &amp; Defense'!$J$5</f>
        <v>0.32413599999999998</v>
      </c>
      <c r="F36" s="1">
        <f xml:space="preserve"> A36 * 'Offense &amp; Defense'!$I$6 + (1 - A36) * 'Offense &amp; Defense'!$J$6</f>
        <v>0.31585759999999996</v>
      </c>
      <c r="G36" s="1">
        <f xml:space="preserve"> MAX(E36:F36) + $K$4</f>
        <v>0.32463599999999998</v>
      </c>
    </row>
    <row r="37" spans="1:7" x14ac:dyDescent="0.25">
      <c r="A37" s="8">
        <v>0.33</v>
      </c>
      <c r="B37" s="1">
        <f xml:space="preserve"> A37 * 'Offense &amp; Defense'!$B$5 + (1 - A37) * 'Offense &amp; Defense'!$B$6</f>
        <v>0.32166449999999996</v>
      </c>
      <c r="C37" s="1">
        <f xml:space="preserve"> A37 * 'Offense &amp; Defense'!$C$5 + (1 - A37) * 'Offense &amp; Defense'!$C$6</f>
        <v>0.31714239999999999</v>
      </c>
      <c r="D37" s="1">
        <f xml:space="preserve"> MIN(B37:C37) + $K$3</f>
        <v>0.31664239999999999</v>
      </c>
      <c r="E37" s="1">
        <f xml:space="preserve"> A37 * 'Offense &amp; Defense'!$I$5 + (1 - A37) * 'Offense &amp; Defense'!$J$5</f>
        <v>0.32390899999999995</v>
      </c>
      <c r="F37" s="1">
        <f xml:space="preserve"> A37 * 'Offense &amp; Defense'!$I$6 + (1 - A37) * 'Offense &amp; Defense'!$J$6</f>
        <v>0.31603689999999995</v>
      </c>
      <c r="G37" s="1">
        <f xml:space="preserve"> MAX(E37:F37) + $K$4</f>
        <v>0.32440899999999995</v>
      </c>
    </row>
    <row r="38" spans="1:7" x14ac:dyDescent="0.25">
      <c r="A38" s="8">
        <v>0.34</v>
      </c>
      <c r="B38" s="1">
        <f xml:space="preserve"> A38 * 'Offense &amp; Defense'!$B$5 + (1 - A38) * 'Offense &amp; Defense'!$B$6</f>
        <v>0.32147099999999995</v>
      </c>
      <c r="C38" s="1">
        <f xml:space="preserve"> A38 * 'Offense &amp; Defense'!$C$5 + (1 - A38) * 'Offense &amp; Defense'!$C$6</f>
        <v>0.31735519999999995</v>
      </c>
      <c r="D38" s="1">
        <f xml:space="preserve"> MIN(B38:C38) + $K$3</f>
        <v>0.31685519999999995</v>
      </c>
      <c r="E38" s="1">
        <f xml:space="preserve"> A38 * 'Offense &amp; Defense'!$I$5 + (1 - A38) * 'Offense &amp; Defense'!$J$5</f>
        <v>0.32368199999999991</v>
      </c>
      <c r="F38" s="1">
        <f xml:space="preserve"> A38 * 'Offense &amp; Defense'!$I$6 + (1 - A38) * 'Offense &amp; Defense'!$J$6</f>
        <v>0.3162162</v>
      </c>
      <c r="G38" s="1">
        <f xml:space="preserve"> MAX(E38:F38) + $K$4</f>
        <v>0.32418199999999991</v>
      </c>
    </row>
    <row r="39" spans="1:7" x14ac:dyDescent="0.25">
      <c r="A39" s="8">
        <v>0.35</v>
      </c>
      <c r="B39" s="1">
        <f xml:space="preserve"> A39 * 'Offense &amp; Defense'!$B$5 + (1 - A39) * 'Offense &amp; Defense'!$B$6</f>
        <v>0.32127749999999999</v>
      </c>
      <c r="C39" s="1">
        <f xml:space="preserve"> A39 * 'Offense &amp; Defense'!$C$5 + (1 - A39) * 'Offense &amp; Defense'!$C$6</f>
        <v>0.31756799999999996</v>
      </c>
      <c r="D39" s="1">
        <f xml:space="preserve"> MIN(B39:C39) + $K$3</f>
        <v>0.31706799999999996</v>
      </c>
      <c r="E39" s="1">
        <f xml:space="preserve"> A39 * 'Offense &amp; Defense'!$I$5 + (1 - A39) * 'Offense &amp; Defense'!$J$5</f>
        <v>0.32345499999999999</v>
      </c>
      <c r="F39" s="1">
        <f xml:space="preserve"> A39 * 'Offense &amp; Defense'!$I$6 + (1 - A39) * 'Offense &amp; Defense'!$J$6</f>
        <v>0.3163955</v>
      </c>
      <c r="G39" s="1">
        <f xml:space="preserve"> MAX(E39:F39) + $K$4</f>
        <v>0.32395499999999999</v>
      </c>
    </row>
    <row r="40" spans="1:7" x14ac:dyDescent="0.25">
      <c r="A40" s="8">
        <v>0.36</v>
      </c>
      <c r="B40" s="1">
        <f xml:space="preserve"> A40 * 'Offense &amp; Defense'!$B$5 + (1 - A40) * 'Offense &amp; Defense'!$B$6</f>
        <v>0.32108399999999998</v>
      </c>
      <c r="C40" s="1">
        <f xml:space="preserve"> A40 * 'Offense &amp; Defense'!$C$5 + (1 - A40) * 'Offense &amp; Defense'!$C$6</f>
        <v>0.31778079999999997</v>
      </c>
      <c r="D40" s="1">
        <f xml:space="preserve"> MIN(B40:C40) + $K$3</f>
        <v>0.31728079999999997</v>
      </c>
      <c r="E40" s="1">
        <f xml:space="preserve"> A40 * 'Offense &amp; Defense'!$I$5 + (1 - A40) * 'Offense &amp; Defense'!$J$5</f>
        <v>0.32322799999999996</v>
      </c>
      <c r="F40" s="1">
        <f xml:space="preserve"> A40 * 'Offense &amp; Defense'!$I$6 + (1 - A40) * 'Offense &amp; Defense'!$J$6</f>
        <v>0.31657479999999999</v>
      </c>
      <c r="G40" s="1">
        <f xml:space="preserve"> MAX(E40:F40) + $K$4</f>
        <v>0.32372799999999996</v>
      </c>
    </row>
    <row r="41" spans="1:7" x14ac:dyDescent="0.25">
      <c r="A41" s="8">
        <v>0.37</v>
      </c>
      <c r="B41" s="1">
        <f xml:space="preserve"> A41 * 'Offense &amp; Defense'!$B$5 + (1 - A41) * 'Offense &amp; Defense'!$B$6</f>
        <v>0.32089049999999997</v>
      </c>
      <c r="C41" s="1">
        <f xml:space="preserve"> A41 * 'Offense &amp; Defense'!$C$5 + (1 - A41) * 'Offense &amp; Defense'!$C$6</f>
        <v>0.31799359999999999</v>
      </c>
      <c r="D41" s="1">
        <f xml:space="preserve"> MIN(B41:C41) + $K$3</f>
        <v>0.31749359999999999</v>
      </c>
      <c r="E41" s="1">
        <f xml:space="preserve"> A41 * 'Offense &amp; Defense'!$I$5 + (1 - A41) * 'Offense &amp; Defense'!$J$5</f>
        <v>0.32300099999999998</v>
      </c>
      <c r="F41" s="1">
        <f xml:space="preserve"> A41 * 'Offense &amp; Defense'!$I$6 + (1 - A41) * 'Offense &amp; Defense'!$J$6</f>
        <v>0.31675410000000004</v>
      </c>
      <c r="G41" s="1">
        <f xml:space="preserve"> MAX(E41:F41) + $K$4</f>
        <v>0.32350099999999998</v>
      </c>
    </row>
    <row r="42" spans="1:7" x14ac:dyDescent="0.25">
      <c r="A42" s="8">
        <v>0.38</v>
      </c>
      <c r="B42" s="1">
        <f xml:space="preserve"> A42 * 'Offense &amp; Defense'!$B$5 + (1 - A42) * 'Offense &amp; Defense'!$B$6</f>
        <v>0.32069700000000001</v>
      </c>
      <c r="C42" s="1">
        <f xml:space="preserve"> A42 * 'Offense &amp; Defense'!$C$5 + (1 - A42) * 'Offense &amp; Defense'!$C$6</f>
        <v>0.3182064</v>
      </c>
      <c r="D42" s="1">
        <f xml:space="preserve"> MIN(B42:C42) + $K$3</f>
        <v>0.3177064</v>
      </c>
      <c r="E42" s="1">
        <f xml:space="preserve"> A42 * 'Offense &amp; Defense'!$I$5 + (1 - A42) * 'Offense &amp; Defense'!$J$5</f>
        <v>0.32277400000000001</v>
      </c>
      <c r="F42" s="1">
        <f xml:space="preserve"> A42 * 'Offense &amp; Defense'!$I$6 + (1 - A42) * 'Offense &amp; Defense'!$J$6</f>
        <v>0.31693340000000003</v>
      </c>
      <c r="G42" s="1">
        <f xml:space="preserve"> MAX(E42:F42) + $K$4</f>
        <v>0.32327400000000001</v>
      </c>
    </row>
    <row r="43" spans="1:7" x14ac:dyDescent="0.25">
      <c r="A43" s="8">
        <v>0.39</v>
      </c>
      <c r="B43" s="1">
        <f xml:space="preserve"> A43 * 'Offense &amp; Defense'!$B$5 + (1 - A43) * 'Offense &amp; Defense'!$B$6</f>
        <v>0.3205035</v>
      </c>
      <c r="C43" s="1">
        <f xml:space="preserve"> A43 * 'Offense &amp; Defense'!$C$5 + (1 - A43) * 'Offense &amp; Defense'!$C$6</f>
        <v>0.31841920000000001</v>
      </c>
      <c r="D43" s="1">
        <f xml:space="preserve"> MIN(B43:C43) + $K$3</f>
        <v>0.31791920000000001</v>
      </c>
      <c r="E43" s="1">
        <f xml:space="preserve"> A43 * 'Offense &amp; Defense'!$I$5 + (1 - A43) * 'Offense &amp; Defense'!$J$5</f>
        <v>0.32254699999999997</v>
      </c>
      <c r="F43" s="1">
        <f xml:space="preserve"> A43 * 'Offense &amp; Defense'!$I$6 + (1 - A43) * 'Offense &amp; Defense'!$J$6</f>
        <v>0.31711270000000003</v>
      </c>
      <c r="G43" s="1">
        <f xml:space="preserve"> MAX(E43:F43) + $K$4</f>
        <v>0.32304699999999997</v>
      </c>
    </row>
    <row r="44" spans="1:7" x14ac:dyDescent="0.25">
      <c r="A44" s="8">
        <v>0.4</v>
      </c>
      <c r="B44" s="1">
        <f xml:space="preserve"> A44 * 'Offense &amp; Defense'!$B$5 + (1 - A44) * 'Offense &amp; Defense'!$B$6</f>
        <v>0.32030999999999998</v>
      </c>
      <c r="C44" s="1">
        <f xml:space="preserve"> A44 * 'Offense &amp; Defense'!$C$5 + (1 - A44) * 'Offense &amp; Defense'!$C$6</f>
        <v>0.31863199999999997</v>
      </c>
      <c r="D44" s="1">
        <f xml:space="preserve"> MIN(B44:C44) + $K$3</f>
        <v>0.31813199999999997</v>
      </c>
      <c r="E44" s="1">
        <f xml:space="preserve"> A44 * 'Offense &amp; Defense'!$I$5 + (1 - A44) * 'Offense &amp; Defense'!$J$5</f>
        <v>0.32232</v>
      </c>
      <c r="F44" s="1">
        <f xml:space="preserve"> A44 * 'Offense &amp; Defense'!$I$6 + (1 - A44) * 'Offense &amp; Defense'!$J$6</f>
        <v>0.31729200000000002</v>
      </c>
      <c r="G44" s="1">
        <f xml:space="preserve"> MAX(E44:F44) + $K$4</f>
        <v>0.32282</v>
      </c>
    </row>
    <row r="45" spans="1:7" x14ac:dyDescent="0.25">
      <c r="A45" s="8">
        <v>0.41</v>
      </c>
      <c r="B45" s="1">
        <f xml:space="preserve"> A45 * 'Offense &amp; Defense'!$B$5 + (1 - A45) * 'Offense &amp; Defense'!$B$6</f>
        <v>0.32011650000000003</v>
      </c>
      <c r="C45" s="1">
        <f xml:space="preserve"> A45 * 'Offense &amp; Defense'!$C$5 + (1 - A45) * 'Offense &amp; Defense'!$C$6</f>
        <v>0.31884479999999998</v>
      </c>
      <c r="D45" s="1">
        <f xml:space="preserve"> MIN(B45:C45) + $K$3</f>
        <v>0.31834479999999998</v>
      </c>
      <c r="E45" s="1">
        <f xml:space="preserve"> A45 * 'Offense &amp; Defense'!$I$5 + (1 - A45) * 'Offense &amp; Defense'!$J$5</f>
        <v>0.32209299999999996</v>
      </c>
      <c r="F45" s="1">
        <f xml:space="preserve"> A45 * 'Offense &amp; Defense'!$I$6 + (1 - A45) * 'Offense &amp; Defense'!$J$6</f>
        <v>0.31747130000000001</v>
      </c>
      <c r="G45" s="1">
        <f xml:space="preserve"> MAX(E45:F45) + $K$4</f>
        <v>0.32259299999999996</v>
      </c>
    </row>
    <row r="46" spans="1:7" x14ac:dyDescent="0.25">
      <c r="A46" s="8">
        <v>0.42</v>
      </c>
      <c r="B46" s="1">
        <f xml:space="preserve"> A46 * 'Offense &amp; Defense'!$B$5 + (1 - A46) * 'Offense &amp; Defense'!$B$6</f>
        <v>0.31992300000000001</v>
      </c>
      <c r="C46" s="1">
        <f xml:space="preserve"> A46 * 'Offense &amp; Defense'!$C$5 + (1 - A46) * 'Offense &amp; Defense'!$C$6</f>
        <v>0.3190576</v>
      </c>
      <c r="D46" s="1">
        <f xml:space="preserve"> MIN(B46:C46) + $K$3</f>
        <v>0.3185576</v>
      </c>
      <c r="E46" s="1">
        <f xml:space="preserve"> A46 * 'Offense &amp; Defense'!$I$5 + (1 - A46) * 'Offense &amp; Defense'!$J$5</f>
        <v>0.32186599999999999</v>
      </c>
      <c r="F46" s="1">
        <f xml:space="preserve"> A46 * 'Offense &amp; Defense'!$I$6 + (1 - A46) * 'Offense &amp; Defense'!$J$6</f>
        <v>0.31765060000000001</v>
      </c>
      <c r="G46" s="1">
        <f xml:space="preserve"> MAX(E46:F46) + $K$4</f>
        <v>0.32236599999999999</v>
      </c>
    </row>
    <row r="47" spans="1:7" x14ac:dyDescent="0.25">
      <c r="A47" s="8">
        <v>0.43</v>
      </c>
      <c r="B47" s="1">
        <f xml:space="preserve"> A47 * 'Offense &amp; Defense'!$B$5 + (1 - A47) * 'Offense &amp; Defense'!$B$6</f>
        <v>0.3197295</v>
      </c>
      <c r="C47" s="1">
        <f xml:space="preserve"> A47 * 'Offense &amp; Defense'!$C$5 + (1 - A47) * 'Offense &amp; Defense'!$C$6</f>
        <v>0.31927040000000001</v>
      </c>
      <c r="D47" s="1">
        <f xml:space="preserve"> MIN(B47:C47) + $K$3</f>
        <v>0.31877040000000001</v>
      </c>
      <c r="E47" s="1">
        <f xml:space="preserve"> A47 * 'Offense &amp; Defense'!$I$5 + (1 - A47) * 'Offense &amp; Defense'!$J$5</f>
        <v>0.32163900000000001</v>
      </c>
      <c r="F47" s="1">
        <f xml:space="preserve"> A47 * 'Offense &amp; Defense'!$I$6 + (1 - A47) * 'Offense &amp; Defense'!$J$6</f>
        <v>0.3178299</v>
      </c>
      <c r="G47" s="1">
        <f xml:space="preserve"> MAX(E47:F47) + $K$4</f>
        <v>0.32213900000000001</v>
      </c>
    </row>
    <row r="48" spans="1:7" x14ac:dyDescent="0.25">
      <c r="A48" s="8">
        <v>0.44</v>
      </c>
      <c r="B48" s="1">
        <f xml:space="preserve"> A48 * 'Offense &amp; Defense'!$B$5 + (1 - A48) * 'Offense &amp; Defense'!$B$6</f>
        <v>0.31953599999999999</v>
      </c>
      <c r="C48" s="1">
        <f xml:space="preserve"> A48 * 'Offense &amp; Defense'!$C$5 + (1 - A48) * 'Offense &amp; Defense'!$C$6</f>
        <v>0.31948320000000002</v>
      </c>
      <c r="D48" s="1">
        <f xml:space="preserve"> MIN(B48:C48) + $K$3</f>
        <v>0.31898320000000002</v>
      </c>
      <c r="E48" s="1">
        <f xml:space="preserve"> A48 * 'Offense &amp; Defense'!$I$5 + (1 - A48) * 'Offense &amp; Defense'!$J$5</f>
        <v>0.32141199999999998</v>
      </c>
      <c r="F48" s="1">
        <f xml:space="preserve"> A48 * 'Offense &amp; Defense'!$I$6 + (1 - A48) * 'Offense &amp; Defense'!$J$6</f>
        <v>0.31800919999999999</v>
      </c>
      <c r="G48" s="1">
        <f xml:space="preserve"> MAX(E48:F48) + $K$4</f>
        <v>0.32191199999999998</v>
      </c>
    </row>
    <row r="49" spans="1:7" x14ac:dyDescent="0.25">
      <c r="A49" s="8">
        <v>0.45</v>
      </c>
      <c r="B49" s="1">
        <f xml:space="preserve"> A49 * 'Offense &amp; Defense'!$B$5 + (1 - A49) * 'Offense &amp; Defense'!$B$6</f>
        <v>0.31934249999999997</v>
      </c>
      <c r="C49" s="1">
        <f xml:space="preserve"> A49 * 'Offense &amp; Defense'!$C$5 + (1 - A49) * 'Offense &amp; Defense'!$C$6</f>
        <v>0.31969599999999998</v>
      </c>
      <c r="D49" s="1">
        <f xml:space="preserve"> MIN(B49:C49) + $K$3</f>
        <v>0.31884249999999997</v>
      </c>
      <c r="E49" s="1">
        <f xml:space="preserve"> A49 * 'Offense &amp; Defense'!$I$5 + (1 - A49) * 'Offense &amp; Defense'!$J$5</f>
        <v>0.32118499999999994</v>
      </c>
      <c r="F49" s="1">
        <f xml:space="preserve"> A49 * 'Offense &amp; Defense'!$I$6 + (1 - A49) * 'Offense &amp; Defense'!$J$6</f>
        <v>0.31818850000000004</v>
      </c>
      <c r="G49" s="1">
        <f xml:space="preserve"> MAX(E49:F49) + $K$4</f>
        <v>0.32168499999999994</v>
      </c>
    </row>
    <row r="50" spans="1:7" x14ac:dyDescent="0.25">
      <c r="A50" s="8">
        <v>0.46</v>
      </c>
      <c r="B50" s="1">
        <f xml:space="preserve"> A50 * 'Offense &amp; Defense'!$B$5 + (1 - A50) * 'Offense &amp; Defense'!$B$6</f>
        <v>0.31914900000000002</v>
      </c>
      <c r="C50" s="1">
        <f xml:space="preserve"> A50 * 'Offense &amp; Defense'!$C$5 + (1 - A50) * 'Offense &amp; Defense'!$C$6</f>
        <v>0.31990879999999999</v>
      </c>
      <c r="D50" s="1">
        <f xml:space="preserve"> MIN(B50:C50) + $K$3</f>
        <v>0.31864900000000002</v>
      </c>
      <c r="E50" s="1">
        <f xml:space="preserve"> A50 * 'Offense &amp; Defense'!$I$5 + (1 - A50) * 'Offense &amp; Defense'!$J$5</f>
        <v>0.32095799999999997</v>
      </c>
      <c r="F50" s="1">
        <f xml:space="preserve"> A50 * 'Offense &amp; Defense'!$I$6 + (1 - A50) * 'Offense &amp; Defense'!$J$6</f>
        <v>0.31836780000000003</v>
      </c>
      <c r="G50" s="1">
        <f xml:space="preserve"> MAX(E50:F50) + $K$4</f>
        <v>0.32145799999999997</v>
      </c>
    </row>
    <row r="51" spans="1:7" x14ac:dyDescent="0.25">
      <c r="A51" s="8">
        <v>0.47</v>
      </c>
      <c r="B51" s="1">
        <f xml:space="preserve"> A51 * 'Offense &amp; Defense'!$B$5 + (1 - A51) * 'Offense &amp; Defense'!$B$6</f>
        <v>0.31895549999999995</v>
      </c>
      <c r="C51" s="1">
        <f xml:space="preserve"> A51 * 'Offense &amp; Defense'!$C$5 + (1 - A51) * 'Offense &amp; Defense'!$C$6</f>
        <v>0.32012160000000001</v>
      </c>
      <c r="D51" s="1">
        <f xml:space="preserve"> MIN(B51:C51) + $K$3</f>
        <v>0.31845549999999995</v>
      </c>
      <c r="E51" s="1">
        <f xml:space="preserve"> A51 * 'Offense &amp; Defense'!$I$5 + (1 - A51) * 'Offense &amp; Defense'!$J$5</f>
        <v>0.32073099999999999</v>
      </c>
      <c r="F51" s="1">
        <f xml:space="preserve"> A51 * 'Offense &amp; Defense'!$I$6 + (1 - A51) * 'Offense &amp; Defense'!$J$6</f>
        <v>0.31854709999999997</v>
      </c>
      <c r="G51" s="1">
        <f xml:space="preserve"> MAX(E51:F51) + $K$4</f>
        <v>0.32123099999999999</v>
      </c>
    </row>
    <row r="52" spans="1:7" x14ac:dyDescent="0.25">
      <c r="A52" s="8">
        <v>0.48</v>
      </c>
      <c r="B52" s="1">
        <f xml:space="preserve"> A52 * 'Offense &amp; Defense'!$B$5 + (1 - A52) * 'Offense &amp; Defense'!$B$6</f>
        <v>0.31876199999999999</v>
      </c>
      <c r="C52" s="1">
        <f xml:space="preserve"> A52 * 'Offense &amp; Defense'!$C$5 + (1 - A52) * 'Offense &amp; Defense'!$C$6</f>
        <v>0.32033440000000002</v>
      </c>
      <c r="D52" s="1">
        <f xml:space="preserve"> MIN(B52:C52) + $K$3</f>
        <v>0.31826199999999999</v>
      </c>
      <c r="E52" s="1">
        <f xml:space="preserve"> A52 * 'Offense &amp; Defense'!$I$5 + (1 - A52) * 'Offense &amp; Defense'!$J$5</f>
        <v>0.32050399999999996</v>
      </c>
      <c r="F52" s="1">
        <f xml:space="preserve"> A52 * 'Offense &amp; Defense'!$I$6 + (1 - A52) * 'Offense &amp; Defense'!$J$6</f>
        <v>0.31872639999999997</v>
      </c>
      <c r="G52" s="1">
        <f xml:space="preserve"> MAX(E52:F52) + $K$4</f>
        <v>0.32100399999999996</v>
      </c>
    </row>
    <row r="53" spans="1:7" x14ac:dyDescent="0.25">
      <c r="A53" s="8">
        <v>0.49</v>
      </c>
      <c r="B53" s="1">
        <f xml:space="preserve"> A53 * 'Offense &amp; Defense'!$B$5 + (1 - A53) * 'Offense &amp; Defense'!$B$6</f>
        <v>0.31856849999999998</v>
      </c>
      <c r="C53" s="1">
        <f xml:space="preserve"> A53 * 'Offense &amp; Defense'!$C$5 + (1 - A53) * 'Offense &amp; Defense'!$C$6</f>
        <v>0.32054719999999998</v>
      </c>
      <c r="D53" s="1">
        <f xml:space="preserve"> MIN(B53:C53) + $K$3</f>
        <v>0.31806849999999998</v>
      </c>
      <c r="E53" s="1">
        <f xml:space="preserve"> A53 * 'Offense &amp; Defense'!$I$5 + (1 - A53) * 'Offense &amp; Defense'!$J$5</f>
        <v>0.32027699999999998</v>
      </c>
      <c r="F53" s="1">
        <f xml:space="preserve"> A53 * 'Offense &amp; Defense'!$I$6 + (1 - A53) * 'Offense &amp; Defense'!$J$6</f>
        <v>0.31890570000000001</v>
      </c>
      <c r="G53" s="1">
        <f xml:space="preserve"> MAX(E53:F53) + $K$4</f>
        <v>0.32077699999999998</v>
      </c>
    </row>
    <row r="54" spans="1:7" x14ac:dyDescent="0.25">
      <c r="A54" s="8">
        <v>0.5</v>
      </c>
      <c r="B54" s="1">
        <f xml:space="preserve"> A54 * 'Offense &amp; Defense'!$B$5 + (1 - A54) * 'Offense &amp; Defense'!$B$6</f>
        <v>0.31837499999999996</v>
      </c>
      <c r="C54" s="1">
        <f xml:space="preserve"> A54 * 'Offense &amp; Defense'!$C$5 + (1 - A54) * 'Offense &amp; Defense'!$C$6</f>
        <v>0.32075999999999999</v>
      </c>
      <c r="D54" s="1">
        <f xml:space="preserve"> MIN(B54:C54) + $K$3</f>
        <v>0.31787499999999996</v>
      </c>
      <c r="E54" s="1">
        <f xml:space="preserve"> A54 * 'Offense &amp; Defense'!$I$5 + (1 - A54) * 'Offense &amp; Defense'!$J$5</f>
        <v>0.32004999999999995</v>
      </c>
      <c r="F54" s="1">
        <f xml:space="preserve"> A54 * 'Offense &amp; Defense'!$I$6 + (1 - A54) * 'Offense &amp; Defense'!$J$6</f>
        <v>0.31908500000000001</v>
      </c>
      <c r="G54" s="1">
        <f xml:space="preserve"> MAX(E54:F54) + $K$4</f>
        <v>0.32054999999999995</v>
      </c>
    </row>
    <row r="55" spans="1:7" x14ac:dyDescent="0.25">
      <c r="A55" s="8">
        <v>0.51</v>
      </c>
      <c r="B55" s="1">
        <f xml:space="preserve"> A55 * 'Offense &amp; Defense'!$B$5 + (1 - A55) * 'Offense &amp; Defense'!$B$6</f>
        <v>0.31818150000000001</v>
      </c>
      <c r="C55" s="1">
        <f xml:space="preserve"> A55 * 'Offense &amp; Defense'!$C$5 + (1 - A55) * 'Offense &amp; Defense'!$C$6</f>
        <v>0.3209728</v>
      </c>
      <c r="D55" s="1">
        <f xml:space="preserve"> MIN(B55:C55) + $K$3</f>
        <v>0.31768150000000001</v>
      </c>
      <c r="E55" s="1">
        <f xml:space="preserve"> A55 * 'Offense &amp; Defense'!$I$5 + (1 - A55) * 'Offense &amp; Defense'!$J$5</f>
        <v>0.31982299999999997</v>
      </c>
      <c r="F55" s="1">
        <f xml:space="preserve"> A55 * 'Offense &amp; Defense'!$I$6 + (1 - A55) * 'Offense &amp; Defense'!$J$6</f>
        <v>0.3192643</v>
      </c>
      <c r="G55" s="1">
        <f xml:space="preserve"> MAX(E55:F55) + $K$4</f>
        <v>0.32032299999999997</v>
      </c>
    </row>
    <row r="56" spans="1:7" x14ac:dyDescent="0.25">
      <c r="A56" s="8">
        <v>0.52</v>
      </c>
      <c r="B56" s="1">
        <f xml:space="preserve"> A56 * 'Offense &amp; Defense'!$B$5 + (1 - A56) * 'Offense &amp; Defense'!$B$6</f>
        <v>0.31798799999999999</v>
      </c>
      <c r="C56" s="1">
        <f xml:space="preserve"> A56 * 'Offense &amp; Defense'!$C$5 + (1 - A56) * 'Offense &amp; Defense'!$C$6</f>
        <v>0.32118559999999996</v>
      </c>
      <c r="D56" s="1">
        <f xml:space="preserve"> MIN(B56:C56) + $K$3</f>
        <v>0.31748799999999999</v>
      </c>
      <c r="E56" s="1">
        <f xml:space="preserve"> A56 * 'Offense &amp; Defense'!$I$5 + (1 - A56) * 'Offense &amp; Defense'!$J$5</f>
        <v>0.31959599999999999</v>
      </c>
      <c r="F56" s="1">
        <f xml:space="preserve"> A56 * 'Offense &amp; Defense'!$I$6 + (1 - A56) * 'Offense &amp; Defense'!$J$6</f>
        <v>0.31944360000000005</v>
      </c>
      <c r="G56" s="1">
        <f xml:space="preserve"> MAX(E56:F56) + $K$4</f>
        <v>0.32009599999999999</v>
      </c>
    </row>
    <row r="57" spans="1:7" x14ac:dyDescent="0.25">
      <c r="A57" s="8">
        <v>0.53</v>
      </c>
      <c r="B57" s="1">
        <f xml:space="preserve"> A57 * 'Offense &amp; Defense'!$B$5 + (1 - A57) * 'Offense &amp; Defense'!$B$6</f>
        <v>0.31779449999999998</v>
      </c>
      <c r="C57" s="1">
        <f xml:space="preserve"> A57 * 'Offense &amp; Defense'!$C$5 + (1 - A57) * 'Offense &amp; Defense'!$C$6</f>
        <v>0.32139839999999997</v>
      </c>
      <c r="D57" s="1">
        <f xml:space="preserve"> MIN(B57:C57) + $K$3</f>
        <v>0.31729449999999998</v>
      </c>
      <c r="E57" s="1">
        <f xml:space="preserve"> A57 * 'Offense &amp; Defense'!$I$5 + (1 - A57) * 'Offense &amp; Defense'!$J$5</f>
        <v>0.31936900000000001</v>
      </c>
      <c r="F57" s="1">
        <f xml:space="preserve"> A57 * 'Offense &amp; Defense'!$I$6 + (1 - A57) * 'Offense &amp; Defense'!$J$6</f>
        <v>0.31962290000000004</v>
      </c>
      <c r="G57" s="1">
        <f xml:space="preserve"> MAX(E57:F57) + $K$4</f>
        <v>0.32012290000000004</v>
      </c>
    </row>
    <row r="58" spans="1:7" x14ac:dyDescent="0.25">
      <c r="A58" s="8">
        <v>0.54</v>
      </c>
      <c r="B58" s="1">
        <f xml:space="preserve"> A58 * 'Offense &amp; Defense'!$B$5 + (1 - A58) * 'Offense &amp; Defense'!$B$6</f>
        <v>0.31760099999999997</v>
      </c>
      <c r="C58" s="1">
        <f xml:space="preserve"> A58 * 'Offense &amp; Defense'!$C$5 + (1 - A58) * 'Offense &amp; Defense'!$C$6</f>
        <v>0.32161119999999999</v>
      </c>
      <c r="D58" s="1">
        <f xml:space="preserve"> MIN(B58:C58) + $K$3</f>
        <v>0.31710099999999997</v>
      </c>
      <c r="E58" s="1">
        <f xml:space="preserve"> A58 * 'Offense &amp; Defense'!$I$5 + (1 - A58) * 'Offense &amp; Defense'!$J$5</f>
        <v>0.31914199999999993</v>
      </c>
      <c r="F58" s="1">
        <f xml:space="preserve"> A58 * 'Offense &amp; Defense'!$I$6 + (1 - A58) * 'Offense &amp; Defense'!$J$6</f>
        <v>0.31980220000000004</v>
      </c>
      <c r="G58" s="1">
        <f xml:space="preserve"> MAX(E58:F58) + $K$4</f>
        <v>0.32030220000000004</v>
      </c>
    </row>
    <row r="59" spans="1:7" x14ac:dyDescent="0.25">
      <c r="A59" s="8">
        <v>0.55000000000000004</v>
      </c>
      <c r="B59" s="1">
        <f xml:space="preserve"> A59 * 'Offense &amp; Defense'!$B$5 + (1 - A59) * 'Offense &amp; Defense'!$B$6</f>
        <v>0.31740749999999995</v>
      </c>
      <c r="C59" s="1">
        <f xml:space="preserve"> A59 * 'Offense &amp; Defense'!$C$5 + (1 - A59) * 'Offense &amp; Defense'!$C$6</f>
        <v>0.321824</v>
      </c>
      <c r="D59" s="1">
        <f xml:space="preserve"> MIN(B59:C59) + $K$3</f>
        <v>0.31690749999999995</v>
      </c>
      <c r="E59" s="1">
        <f xml:space="preserve"> A59 * 'Offense &amp; Defense'!$I$5 + (1 - A59) * 'Offense &amp; Defense'!$J$5</f>
        <v>0.31891499999999995</v>
      </c>
      <c r="F59" s="1">
        <f xml:space="preserve"> A59 * 'Offense &amp; Defense'!$I$6 + (1 - A59) * 'Offense &amp; Defense'!$J$6</f>
        <v>0.31998150000000003</v>
      </c>
      <c r="G59" s="1">
        <f xml:space="preserve"> MAX(E59:F59) + $K$4</f>
        <v>0.32048150000000003</v>
      </c>
    </row>
    <row r="60" spans="1:7" x14ac:dyDescent="0.25">
      <c r="A60" s="8">
        <v>0.56000000000000005</v>
      </c>
      <c r="B60" s="1">
        <f xml:space="preserve"> A60 * 'Offense &amp; Defense'!$B$5 + (1 - A60) * 'Offense &amp; Defense'!$B$6</f>
        <v>0.317214</v>
      </c>
      <c r="C60" s="1">
        <f xml:space="preserve"> A60 * 'Offense &amp; Defense'!$C$5 + (1 - A60) * 'Offense &amp; Defense'!$C$6</f>
        <v>0.32203680000000001</v>
      </c>
      <c r="D60" s="1">
        <f xml:space="preserve"> MIN(B60:C60) + $K$3</f>
        <v>0.316714</v>
      </c>
      <c r="E60" s="1">
        <f xml:space="preserve"> A60 * 'Offense &amp; Defense'!$I$5 + (1 - A60) * 'Offense &amp; Defense'!$J$5</f>
        <v>0.31868799999999997</v>
      </c>
      <c r="F60" s="1">
        <f xml:space="preserve"> A60 * 'Offense &amp; Defense'!$I$6 + (1 - A60) * 'Offense &amp; Defense'!$J$6</f>
        <v>0.32016080000000002</v>
      </c>
      <c r="G60" s="1">
        <f xml:space="preserve"> MAX(E60:F60) + $K$4</f>
        <v>0.32066080000000002</v>
      </c>
    </row>
    <row r="61" spans="1:7" x14ac:dyDescent="0.25">
      <c r="A61" s="8">
        <v>0.56999999999999995</v>
      </c>
      <c r="B61" s="1">
        <f xml:space="preserve"> A61 * 'Offense &amp; Defense'!$B$5 + (1 - A61) * 'Offense &amp; Defense'!$B$6</f>
        <v>0.31702049999999998</v>
      </c>
      <c r="C61" s="1">
        <f xml:space="preserve"> A61 * 'Offense &amp; Defense'!$C$5 + (1 - A61) * 'Offense &amp; Defense'!$C$6</f>
        <v>0.32224959999999997</v>
      </c>
      <c r="D61" s="1">
        <f xml:space="preserve"> MIN(B61:C61) + $K$3</f>
        <v>0.31652049999999998</v>
      </c>
      <c r="E61" s="1">
        <f xml:space="preserve"> A61 * 'Offense &amp; Defense'!$I$5 + (1 - A61) * 'Offense &amp; Defense'!$J$5</f>
        <v>0.31846099999999999</v>
      </c>
      <c r="F61" s="1">
        <f xml:space="preserve"> A61 * 'Offense &amp; Defense'!$I$6 + (1 - A61) * 'Offense &amp; Defense'!$J$6</f>
        <v>0.32034010000000002</v>
      </c>
      <c r="G61" s="1">
        <f xml:space="preserve"> MAX(E61:F61) + $K$4</f>
        <v>0.32084010000000002</v>
      </c>
    </row>
    <row r="62" spans="1:7" x14ac:dyDescent="0.25">
      <c r="A62" s="8">
        <v>0.57999999999999996</v>
      </c>
      <c r="B62" s="1">
        <f xml:space="preserve"> A62 * 'Offense &amp; Defense'!$B$5 + (1 - A62) * 'Offense &amp; Defense'!$B$6</f>
        <v>0.31682699999999997</v>
      </c>
      <c r="C62" s="1">
        <f xml:space="preserve"> A62 * 'Offense &amp; Defense'!$C$5 + (1 - A62) * 'Offense &amp; Defense'!$C$6</f>
        <v>0.32246239999999998</v>
      </c>
      <c r="D62" s="1">
        <f xml:space="preserve"> MIN(B62:C62) + $K$3</f>
        <v>0.31632699999999997</v>
      </c>
      <c r="E62" s="1">
        <f xml:space="preserve"> A62 * 'Offense &amp; Defense'!$I$5 + (1 - A62) * 'Offense &amp; Defense'!$J$5</f>
        <v>0.31823400000000002</v>
      </c>
      <c r="F62" s="1">
        <f xml:space="preserve"> A62 * 'Offense &amp; Defense'!$I$6 + (1 - A62) * 'Offense &amp; Defense'!$J$6</f>
        <v>0.32051940000000001</v>
      </c>
      <c r="G62" s="1">
        <f xml:space="preserve"> MAX(E62:F62) + $K$4</f>
        <v>0.32101940000000001</v>
      </c>
    </row>
    <row r="63" spans="1:7" x14ac:dyDescent="0.25">
      <c r="A63" s="8">
        <v>0.59</v>
      </c>
      <c r="B63" s="1">
        <f xml:space="preserve"> A63 * 'Offense &amp; Defense'!$B$5 + (1 - A63) * 'Offense &amp; Defense'!$B$6</f>
        <v>0.31663350000000001</v>
      </c>
      <c r="C63" s="1">
        <f xml:space="preserve"> A63 * 'Offense &amp; Defense'!$C$5 + (1 - A63) * 'Offense &amp; Defense'!$C$6</f>
        <v>0.3226752</v>
      </c>
      <c r="D63" s="1">
        <f xml:space="preserve"> MIN(B63:C63) + $K$3</f>
        <v>0.31613350000000001</v>
      </c>
      <c r="E63" s="1">
        <f xml:space="preserve"> A63 * 'Offense &amp; Defense'!$I$5 + (1 - A63) * 'Offense &amp; Defense'!$J$5</f>
        <v>0.31800699999999993</v>
      </c>
      <c r="F63" s="1">
        <f xml:space="preserve"> A63 * 'Offense &amp; Defense'!$I$6 + (1 - A63) * 'Offense &amp; Defense'!$J$6</f>
        <v>0.3206987</v>
      </c>
      <c r="G63" s="1">
        <f xml:space="preserve"> MAX(E63:F63) + $K$4</f>
        <v>0.3211987</v>
      </c>
    </row>
    <row r="64" spans="1:7" x14ac:dyDescent="0.25">
      <c r="A64" s="8">
        <v>0.6</v>
      </c>
      <c r="B64" s="1">
        <f xml:space="preserve"> A64 * 'Offense &amp; Defense'!$B$5 + (1 - A64) * 'Offense &amp; Defense'!$B$6</f>
        <v>0.31643999999999994</v>
      </c>
      <c r="C64" s="1">
        <f xml:space="preserve"> A64 * 'Offense &amp; Defense'!$C$5 + (1 - A64) * 'Offense &amp; Defense'!$C$6</f>
        <v>0.32288800000000001</v>
      </c>
      <c r="D64" s="1">
        <f xml:space="preserve"> MIN(B64:C64) + $K$3</f>
        <v>0.31593999999999994</v>
      </c>
      <c r="E64" s="1">
        <f xml:space="preserve"> A64 * 'Offense &amp; Defense'!$I$5 + (1 - A64) * 'Offense &amp; Defense'!$J$5</f>
        <v>0.31777999999999995</v>
      </c>
      <c r="F64" s="1">
        <f xml:space="preserve"> A64 * 'Offense &amp; Defense'!$I$6 + (1 - A64) * 'Offense &amp; Defense'!$J$6</f>
        <v>0.320878</v>
      </c>
      <c r="G64" s="1">
        <f xml:space="preserve"> MAX(E64:F64) + $K$4</f>
        <v>0.321378</v>
      </c>
    </row>
    <row r="65" spans="1:7" x14ac:dyDescent="0.25">
      <c r="A65" s="8">
        <v>0.61</v>
      </c>
      <c r="B65" s="1">
        <f xml:space="preserve"> A65 * 'Offense &amp; Defense'!$B$5 + (1 - A65) * 'Offense &amp; Defense'!$B$6</f>
        <v>0.31624649999999999</v>
      </c>
      <c r="C65" s="1">
        <f xml:space="preserve"> A65 * 'Offense &amp; Defense'!$C$5 + (1 - A65) * 'Offense &amp; Defense'!$C$6</f>
        <v>0.32310079999999997</v>
      </c>
      <c r="D65" s="1">
        <f xml:space="preserve"> MIN(B65:C65) + $K$3</f>
        <v>0.31574649999999999</v>
      </c>
      <c r="E65" s="1">
        <f xml:space="preserve"> A65 * 'Offense &amp; Defense'!$I$5 + (1 - A65) * 'Offense &amp; Defense'!$J$5</f>
        <v>0.31755299999999997</v>
      </c>
      <c r="F65" s="1">
        <f xml:space="preserve"> A65 * 'Offense &amp; Defense'!$I$6 + (1 - A65) * 'Offense &amp; Defense'!$J$6</f>
        <v>0.32105729999999999</v>
      </c>
      <c r="G65" s="1">
        <f xml:space="preserve"> MAX(E65:F65) + $K$4</f>
        <v>0.32155729999999999</v>
      </c>
    </row>
    <row r="66" spans="1:7" x14ac:dyDescent="0.25">
      <c r="A66" s="8">
        <v>0.62</v>
      </c>
      <c r="B66" s="1">
        <f xml:space="preserve"> A66 * 'Offense &amp; Defense'!$B$5 + (1 - A66) * 'Offense &amp; Defense'!$B$6</f>
        <v>0.31605299999999997</v>
      </c>
      <c r="C66" s="1">
        <f xml:space="preserve"> A66 * 'Offense &amp; Defense'!$C$5 + (1 - A66) * 'Offense &amp; Defense'!$C$6</f>
        <v>0.32331359999999998</v>
      </c>
      <c r="D66" s="1">
        <f xml:space="preserve"> MIN(B66:C66) + $K$3</f>
        <v>0.31555299999999997</v>
      </c>
      <c r="E66" s="1">
        <f xml:space="preserve"> A66 * 'Offense &amp; Defense'!$I$5 + (1 - A66) * 'Offense &amp; Defense'!$J$5</f>
        <v>0.317326</v>
      </c>
      <c r="F66" s="1">
        <f xml:space="preserve"> A66 * 'Offense &amp; Defense'!$I$6 + (1 - A66) * 'Offense &amp; Defense'!$J$6</f>
        <v>0.32123660000000004</v>
      </c>
      <c r="G66" s="1">
        <f xml:space="preserve"> MAX(E66:F66) + $K$4</f>
        <v>0.32173660000000004</v>
      </c>
    </row>
    <row r="67" spans="1:7" x14ac:dyDescent="0.25">
      <c r="A67" s="8">
        <v>0.63</v>
      </c>
      <c r="B67" s="1">
        <f xml:space="preserve"> A67 * 'Offense &amp; Defense'!$B$5 + (1 - A67) * 'Offense &amp; Defense'!$B$6</f>
        <v>0.31585949999999996</v>
      </c>
      <c r="C67" s="1">
        <f xml:space="preserve"> A67 * 'Offense &amp; Defense'!$C$5 + (1 - A67) * 'Offense &amp; Defense'!$C$6</f>
        <v>0.32352639999999999</v>
      </c>
      <c r="D67" s="1">
        <f xml:space="preserve"> MIN(B67:C67) + $K$3</f>
        <v>0.31535949999999996</v>
      </c>
      <c r="E67" s="1">
        <f xml:space="preserve"> A67 * 'Offense &amp; Defense'!$I$5 + (1 - A67) * 'Offense &amp; Defense'!$J$5</f>
        <v>0.31709899999999996</v>
      </c>
      <c r="F67" s="1">
        <f xml:space="preserve"> A67 * 'Offense &amp; Defense'!$I$6 + (1 - A67) * 'Offense &amp; Defense'!$J$6</f>
        <v>0.32141589999999998</v>
      </c>
      <c r="G67" s="1">
        <f xml:space="preserve"> MAX(E67:F67) + $K$4</f>
        <v>0.32191589999999998</v>
      </c>
    </row>
    <row r="68" spans="1:7" x14ac:dyDescent="0.25">
      <c r="A68" s="8">
        <v>0.64</v>
      </c>
      <c r="B68" s="1">
        <f xml:space="preserve"> A68 * 'Offense &amp; Defense'!$B$5 + (1 - A68) * 'Offense &amp; Defense'!$B$6</f>
        <v>0.315666</v>
      </c>
      <c r="C68" s="1">
        <f xml:space="preserve"> A68 * 'Offense &amp; Defense'!$C$5 + (1 - A68) * 'Offense &amp; Defense'!$C$6</f>
        <v>0.3237392</v>
      </c>
      <c r="D68" s="1">
        <f xml:space="preserve"> MIN(B68:C68) + $K$3</f>
        <v>0.315166</v>
      </c>
      <c r="E68" s="1">
        <f xml:space="preserve"> A68 * 'Offense &amp; Defense'!$I$5 + (1 - A68) * 'Offense &amp; Defense'!$J$5</f>
        <v>0.31687199999999999</v>
      </c>
      <c r="F68" s="1">
        <f xml:space="preserve"> A68 * 'Offense &amp; Defense'!$I$6 + (1 - A68) * 'Offense &amp; Defense'!$J$6</f>
        <v>0.32159519999999997</v>
      </c>
      <c r="G68" s="1">
        <f xml:space="preserve"> MAX(E68:F68) + $K$4</f>
        <v>0.32209519999999997</v>
      </c>
    </row>
    <row r="69" spans="1:7" x14ac:dyDescent="0.25">
      <c r="A69" s="8">
        <v>0.65</v>
      </c>
      <c r="B69" s="1">
        <f xml:space="preserve"> A69 * 'Offense &amp; Defense'!$B$5 + (1 - A69) * 'Offense &amp; Defense'!$B$6</f>
        <v>0.31547249999999999</v>
      </c>
      <c r="C69" s="1">
        <f xml:space="preserve"> A69 * 'Offense &amp; Defense'!$C$5 + (1 - A69) * 'Offense &amp; Defense'!$C$6</f>
        <v>0.32395200000000002</v>
      </c>
      <c r="D69" s="1">
        <f xml:space="preserve"> MIN(B69:C69) + $K$3</f>
        <v>0.31497249999999999</v>
      </c>
      <c r="E69" s="1">
        <f xml:space="preserve"> A69 * 'Offense &amp; Defense'!$I$5 + (1 - A69) * 'Offense &amp; Defense'!$J$5</f>
        <v>0.31664499999999995</v>
      </c>
      <c r="F69" s="1">
        <f xml:space="preserve"> A69 * 'Offense &amp; Defense'!$I$6 + (1 - A69) * 'Offense &amp; Defense'!$J$6</f>
        <v>0.32177450000000002</v>
      </c>
      <c r="G69" s="1">
        <f xml:space="preserve"> MAX(E69:F69) + $K$4</f>
        <v>0.32227450000000002</v>
      </c>
    </row>
    <row r="70" spans="1:7" x14ac:dyDescent="0.25">
      <c r="A70" s="8">
        <v>0.66</v>
      </c>
      <c r="B70" s="1">
        <f xml:space="preserve"> A70 * 'Offense &amp; Defense'!$B$5 + (1 - A70) * 'Offense &amp; Defense'!$B$6</f>
        <v>0.31527899999999998</v>
      </c>
      <c r="C70" s="1">
        <f xml:space="preserve"> A70 * 'Offense &amp; Defense'!$C$5 + (1 - A70) * 'Offense &amp; Defense'!$C$6</f>
        <v>0.32416479999999998</v>
      </c>
      <c r="D70" s="1">
        <f xml:space="preserve"> MIN(B70:C70) + $K$3</f>
        <v>0.31477899999999998</v>
      </c>
      <c r="E70" s="1">
        <f xml:space="preserve"> A70 * 'Offense &amp; Defense'!$I$5 + (1 - A70) * 'Offense &amp; Defense'!$J$5</f>
        <v>0.31641799999999998</v>
      </c>
      <c r="F70" s="1">
        <f xml:space="preserve"> A70 * 'Offense &amp; Defense'!$I$6 + (1 - A70) * 'Offense &amp; Defense'!$J$6</f>
        <v>0.32195380000000001</v>
      </c>
      <c r="G70" s="1">
        <f xml:space="preserve"> MAX(E70:F70) + $K$4</f>
        <v>0.32245380000000001</v>
      </c>
    </row>
    <row r="71" spans="1:7" x14ac:dyDescent="0.25">
      <c r="A71" s="8">
        <v>0.67</v>
      </c>
      <c r="B71" s="1">
        <f xml:space="preserve"> A71 * 'Offense &amp; Defense'!$B$5 + (1 - A71) * 'Offense &amp; Defense'!$B$6</f>
        <v>0.31508549999999996</v>
      </c>
      <c r="C71" s="1">
        <f xml:space="preserve"> A71 * 'Offense &amp; Defense'!$C$5 + (1 - A71) * 'Offense &amp; Defense'!$C$6</f>
        <v>0.32437759999999999</v>
      </c>
      <c r="D71" s="1">
        <f xml:space="preserve"> MIN(B71:C71) + $K$3</f>
        <v>0.31458549999999996</v>
      </c>
      <c r="E71" s="1">
        <f xml:space="preserve"> A71 * 'Offense &amp; Defense'!$I$5 + (1 - A71) * 'Offense &amp; Defense'!$J$5</f>
        <v>0.31619099999999994</v>
      </c>
      <c r="F71" s="1">
        <f xml:space="preserve"> A71 * 'Offense &amp; Defense'!$I$6 + (1 - A71) * 'Offense &amp; Defense'!$J$6</f>
        <v>0.32213310000000001</v>
      </c>
      <c r="G71" s="1">
        <f xml:space="preserve"> MAX(E71:F71) + $K$4</f>
        <v>0.32263310000000001</v>
      </c>
    </row>
    <row r="72" spans="1:7" x14ac:dyDescent="0.25">
      <c r="A72" s="8">
        <v>0.68</v>
      </c>
      <c r="B72" s="1">
        <f xml:space="preserve"> A72 * 'Offense &amp; Defense'!$B$5 + (1 - A72) * 'Offense &amp; Defense'!$B$6</f>
        <v>0.31489199999999995</v>
      </c>
      <c r="C72" s="1">
        <f xml:space="preserve"> A72 * 'Offense &amp; Defense'!$C$5 + (1 - A72) * 'Offense &amp; Defense'!$C$6</f>
        <v>0.3245904</v>
      </c>
      <c r="D72" s="1">
        <f xml:space="preserve"> MIN(B72:C72) + $K$3</f>
        <v>0.31439199999999995</v>
      </c>
      <c r="E72" s="1">
        <f xml:space="preserve"> A72 * 'Offense &amp; Defense'!$I$5 + (1 - A72) * 'Offense &amp; Defense'!$J$5</f>
        <v>0.31596399999999997</v>
      </c>
      <c r="F72" s="1">
        <f xml:space="preserve"> A72 * 'Offense &amp; Defense'!$I$6 + (1 - A72) * 'Offense &amp; Defense'!$J$6</f>
        <v>0.3223124</v>
      </c>
      <c r="G72" s="1">
        <f xml:space="preserve"> MAX(E72:F72) + $K$4</f>
        <v>0.3228124</v>
      </c>
    </row>
    <row r="73" spans="1:7" x14ac:dyDescent="0.25">
      <c r="A73" s="8">
        <v>0.69</v>
      </c>
      <c r="B73" s="1">
        <f xml:space="preserve"> A73 * 'Offense &amp; Defense'!$B$5 + (1 - A73) * 'Offense &amp; Defense'!$B$6</f>
        <v>0.31469849999999999</v>
      </c>
      <c r="C73" s="1">
        <f xml:space="preserve"> A73 * 'Offense &amp; Defense'!$C$5 + (1 - A73) * 'Offense &amp; Defense'!$C$6</f>
        <v>0.32480319999999996</v>
      </c>
      <c r="D73" s="1">
        <f xml:space="preserve"> MIN(B73:C73) + $K$3</f>
        <v>0.31419849999999999</v>
      </c>
      <c r="E73" s="1">
        <f xml:space="preserve"> A73 * 'Offense &amp; Defense'!$I$5 + (1 - A73) * 'Offense &amp; Defense'!$J$5</f>
        <v>0.31573699999999999</v>
      </c>
      <c r="F73" s="1">
        <f xml:space="preserve"> A73 * 'Offense &amp; Defense'!$I$6 + (1 - A73) * 'Offense &amp; Defense'!$J$6</f>
        <v>0.32249169999999999</v>
      </c>
      <c r="G73" s="1">
        <f xml:space="preserve"> MAX(E73:F73) + $K$4</f>
        <v>0.32299169999999999</v>
      </c>
    </row>
    <row r="74" spans="1:7" x14ac:dyDescent="0.25">
      <c r="A74" s="8">
        <v>0.7</v>
      </c>
      <c r="B74" s="1">
        <f xml:space="preserve"> A74 * 'Offense &amp; Defense'!$B$5 + (1 - A74) * 'Offense &amp; Defense'!$B$6</f>
        <v>0.31450499999999998</v>
      </c>
      <c r="C74" s="1">
        <f xml:space="preserve"> A74 * 'Offense &amp; Defense'!$C$5 + (1 - A74) * 'Offense &amp; Defense'!$C$6</f>
        <v>0.32501599999999997</v>
      </c>
      <c r="D74" s="1">
        <f xml:space="preserve"> MIN(B74:C74) + $K$3</f>
        <v>0.31400499999999998</v>
      </c>
      <c r="E74" s="1">
        <f xml:space="preserve"> A74 * 'Offense &amp; Defense'!$I$5 + (1 - A74) * 'Offense &amp; Defense'!$J$5</f>
        <v>0.31550999999999996</v>
      </c>
      <c r="F74" s="1">
        <f xml:space="preserve"> A74 * 'Offense &amp; Defense'!$I$6 + (1 - A74) * 'Offense &amp; Defense'!$J$6</f>
        <v>0.32267099999999999</v>
      </c>
      <c r="G74" s="1">
        <f xml:space="preserve"> MAX(E74:F74) + $K$4</f>
        <v>0.32317099999999999</v>
      </c>
    </row>
    <row r="75" spans="1:7" x14ac:dyDescent="0.25">
      <c r="A75" s="8">
        <v>0.71</v>
      </c>
      <c r="B75" s="1">
        <f xml:space="preserve"> A75 * 'Offense &amp; Defense'!$B$5 + (1 - A75) * 'Offense &amp; Defense'!$B$6</f>
        <v>0.31431149999999997</v>
      </c>
      <c r="C75" s="1">
        <f xml:space="preserve"> A75 * 'Offense &amp; Defense'!$C$5 + (1 - A75) * 'Offense &amp; Defense'!$C$6</f>
        <v>0.32522879999999998</v>
      </c>
      <c r="D75" s="1">
        <f xml:space="preserve"> MIN(B75:C75) + $K$3</f>
        <v>0.31381149999999997</v>
      </c>
      <c r="E75" s="1">
        <f xml:space="preserve"> A75 * 'Offense &amp; Defense'!$I$5 + (1 - A75) * 'Offense &amp; Defense'!$J$5</f>
        <v>0.31528299999999998</v>
      </c>
      <c r="F75" s="1">
        <f xml:space="preserve"> A75 * 'Offense &amp; Defense'!$I$6 + (1 - A75) * 'Offense &amp; Defense'!$J$6</f>
        <v>0.32285030000000003</v>
      </c>
      <c r="G75" s="1">
        <f xml:space="preserve"> MAX(E75:F75) + $K$4</f>
        <v>0.32335030000000003</v>
      </c>
    </row>
    <row r="76" spans="1:7" x14ac:dyDescent="0.25">
      <c r="A76" s="8">
        <v>0.72</v>
      </c>
      <c r="B76" s="1">
        <f xml:space="preserve"> A76 * 'Offense &amp; Defense'!$B$5 + (1 - A76) * 'Offense &amp; Defense'!$B$6</f>
        <v>0.31411799999999995</v>
      </c>
      <c r="C76" s="1">
        <f xml:space="preserve"> A76 * 'Offense &amp; Defense'!$C$5 + (1 - A76) * 'Offense &amp; Defense'!$C$6</f>
        <v>0.3254416</v>
      </c>
      <c r="D76" s="1">
        <f xml:space="preserve"> MIN(B76:C76) + $K$3</f>
        <v>0.31361799999999995</v>
      </c>
      <c r="E76" s="1">
        <f xml:space="preserve"> A76 * 'Offense &amp; Defense'!$I$5 + (1 - A76) * 'Offense &amp; Defense'!$J$5</f>
        <v>0.31505599999999995</v>
      </c>
      <c r="F76" s="1">
        <f xml:space="preserve"> A76 * 'Offense &amp; Defense'!$I$6 + (1 - A76) * 'Offense &amp; Defense'!$J$6</f>
        <v>0.32302960000000003</v>
      </c>
      <c r="G76" s="1">
        <f xml:space="preserve"> MAX(E76:F76) + $K$4</f>
        <v>0.32352960000000003</v>
      </c>
    </row>
    <row r="77" spans="1:7" x14ac:dyDescent="0.25">
      <c r="A77" s="8">
        <v>0.73</v>
      </c>
      <c r="B77" s="1">
        <f xml:space="preserve"> A77 * 'Offense &amp; Defense'!$B$5 + (1 - A77) * 'Offense &amp; Defense'!$B$6</f>
        <v>0.3139245</v>
      </c>
      <c r="C77" s="1">
        <f xml:space="preserve"> A77 * 'Offense &amp; Defense'!$C$5 + (1 - A77) * 'Offense &amp; Defense'!$C$6</f>
        <v>0.32565440000000001</v>
      </c>
      <c r="D77" s="1">
        <f xml:space="preserve"> MIN(B77:C77) + $K$3</f>
        <v>0.31342449999999999</v>
      </c>
      <c r="E77" s="1">
        <f xml:space="preserve"> A77 * 'Offense &amp; Defense'!$I$5 + (1 - A77) * 'Offense &amp; Defense'!$J$5</f>
        <v>0.31482899999999997</v>
      </c>
      <c r="F77" s="1">
        <f xml:space="preserve"> A77 * 'Offense &amp; Defense'!$I$6 + (1 - A77) * 'Offense &amp; Defense'!$J$6</f>
        <v>0.32320890000000002</v>
      </c>
      <c r="G77" s="1">
        <f xml:space="preserve"> MAX(E77:F77) + $K$4</f>
        <v>0.32370890000000002</v>
      </c>
    </row>
    <row r="78" spans="1:7" x14ac:dyDescent="0.25">
      <c r="A78" s="8">
        <v>0.74</v>
      </c>
      <c r="B78" s="1">
        <f xml:space="preserve"> A78 * 'Offense &amp; Defense'!$B$5 + (1 - A78) * 'Offense &amp; Defense'!$B$6</f>
        <v>0.31373099999999998</v>
      </c>
      <c r="C78" s="1">
        <f xml:space="preserve"> A78 * 'Offense &amp; Defense'!$C$5 + (1 - A78) * 'Offense &amp; Defense'!$C$6</f>
        <v>0.32586719999999997</v>
      </c>
      <c r="D78" s="1">
        <f xml:space="preserve"> MIN(B78:C78) + $K$3</f>
        <v>0.31323099999999998</v>
      </c>
      <c r="E78" s="1">
        <f xml:space="preserve"> A78 * 'Offense &amp; Defense'!$I$5 + (1 - A78) * 'Offense &amp; Defense'!$J$5</f>
        <v>0.31460199999999994</v>
      </c>
      <c r="F78" s="1">
        <f xml:space="preserve"> A78 * 'Offense &amp; Defense'!$I$6 + (1 - A78) * 'Offense &amp; Defense'!$J$6</f>
        <v>0.32338820000000001</v>
      </c>
      <c r="G78" s="1">
        <f xml:space="preserve"> MAX(E78:F78) + $K$4</f>
        <v>0.32388820000000001</v>
      </c>
    </row>
    <row r="79" spans="1:7" x14ac:dyDescent="0.25">
      <c r="A79" s="8">
        <v>0.75</v>
      </c>
      <c r="B79" s="1">
        <f xml:space="preserve"> A79 * 'Offense &amp; Defense'!$B$5 + (1 - A79) * 'Offense &amp; Defense'!$B$6</f>
        <v>0.31353749999999997</v>
      </c>
      <c r="C79" s="1">
        <f xml:space="preserve"> A79 * 'Offense &amp; Defense'!$C$5 + (1 - A79) * 'Offense &amp; Defense'!$C$6</f>
        <v>0.32607999999999998</v>
      </c>
      <c r="D79" s="1">
        <f xml:space="preserve"> MIN(B79:C79) + $K$3</f>
        <v>0.31303749999999997</v>
      </c>
      <c r="E79" s="1">
        <f xml:space="preserve"> A79 * 'Offense &amp; Defense'!$I$5 + (1 - A79) * 'Offense &amp; Defense'!$J$5</f>
        <v>0.31437499999999996</v>
      </c>
      <c r="F79" s="1">
        <f xml:space="preserve"> A79 * 'Offense &amp; Defense'!$I$6 + (1 - A79) * 'Offense &amp; Defense'!$J$6</f>
        <v>0.32356750000000001</v>
      </c>
      <c r="G79" s="1">
        <f xml:space="preserve"> MAX(E79:F79) + $K$4</f>
        <v>0.32406750000000001</v>
      </c>
    </row>
    <row r="80" spans="1:7" x14ac:dyDescent="0.25">
      <c r="A80" s="8">
        <v>0.76</v>
      </c>
      <c r="B80" s="1">
        <f xml:space="preserve"> A80 * 'Offense &amp; Defense'!$B$5 + (1 - A80) * 'Offense &amp; Defense'!$B$6</f>
        <v>0.31334399999999996</v>
      </c>
      <c r="C80" s="1">
        <f xml:space="preserve"> A80 * 'Offense &amp; Defense'!$C$5 + (1 - A80) * 'Offense &amp; Defense'!$C$6</f>
        <v>0.32629279999999999</v>
      </c>
      <c r="D80" s="1">
        <f xml:space="preserve"> MIN(B80:C80) + $K$3</f>
        <v>0.31284399999999996</v>
      </c>
      <c r="E80" s="1">
        <f xml:space="preserve"> A80 * 'Offense &amp; Defense'!$I$5 + (1 - A80) * 'Offense &amp; Defense'!$J$5</f>
        <v>0.31414799999999998</v>
      </c>
      <c r="F80" s="1">
        <f xml:space="preserve"> A80 * 'Offense &amp; Defense'!$I$6 + (1 - A80) * 'Offense &amp; Defense'!$J$6</f>
        <v>0.3237468</v>
      </c>
      <c r="G80" s="1">
        <f xml:space="preserve"> MAX(E80:F80) + $K$4</f>
        <v>0.3242468</v>
      </c>
    </row>
    <row r="81" spans="1:7" x14ac:dyDescent="0.25">
      <c r="A81" s="8">
        <v>0.77</v>
      </c>
      <c r="B81" s="1">
        <f xml:space="preserve"> A81 * 'Offense &amp; Defense'!$B$5 + (1 - A81) * 'Offense &amp; Defense'!$B$6</f>
        <v>0.3131505</v>
      </c>
      <c r="C81" s="1">
        <f xml:space="preserve"> A81 * 'Offense &amp; Defense'!$C$5 + (1 - A81) * 'Offense &amp; Defense'!$C$6</f>
        <v>0.32650559999999995</v>
      </c>
      <c r="D81" s="1">
        <f xml:space="preserve"> MIN(B81:C81) + $K$3</f>
        <v>0.3126505</v>
      </c>
      <c r="E81" s="1">
        <f xml:space="preserve"> A81 * 'Offense &amp; Defense'!$I$5 + (1 - A81) * 'Offense &amp; Defense'!$J$5</f>
        <v>0.31392100000000001</v>
      </c>
      <c r="F81" s="1">
        <f xml:space="preserve"> A81 * 'Offense &amp; Defense'!$I$6 + (1 - A81) * 'Offense &amp; Defense'!$J$6</f>
        <v>0.32392609999999999</v>
      </c>
      <c r="G81" s="1">
        <f xml:space="preserve"> MAX(E81:F81) + $K$4</f>
        <v>0.3244261</v>
      </c>
    </row>
    <row r="82" spans="1:7" x14ac:dyDescent="0.25">
      <c r="A82" s="8">
        <v>0.78</v>
      </c>
      <c r="B82" s="1">
        <f xml:space="preserve"> A82 * 'Offense &amp; Defense'!$B$5 + (1 - A82) * 'Offense &amp; Defense'!$B$6</f>
        <v>0.31295699999999999</v>
      </c>
      <c r="C82" s="1">
        <f xml:space="preserve"> A82 * 'Offense &amp; Defense'!$C$5 + (1 - A82) * 'Offense &amp; Defense'!$C$6</f>
        <v>0.32671839999999996</v>
      </c>
      <c r="D82" s="1">
        <f xml:space="preserve"> MIN(B82:C82) + $K$3</f>
        <v>0.31245699999999998</v>
      </c>
      <c r="E82" s="1">
        <f xml:space="preserve"> A82 * 'Offense &amp; Defense'!$I$5 + (1 - A82) * 'Offense &amp; Defense'!$J$5</f>
        <v>0.31369399999999997</v>
      </c>
      <c r="F82" s="1">
        <f xml:space="preserve"> A82 * 'Offense &amp; Defense'!$I$6 + (1 - A82) * 'Offense &amp; Defense'!$J$6</f>
        <v>0.32410539999999999</v>
      </c>
      <c r="G82" s="1">
        <f xml:space="preserve"> MAX(E82:F82) + $K$4</f>
        <v>0.32460539999999999</v>
      </c>
    </row>
    <row r="83" spans="1:7" x14ac:dyDescent="0.25">
      <c r="A83" s="8">
        <v>0.79</v>
      </c>
      <c r="B83" s="1">
        <f xml:space="preserve"> A83 * 'Offense &amp; Defense'!$B$5 + (1 - A83) * 'Offense &amp; Defense'!$B$6</f>
        <v>0.31276349999999997</v>
      </c>
      <c r="C83" s="1">
        <f xml:space="preserve"> A83 * 'Offense &amp; Defense'!$C$5 + (1 - A83) * 'Offense &amp; Defense'!$C$6</f>
        <v>0.32693119999999998</v>
      </c>
      <c r="D83" s="1">
        <f xml:space="preserve"> MIN(B83:C83) + $K$3</f>
        <v>0.31226349999999997</v>
      </c>
      <c r="E83" s="1">
        <f xml:space="preserve"> A83 * 'Offense &amp; Defense'!$I$5 + (1 - A83) * 'Offense &amp; Defense'!$J$5</f>
        <v>0.31346699999999994</v>
      </c>
      <c r="F83" s="1">
        <f xml:space="preserve"> A83 * 'Offense &amp; Defense'!$I$6 + (1 - A83) * 'Offense &amp; Defense'!$J$6</f>
        <v>0.32428470000000004</v>
      </c>
      <c r="G83" s="1">
        <f xml:space="preserve"> MAX(E83:F83) + $K$4</f>
        <v>0.32478470000000004</v>
      </c>
    </row>
    <row r="84" spans="1:7" x14ac:dyDescent="0.25">
      <c r="A84" s="8">
        <v>0.8</v>
      </c>
      <c r="B84" s="1">
        <f xml:space="preserve"> A84 * 'Offense &amp; Defense'!$B$5 + (1 - A84) * 'Offense &amp; Defense'!$B$6</f>
        <v>0.31256999999999996</v>
      </c>
      <c r="C84" s="1">
        <f xml:space="preserve"> A84 * 'Offense &amp; Defense'!$C$5 + (1 - A84) * 'Offense &amp; Defense'!$C$6</f>
        <v>0.32714399999999993</v>
      </c>
      <c r="D84" s="1">
        <f xml:space="preserve"> MIN(B84:C84) + $K$3</f>
        <v>0.31206999999999996</v>
      </c>
      <c r="E84" s="1">
        <f xml:space="preserve"> A84 * 'Offense &amp; Defense'!$I$5 + (1 - A84) * 'Offense &amp; Defense'!$J$5</f>
        <v>0.31323999999999996</v>
      </c>
      <c r="F84" s="1">
        <f xml:space="preserve"> A84 * 'Offense &amp; Defense'!$I$6 + (1 - A84) * 'Offense &amp; Defense'!$J$6</f>
        <v>0.32446399999999997</v>
      </c>
      <c r="G84" s="1">
        <f xml:space="preserve"> MAX(E84:F84) + $K$4</f>
        <v>0.32496399999999998</v>
      </c>
    </row>
    <row r="85" spans="1:7" x14ac:dyDescent="0.25">
      <c r="A85" s="8">
        <v>0.81</v>
      </c>
      <c r="B85" s="1">
        <f xml:space="preserve"> A85 * 'Offense &amp; Defense'!$B$5 + (1 - A85) * 'Offense &amp; Defense'!$B$6</f>
        <v>0.3123765</v>
      </c>
      <c r="C85" s="1">
        <f xml:space="preserve"> A85 * 'Offense &amp; Defense'!$C$5 + (1 - A85) * 'Offense &amp; Defense'!$C$6</f>
        <v>0.3273568</v>
      </c>
      <c r="D85" s="1">
        <f xml:space="preserve"> MIN(B85:C85) + $K$3</f>
        <v>0.3118765</v>
      </c>
      <c r="E85" s="1">
        <f xml:space="preserve"> A85 * 'Offense &amp; Defense'!$I$5 + (1 - A85) * 'Offense &amp; Defense'!$J$5</f>
        <v>0.31301299999999999</v>
      </c>
      <c r="F85" s="1">
        <f xml:space="preserve"> A85 * 'Offense &amp; Defense'!$I$6 + (1 - A85) * 'Offense &amp; Defense'!$J$6</f>
        <v>0.32464330000000002</v>
      </c>
      <c r="G85" s="1">
        <f xml:space="preserve"> MAX(E85:F85) + $K$4</f>
        <v>0.32514330000000002</v>
      </c>
    </row>
    <row r="86" spans="1:7" x14ac:dyDescent="0.25">
      <c r="A86" s="8">
        <v>0.82</v>
      </c>
      <c r="B86" s="1">
        <f xml:space="preserve"> A86 * 'Offense &amp; Defense'!$B$5 + (1 - A86) * 'Offense &amp; Defense'!$B$6</f>
        <v>0.31218299999999999</v>
      </c>
      <c r="C86" s="1">
        <f xml:space="preserve"> A86 * 'Offense &amp; Defense'!$C$5 + (1 - A86) * 'Offense &amp; Defense'!$C$6</f>
        <v>0.32756959999999996</v>
      </c>
      <c r="D86" s="1">
        <f xml:space="preserve"> MIN(B86:C86) + $K$3</f>
        <v>0.31168299999999999</v>
      </c>
      <c r="E86" s="1">
        <f xml:space="preserve"> A86 * 'Offense &amp; Defense'!$I$5 + (1 - A86) * 'Offense &amp; Defense'!$J$5</f>
        <v>0.31278600000000001</v>
      </c>
      <c r="F86" s="1">
        <f xml:space="preserve"> A86 * 'Offense &amp; Defense'!$I$6 + (1 - A86) * 'Offense &amp; Defense'!$J$6</f>
        <v>0.32482260000000002</v>
      </c>
      <c r="G86" s="1">
        <f xml:space="preserve"> MAX(E86:F86) + $K$4</f>
        <v>0.32532260000000002</v>
      </c>
    </row>
    <row r="87" spans="1:7" x14ac:dyDescent="0.25">
      <c r="A87" s="8">
        <v>0.83</v>
      </c>
      <c r="B87" s="1">
        <f xml:space="preserve"> A87 * 'Offense &amp; Defense'!$B$5 + (1 - A87) * 'Offense &amp; Defense'!$B$6</f>
        <v>0.31198949999999998</v>
      </c>
      <c r="C87" s="1">
        <f xml:space="preserve"> A87 * 'Offense &amp; Defense'!$C$5 + (1 - A87) * 'Offense &amp; Defense'!$C$6</f>
        <v>0.32778239999999997</v>
      </c>
      <c r="D87" s="1">
        <f xml:space="preserve"> MIN(B87:C87) + $K$3</f>
        <v>0.31148949999999997</v>
      </c>
      <c r="E87" s="1">
        <f xml:space="preserve"> A87 * 'Offense &amp; Defense'!$I$5 + (1 - A87) * 'Offense &amp; Defense'!$J$5</f>
        <v>0.31255899999999998</v>
      </c>
      <c r="F87" s="1">
        <f xml:space="preserve"> A87 * 'Offense &amp; Defense'!$I$6 + (1 - A87) * 'Offense &amp; Defense'!$J$6</f>
        <v>0.32500190000000001</v>
      </c>
      <c r="G87" s="1">
        <f xml:space="preserve"> MAX(E87:F87) + $K$4</f>
        <v>0.32550190000000001</v>
      </c>
    </row>
    <row r="88" spans="1:7" x14ac:dyDescent="0.25">
      <c r="A88" s="8">
        <v>0.84</v>
      </c>
      <c r="B88" s="1">
        <f xml:space="preserve"> A88 * 'Offense &amp; Defense'!$B$5 + (1 - A88) * 'Offense &amp; Defense'!$B$6</f>
        <v>0.31179600000000002</v>
      </c>
      <c r="C88" s="1">
        <f xml:space="preserve"> A88 * 'Offense &amp; Defense'!$C$5 + (1 - A88) * 'Offense &amp; Defense'!$C$6</f>
        <v>0.32799519999999999</v>
      </c>
      <c r="D88" s="1">
        <f xml:space="preserve"> MIN(B88:C88) + $K$3</f>
        <v>0.31129600000000002</v>
      </c>
      <c r="E88" s="1">
        <f xml:space="preserve"> A88 * 'Offense &amp; Defense'!$I$5 + (1 - A88) * 'Offense &amp; Defense'!$J$5</f>
        <v>0.312332</v>
      </c>
      <c r="F88" s="1">
        <f xml:space="preserve"> A88 * 'Offense &amp; Defense'!$I$6 + (1 - A88) * 'Offense &amp; Defense'!$J$6</f>
        <v>0.3251812</v>
      </c>
      <c r="G88" s="1">
        <f xml:space="preserve"> MAX(E88:F88) + $K$4</f>
        <v>0.3256812</v>
      </c>
    </row>
    <row r="89" spans="1:7" x14ac:dyDescent="0.25">
      <c r="A89" s="8">
        <v>0.85</v>
      </c>
      <c r="B89" s="1">
        <f xml:space="preserve"> A89 * 'Offense &amp; Defense'!$B$5 + (1 - A89) * 'Offense &amp; Defense'!$B$6</f>
        <v>0.3116025</v>
      </c>
      <c r="C89" s="1">
        <f xml:space="preserve"> A89 * 'Offense &amp; Defense'!$C$5 + (1 - A89) * 'Offense &amp; Defense'!$C$6</f>
        <v>0.328208</v>
      </c>
      <c r="D89" s="1">
        <f xml:space="preserve"> MIN(B89:C89) + $K$3</f>
        <v>0.3111025</v>
      </c>
      <c r="E89" s="1">
        <f xml:space="preserve"> A89 * 'Offense &amp; Defense'!$I$5 + (1 - A89) * 'Offense &amp; Defense'!$J$5</f>
        <v>0.31210499999999997</v>
      </c>
      <c r="F89" s="1">
        <f xml:space="preserve"> A89 * 'Offense &amp; Defense'!$I$6 + (1 - A89) * 'Offense &amp; Defense'!$J$6</f>
        <v>0.3253605</v>
      </c>
      <c r="G89" s="1">
        <f xml:space="preserve"> MAX(E89:F89) + $K$4</f>
        <v>0.3258605</v>
      </c>
    </row>
    <row r="90" spans="1:7" x14ac:dyDescent="0.25">
      <c r="A90" s="8">
        <v>0.86</v>
      </c>
      <c r="B90" s="1">
        <f xml:space="preserve"> A90 * 'Offense &amp; Defense'!$B$5 + (1 - A90) * 'Offense &amp; Defense'!$B$6</f>
        <v>0.31140899999999999</v>
      </c>
      <c r="C90" s="1">
        <f xml:space="preserve"> A90 * 'Offense &amp; Defense'!$C$5 + (1 - A90) * 'Offense &amp; Defense'!$C$6</f>
        <v>0.32842079999999996</v>
      </c>
      <c r="D90" s="1">
        <f xml:space="preserve"> MIN(B90:C90) + $K$3</f>
        <v>0.31090899999999999</v>
      </c>
      <c r="E90" s="1">
        <f xml:space="preserve"> A90 * 'Offense &amp; Defense'!$I$5 + (1 - A90) * 'Offense &amp; Defense'!$J$5</f>
        <v>0.31187799999999999</v>
      </c>
      <c r="F90" s="1">
        <f xml:space="preserve"> A90 * 'Offense &amp; Defense'!$I$6 + (1 - A90) * 'Offense &amp; Defense'!$J$6</f>
        <v>0.32553980000000005</v>
      </c>
      <c r="G90" s="1">
        <f xml:space="preserve"> MAX(E90:F90) + $K$4</f>
        <v>0.32603980000000005</v>
      </c>
    </row>
    <row r="91" spans="1:7" x14ac:dyDescent="0.25">
      <c r="A91" s="8">
        <v>0.87</v>
      </c>
      <c r="B91" s="1">
        <f xml:space="preserve"> A91 * 'Offense &amp; Defense'!$B$5 + (1 - A91) * 'Offense &amp; Defense'!$B$6</f>
        <v>0.31121549999999998</v>
      </c>
      <c r="C91" s="1">
        <f xml:space="preserve"> A91 * 'Offense &amp; Defense'!$C$5 + (1 - A91) * 'Offense &amp; Defense'!$C$6</f>
        <v>0.32863359999999997</v>
      </c>
      <c r="D91" s="1">
        <f xml:space="preserve"> MIN(B91:C91) + $K$3</f>
        <v>0.31071549999999998</v>
      </c>
      <c r="E91" s="1">
        <f xml:space="preserve"> A91 * 'Offense &amp; Defense'!$I$5 + (1 - A91) * 'Offense &amp; Defense'!$J$5</f>
        <v>0.31165100000000001</v>
      </c>
      <c r="F91" s="1">
        <f xml:space="preserve"> A91 * 'Offense &amp; Defense'!$I$6 + (1 - A91) * 'Offense &amp; Defense'!$J$6</f>
        <v>0.32571910000000004</v>
      </c>
      <c r="G91" s="1">
        <f xml:space="preserve"> MAX(E91:F91) + $K$4</f>
        <v>0.32621910000000004</v>
      </c>
    </row>
    <row r="92" spans="1:7" x14ac:dyDescent="0.25">
      <c r="A92" s="8">
        <v>0.88</v>
      </c>
      <c r="B92" s="1">
        <f xml:space="preserve"> A92 * 'Offense &amp; Defense'!$B$5 + (1 - A92) * 'Offense &amp; Defense'!$B$6</f>
        <v>0.31102199999999997</v>
      </c>
      <c r="C92" s="1">
        <f xml:space="preserve"> A92 * 'Offense &amp; Defense'!$C$5 + (1 - A92) * 'Offense &amp; Defense'!$C$6</f>
        <v>0.32884639999999998</v>
      </c>
      <c r="D92" s="1">
        <f xml:space="preserve"> MIN(B92:C92) + $K$3</f>
        <v>0.31052199999999996</v>
      </c>
      <c r="E92" s="1">
        <f xml:space="preserve"> A92 * 'Offense &amp; Defense'!$I$5 + (1 - A92) * 'Offense &amp; Defense'!$J$5</f>
        <v>0.31142399999999992</v>
      </c>
      <c r="F92" s="1">
        <f xml:space="preserve"> A92 * 'Offense &amp; Defense'!$I$6 + (1 - A92) * 'Offense &amp; Defense'!$J$6</f>
        <v>0.32589839999999998</v>
      </c>
      <c r="G92" s="1">
        <f xml:space="preserve"> MAX(E92:F92) + $K$4</f>
        <v>0.32639839999999998</v>
      </c>
    </row>
    <row r="93" spans="1:7" x14ac:dyDescent="0.25">
      <c r="A93" s="8">
        <v>0.89</v>
      </c>
      <c r="B93" s="1">
        <f xml:space="preserve"> A93 * 'Offense &amp; Defense'!$B$5 + (1 - A93) * 'Offense &amp; Defense'!$B$6</f>
        <v>0.31082849999999995</v>
      </c>
      <c r="C93" s="1">
        <f xml:space="preserve"> A93 * 'Offense &amp; Defense'!$C$5 + (1 - A93) * 'Offense &amp; Defense'!$C$6</f>
        <v>0.3290592</v>
      </c>
      <c r="D93" s="1">
        <f xml:space="preserve"> MIN(B93:C93) + $K$3</f>
        <v>0.31032849999999995</v>
      </c>
      <c r="E93" s="1">
        <f xml:space="preserve"> A93 * 'Offense &amp; Defense'!$I$5 + (1 - A93) * 'Offense &amp; Defense'!$J$5</f>
        <v>0.31119699999999995</v>
      </c>
      <c r="F93" s="1">
        <f xml:space="preserve"> A93 * 'Offense &amp; Defense'!$I$6 + (1 - A93) * 'Offense &amp; Defense'!$J$6</f>
        <v>0.32607770000000003</v>
      </c>
      <c r="G93" s="1">
        <f xml:space="preserve"> MAX(E93:F93) + $K$4</f>
        <v>0.32657770000000003</v>
      </c>
    </row>
    <row r="94" spans="1:7" x14ac:dyDescent="0.25">
      <c r="A94" s="8">
        <v>0.9</v>
      </c>
      <c r="B94" s="1">
        <f xml:space="preserve"> A94 * 'Offense &amp; Defense'!$B$5 + (1 - A94) * 'Offense &amp; Defense'!$B$6</f>
        <v>0.31063499999999994</v>
      </c>
      <c r="C94" s="1">
        <f xml:space="preserve"> A94 * 'Offense &amp; Defense'!$C$5 + (1 - A94) * 'Offense &amp; Defense'!$C$6</f>
        <v>0.32927199999999995</v>
      </c>
      <c r="D94" s="1">
        <f xml:space="preserve"> MIN(B94:C94) + $K$3</f>
        <v>0.31013499999999994</v>
      </c>
      <c r="E94" s="1">
        <f xml:space="preserve"> A94 * 'Offense &amp; Defense'!$I$5 + (1 - A94) * 'Offense &amp; Defense'!$J$5</f>
        <v>0.31096999999999997</v>
      </c>
      <c r="F94" s="1">
        <f xml:space="preserve"> A94 * 'Offense &amp; Defense'!$I$6 + (1 - A94) * 'Offense &amp; Defense'!$J$6</f>
        <v>0.32625700000000002</v>
      </c>
      <c r="G94" s="1">
        <f xml:space="preserve"> MAX(E94:F94) + $K$4</f>
        <v>0.32675700000000002</v>
      </c>
    </row>
    <row r="95" spans="1:7" x14ac:dyDescent="0.25">
      <c r="A95" s="8">
        <v>0.91</v>
      </c>
      <c r="B95" s="1">
        <f xml:space="preserve"> A95 * 'Offense &amp; Defense'!$B$5 + (1 - A95) * 'Offense &amp; Defense'!$B$6</f>
        <v>0.31044149999999998</v>
      </c>
      <c r="C95" s="1">
        <f xml:space="preserve"> A95 * 'Offense &amp; Defense'!$C$5 + (1 - A95) * 'Offense &amp; Defense'!$C$6</f>
        <v>0.32948480000000002</v>
      </c>
      <c r="D95" s="1">
        <f xml:space="preserve"> MIN(B95:C95) + $K$3</f>
        <v>0.30994149999999998</v>
      </c>
      <c r="E95" s="1">
        <f xml:space="preserve"> A95 * 'Offense &amp; Defense'!$I$5 + (1 - A95) * 'Offense &amp; Defense'!$J$5</f>
        <v>0.31074299999999994</v>
      </c>
      <c r="F95" s="1">
        <f xml:space="preserve"> A95 * 'Offense &amp; Defense'!$I$6 + (1 - A95) * 'Offense &amp; Defense'!$J$6</f>
        <v>0.32643630000000001</v>
      </c>
      <c r="G95" s="1">
        <f xml:space="preserve"> MAX(E95:F95) + $K$4</f>
        <v>0.32693630000000001</v>
      </c>
    </row>
    <row r="96" spans="1:7" x14ac:dyDescent="0.25">
      <c r="A96" s="8">
        <v>0.92</v>
      </c>
      <c r="B96" s="1">
        <f xml:space="preserve"> A96 * 'Offense &amp; Defense'!$B$5 + (1 - A96) * 'Offense &amp; Defense'!$B$6</f>
        <v>0.31024799999999997</v>
      </c>
      <c r="C96" s="1">
        <f xml:space="preserve"> A96 * 'Offense &amp; Defense'!$C$5 + (1 - A96) * 'Offense &amp; Defense'!$C$6</f>
        <v>0.32969759999999998</v>
      </c>
      <c r="D96" s="1">
        <f xml:space="preserve"> MIN(B96:C96) + $K$3</f>
        <v>0.30974799999999997</v>
      </c>
      <c r="E96" s="1">
        <f xml:space="preserve"> A96 * 'Offense &amp; Defense'!$I$5 + (1 - A96) * 'Offense &amp; Defense'!$J$5</f>
        <v>0.31051599999999996</v>
      </c>
      <c r="F96" s="1">
        <f xml:space="preserve"> A96 * 'Offense &amp; Defense'!$I$6 + (1 - A96) * 'Offense &amp; Defense'!$J$6</f>
        <v>0.32661560000000001</v>
      </c>
      <c r="G96" s="1">
        <f xml:space="preserve"> MAX(E96:F96) + $K$4</f>
        <v>0.32711560000000001</v>
      </c>
    </row>
    <row r="97" spans="1:7" x14ac:dyDescent="0.25">
      <c r="A97" s="8">
        <v>0.93</v>
      </c>
      <c r="B97" s="1">
        <f xml:space="preserve"> A97 * 'Offense &amp; Defense'!$B$5 + (1 - A97) * 'Offense &amp; Defense'!$B$6</f>
        <v>0.31005449999999996</v>
      </c>
      <c r="C97" s="1">
        <f xml:space="preserve"> A97 * 'Offense &amp; Defense'!$C$5 + (1 - A97) * 'Offense &amp; Defense'!$C$6</f>
        <v>0.32991039999999994</v>
      </c>
      <c r="D97" s="1">
        <f xml:space="preserve"> MIN(B97:C97) + $K$3</f>
        <v>0.30955449999999995</v>
      </c>
      <c r="E97" s="1">
        <f xml:space="preserve"> A97 * 'Offense &amp; Defense'!$I$5 + (1 - A97) * 'Offense &amp; Defense'!$J$5</f>
        <v>0.31028899999999998</v>
      </c>
      <c r="F97" s="1">
        <f xml:space="preserve"> A97 * 'Offense &amp; Defense'!$I$6 + (1 - A97) * 'Offense &amp; Defense'!$J$6</f>
        <v>0.3267949</v>
      </c>
      <c r="G97" s="1">
        <f xml:space="preserve"> MAX(E97:F97) + $K$4</f>
        <v>0.3272949</v>
      </c>
    </row>
    <row r="98" spans="1:7" x14ac:dyDescent="0.25">
      <c r="A98" s="8">
        <v>0.94</v>
      </c>
      <c r="B98" s="1">
        <f xml:space="preserve"> A98 * 'Offense &amp; Defense'!$B$5 + (1 - A98) * 'Offense &amp; Defense'!$B$6</f>
        <v>0.30986099999999994</v>
      </c>
      <c r="C98" s="1">
        <f xml:space="preserve"> A98 * 'Offense &amp; Defense'!$C$5 + (1 - A98) * 'Offense &amp; Defense'!$C$6</f>
        <v>0.33012319999999995</v>
      </c>
      <c r="D98" s="1">
        <f xml:space="preserve"> MIN(B98:C98) + $K$3</f>
        <v>0.30936099999999994</v>
      </c>
      <c r="E98" s="1">
        <f xml:space="preserve"> A98 * 'Offense &amp; Defense'!$I$5 + (1 - A98) * 'Offense &amp; Defense'!$J$5</f>
        <v>0.31006199999999995</v>
      </c>
      <c r="F98" s="1">
        <f xml:space="preserve"> A98 * 'Offense &amp; Defense'!$I$6 + (1 - A98) * 'Offense &amp; Defense'!$J$6</f>
        <v>0.32697419999999999</v>
      </c>
      <c r="G98" s="1">
        <f xml:space="preserve"> MAX(E98:F98) + $K$4</f>
        <v>0.32747419999999999</v>
      </c>
    </row>
    <row r="99" spans="1:7" x14ac:dyDescent="0.25">
      <c r="A99" s="8">
        <v>0.95</v>
      </c>
      <c r="B99" s="1">
        <f xml:space="preserve"> A99 * 'Offense &amp; Defense'!$B$5 + (1 - A99) * 'Offense &amp; Defense'!$B$6</f>
        <v>0.30966749999999998</v>
      </c>
      <c r="C99" s="1">
        <f xml:space="preserve"> A99 * 'Offense &amp; Defense'!$C$5 + (1 - A99) * 'Offense &amp; Defense'!$C$6</f>
        <v>0.33033599999999996</v>
      </c>
      <c r="D99" s="1">
        <f xml:space="preserve"> MIN(B99:C99) + $K$3</f>
        <v>0.30916749999999998</v>
      </c>
      <c r="E99" s="1">
        <f xml:space="preserve"> A99 * 'Offense &amp; Defense'!$I$5 + (1 - A99) * 'Offense &amp; Defense'!$J$5</f>
        <v>0.30983499999999997</v>
      </c>
      <c r="F99" s="1">
        <f xml:space="preserve"> A99 * 'Offense &amp; Defense'!$I$6 + (1 - A99) * 'Offense &amp; Defense'!$J$6</f>
        <v>0.32715349999999999</v>
      </c>
      <c r="G99" s="1">
        <f xml:space="preserve"> MAX(E99:F99) + $K$4</f>
        <v>0.32765349999999999</v>
      </c>
    </row>
    <row r="100" spans="1:7" x14ac:dyDescent="0.25">
      <c r="A100" s="8">
        <v>0.96</v>
      </c>
      <c r="B100" s="1">
        <f xml:space="preserve"> A100 * 'Offense &amp; Defense'!$B$5 + (1 - A100) * 'Offense &amp; Defense'!$B$6</f>
        <v>0.30947399999999997</v>
      </c>
      <c r="C100" s="1">
        <f xml:space="preserve"> A100 * 'Offense &amp; Defense'!$C$5 + (1 - A100) * 'Offense &amp; Defense'!$C$6</f>
        <v>0.33054879999999998</v>
      </c>
      <c r="D100" s="1">
        <f xml:space="preserve"> MIN(B100:C100) + $K$3</f>
        <v>0.30897399999999997</v>
      </c>
      <c r="E100" s="1">
        <f xml:space="preserve"> A100 * 'Offense &amp; Defense'!$I$5 + (1 - A100) * 'Offense &amp; Defense'!$J$5</f>
        <v>0.30960799999999994</v>
      </c>
      <c r="F100" s="1">
        <f xml:space="preserve"> A100 * 'Offense &amp; Defense'!$I$6 + (1 - A100) * 'Offense &amp; Defense'!$J$6</f>
        <v>0.32733279999999998</v>
      </c>
      <c r="G100" s="1">
        <f xml:space="preserve"> MAX(E100:F100) + $K$4</f>
        <v>0.32783279999999998</v>
      </c>
    </row>
    <row r="101" spans="1:7" x14ac:dyDescent="0.25">
      <c r="A101" s="8">
        <v>0.97</v>
      </c>
      <c r="B101" s="1">
        <f xml:space="preserve"> A101 * 'Offense &amp; Defense'!$B$5 + (1 - A101) * 'Offense &amp; Defense'!$B$6</f>
        <v>0.30928049999999996</v>
      </c>
      <c r="C101" s="1">
        <f xml:space="preserve"> A101 * 'Offense &amp; Defense'!$C$5 + (1 - A101) * 'Offense &amp; Defense'!$C$6</f>
        <v>0.33076159999999999</v>
      </c>
      <c r="D101" s="1">
        <f xml:space="preserve"> MIN(B101:C101) + $K$3</f>
        <v>0.30878049999999996</v>
      </c>
      <c r="E101" s="1">
        <f xml:space="preserve"> A101 * 'Offense &amp; Defense'!$I$5 + (1 - A101) * 'Offense &amp; Defense'!$J$5</f>
        <v>0.30938099999999996</v>
      </c>
      <c r="F101" s="1">
        <f xml:space="preserve"> A101 * 'Offense &amp; Defense'!$I$6 + (1 - A101) * 'Offense &amp; Defense'!$J$6</f>
        <v>0.32751210000000003</v>
      </c>
      <c r="G101" s="1">
        <f xml:space="preserve"> MAX(E101:F101) + $K$4</f>
        <v>0.32801210000000003</v>
      </c>
    </row>
    <row r="102" spans="1:7" x14ac:dyDescent="0.25">
      <c r="A102" s="8">
        <v>0.98</v>
      </c>
      <c r="B102" s="1">
        <f xml:space="preserve"> A102 * 'Offense &amp; Defense'!$B$5 + (1 - A102) * 'Offense &amp; Defense'!$B$6</f>
        <v>0.30908699999999995</v>
      </c>
      <c r="C102" s="1">
        <f xml:space="preserve"> A102 * 'Offense &amp; Defense'!$C$5 + (1 - A102) * 'Offense &amp; Defense'!$C$6</f>
        <v>0.33097439999999995</v>
      </c>
      <c r="D102" s="1">
        <f xml:space="preserve"> MIN(B102:C102) + $K$3</f>
        <v>0.30858699999999994</v>
      </c>
      <c r="E102" s="1">
        <f xml:space="preserve"> A102 * 'Offense &amp; Defense'!$I$5 + (1 - A102) * 'Offense &amp; Defense'!$J$5</f>
        <v>0.30915399999999998</v>
      </c>
      <c r="F102" s="1">
        <f xml:space="preserve"> A102 * 'Offense &amp; Defense'!$I$6 + (1 - A102) * 'Offense &amp; Defense'!$J$6</f>
        <v>0.32769140000000002</v>
      </c>
      <c r="G102" s="1">
        <f xml:space="preserve"> MAX(E102:F102) + $K$4</f>
        <v>0.32819140000000002</v>
      </c>
    </row>
    <row r="103" spans="1:7" x14ac:dyDescent="0.25">
      <c r="A103" s="8">
        <v>0.99</v>
      </c>
      <c r="B103" s="1">
        <f xml:space="preserve"> A103 * 'Offense &amp; Defense'!$B$5 + (1 - A103) * 'Offense &amp; Defense'!$B$6</f>
        <v>0.30889349999999999</v>
      </c>
      <c r="C103" s="1">
        <f xml:space="preserve"> A103 * 'Offense &amp; Defense'!$C$5 + (1 - A103) * 'Offense &amp; Defense'!$C$6</f>
        <v>0.33118720000000001</v>
      </c>
      <c r="D103" s="1">
        <f xml:space="preserve"> MIN(B103:C103) + $K$3</f>
        <v>0.30839349999999999</v>
      </c>
      <c r="E103" s="1">
        <f xml:space="preserve"> A103 * 'Offense &amp; Defense'!$I$5 + (1 - A103) * 'Offense &amp; Defense'!$J$5</f>
        <v>0.30892699999999995</v>
      </c>
      <c r="F103" s="1">
        <f xml:space="preserve"> A103 * 'Offense &amp; Defense'!$I$6 + (1 - A103) * 'Offense &amp; Defense'!$J$6</f>
        <v>0.32787070000000001</v>
      </c>
      <c r="G103" s="1">
        <f xml:space="preserve"> MAX(E103:F103) + $K$4</f>
        <v>0.32837070000000002</v>
      </c>
    </row>
    <row r="104" spans="1:7" x14ac:dyDescent="0.25">
      <c r="A104" s="8">
        <v>1</v>
      </c>
      <c r="B104" s="1">
        <f xml:space="preserve"> A104 * 'Offense &amp; Defense'!$B$5 + (1 - A104) * 'Offense &amp; Defense'!$B$6</f>
        <v>0.30869999999999997</v>
      </c>
      <c r="C104" s="1">
        <f xml:space="preserve"> A104 * 'Offense &amp; Defense'!$C$5 + (1 - A104) * 'Offense &amp; Defense'!$C$6</f>
        <v>0.33139999999999997</v>
      </c>
      <c r="D104" s="1">
        <f xml:space="preserve"> MIN(B104:C104) + $K$3</f>
        <v>0.30819999999999997</v>
      </c>
      <c r="E104" s="1">
        <f xml:space="preserve"> A104 * 'Offense &amp; Defense'!$I$5 + (1 - A104) * 'Offense &amp; Defense'!$J$5</f>
        <v>0.30869999999999997</v>
      </c>
      <c r="F104" s="1">
        <f xml:space="preserve"> A104 * 'Offense &amp; Defense'!$I$6 + (1 - A104) * 'Offense &amp; Defense'!$J$6</f>
        <v>0.32805000000000001</v>
      </c>
      <c r="G104" s="1">
        <f xml:space="preserve"> MAX(E104:F104) + $K$4</f>
        <v>0.32855000000000001</v>
      </c>
    </row>
    <row r="130" spans="1:1" x14ac:dyDescent="0.25">
      <c r="A130" s="8"/>
    </row>
  </sheetData>
  <mergeCells count="4">
    <mergeCell ref="B1:D1"/>
    <mergeCell ref="E1:G1"/>
    <mergeCell ref="B2:D2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Offense</vt:lpstr>
      <vt:lpstr>Defense</vt:lpstr>
      <vt:lpstr>Offense &amp; Defense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Tanudjaja</dc:creator>
  <cp:lastModifiedBy>Jordan Tanudjaja</cp:lastModifiedBy>
  <dcterms:created xsi:type="dcterms:W3CDTF">2020-12-08T05:03:12Z</dcterms:created>
  <dcterms:modified xsi:type="dcterms:W3CDTF">2020-12-09T03:04:27Z</dcterms:modified>
</cp:coreProperties>
</file>