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rdan.watson\Desktop\SeaShare\"/>
    </mc:Choice>
  </mc:AlternateContent>
  <bookViews>
    <workbookView xWindow="0" yWindow="0" windowWidth="23040" windowHeight="9336" activeTab="1"/>
  </bookViews>
  <sheets>
    <sheet name="PSC_Rates" sheetId="1" r:id="rId1"/>
    <sheet name="Read Me"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1" l="1"/>
  <c r="D33" i="1"/>
  <c r="C33" i="1"/>
  <c r="B33" i="1"/>
  <c r="F33" i="1"/>
  <c r="G3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 i="1"/>
  <c r="M4" i="1"/>
  <c r="M5" i="1"/>
  <c r="M6" i="1"/>
  <c r="M7" i="1"/>
  <c r="M8" i="1"/>
  <c r="M9" i="1"/>
  <c r="M10" i="1"/>
  <c r="M11" i="1"/>
  <c r="M12" i="1"/>
  <c r="M13" i="1"/>
  <c r="M14" i="1"/>
  <c r="M15" i="1"/>
  <c r="M16" i="1"/>
  <c r="M17" i="1"/>
  <c r="M18" i="1"/>
  <c r="M19" i="1"/>
  <c r="M20" i="1"/>
  <c r="M21" i="1"/>
  <c r="M22" i="1"/>
  <c r="M23" i="1"/>
  <c r="M24" i="1"/>
  <c r="M25" i="1"/>
  <c r="M26" i="1"/>
  <c r="M27" i="1"/>
  <c r="M28" i="1"/>
  <c r="M29" i="1"/>
  <c r="M30" i="1"/>
  <c r="M3" i="1"/>
  <c r="H10" i="1"/>
  <c r="H11" i="1"/>
  <c r="H26" i="1"/>
  <c r="E4" i="1"/>
  <c r="H4" i="1" s="1"/>
  <c r="E5" i="1"/>
  <c r="H5" i="1" s="1"/>
  <c r="E6" i="1"/>
  <c r="H6" i="1" s="1"/>
  <c r="E7" i="1"/>
  <c r="H7" i="1" s="1"/>
  <c r="E8" i="1"/>
  <c r="H8" i="1" s="1"/>
  <c r="E9" i="1"/>
  <c r="H9" i="1" s="1"/>
  <c r="E10" i="1"/>
  <c r="E11" i="1"/>
  <c r="E12" i="1"/>
  <c r="H12" i="1" s="1"/>
  <c r="E13" i="1"/>
  <c r="H13" i="1" s="1"/>
  <c r="E14" i="1"/>
  <c r="H14" i="1" s="1"/>
  <c r="E15" i="1"/>
  <c r="H15" i="1" s="1"/>
  <c r="E16" i="1"/>
  <c r="H16" i="1" s="1"/>
  <c r="E17" i="1"/>
  <c r="H17" i="1" s="1"/>
  <c r="E18" i="1"/>
  <c r="H18" i="1" s="1"/>
  <c r="E19" i="1"/>
  <c r="H19" i="1" s="1"/>
  <c r="E20" i="1"/>
  <c r="H20" i="1" s="1"/>
  <c r="E21" i="1"/>
  <c r="H21" i="1" s="1"/>
  <c r="E22" i="1"/>
  <c r="H22" i="1" s="1"/>
  <c r="E23" i="1"/>
  <c r="H23" i="1" s="1"/>
  <c r="E24" i="1"/>
  <c r="H24" i="1" s="1"/>
  <c r="E25" i="1"/>
  <c r="H25" i="1" s="1"/>
  <c r="E26" i="1"/>
  <c r="E27" i="1"/>
  <c r="H27" i="1" s="1"/>
  <c r="E28" i="1"/>
  <c r="H28" i="1" s="1"/>
  <c r="E29" i="1"/>
  <c r="H29" i="1" s="1"/>
  <c r="E30" i="1"/>
  <c r="H30" i="1" s="1"/>
  <c r="E31" i="1"/>
  <c r="H31" i="1" s="1"/>
  <c r="E3" i="1"/>
  <c r="H3" i="1" s="1"/>
  <c r="M33" i="1" l="1"/>
  <c r="H33" i="1"/>
</calcChain>
</file>

<file path=xl/sharedStrings.xml><?xml version="1.0" encoding="utf-8"?>
<sst xmlns="http://schemas.openxmlformats.org/spreadsheetml/2006/main" count="39" uniqueCount="33">
  <si>
    <t>Year</t>
  </si>
  <si>
    <t>Total (retained plus discard) from Table 3 of Ianelli et al. 2020</t>
  </si>
  <si>
    <t>Ianelli, J., Fissel B., Holsman, K., Honkalehto, T.,  Kotwicki, S., Monahan, C., et al. (2020). Chapter 1: Assessment of the walleye polock stock in the eastern Bering Sea. In: Stock assessment and fishery evaluation report for the groundfish resources of the Bering Sea/Aleutian Islands regions. North Pac.
Fish. Mgmt. Council, Anchorage, AK, section 1:1-169.</t>
  </si>
  <si>
    <t>https://www.fisheries.noaa.gov/sites/default/files/akro/chinook_salmon_mortality2020.html</t>
  </si>
  <si>
    <t>From NOAA Alaska Region "Chinook Salmon Mortality in BSAI pollock directed fisheries"</t>
  </si>
  <si>
    <t>Last accessed 05/31/2020</t>
  </si>
  <si>
    <t>pollock total catch</t>
  </si>
  <si>
    <t>Chinook PSC</t>
  </si>
  <si>
    <t>Chum PSC</t>
  </si>
  <si>
    <t>Total salmon PSC</t>
  </si>
  <si>
    <t>Average</t>
  </si>
  <si>
    <t>Total Chinook mortality taken as the column "Annual with CDQ"</t>
  </si>
  <si>
    <t>From NOAA Alaska Region "Non-Chinook Salmon Mortality in BSAI pollock directed fisheries"</t>
  </si>
  <si>
    <t>https://www.fisheries.noaa.gov/sites/default/files/akro/chum_salmon_mortality2020.html</t>
  </si>
  <si>
    <t>Total Chum mortality interpreted as all non-Chinook, taken from the column "Annual with CDQ"</t>
  </si>
  <si>
    <t>Bering Sea Aleutian Islands</t>
  </si>
  <si>
    <t>Gulf of Alaska</t>
  </si>
  <si>
    <t>Chinook number / pollock mt</t>
  </si>
  <si>
    <t>Chum number / pollock mt</t>
  </si>
  <si>
    <t>Salmon number / pollock mt</t>
  </si>
  <si>
    <t>Pollock total catch (Bering Sea Aleutian Islands)</t>
  </si>
  <si>
    <t>Chinook Mortality (Bering Sea Aleutian Islands)</t>
  </si>
  <si>
    <t>Chum_Mortality (Bering Sea Aleutian Islands)</t>
  </si>
  <si>
    <t>Pollock total catch (Gulf of Alaska)</t>
  </si>
  <si>
    <t>https://archive.afsc.noaa.gov/refm/docs/2019/GOApollock.pdf</t>
  </si>
  <si>
    <t>"Total" column from Table 1.1, Dorn et al., 2019</t>
  </si>
  <si>
    <t>Dorn, M.W., Deary, A.L., Fissel, B.E., Jones, D.T., Lauffenburger, N.E., Palsson, W.A., et al., (2019). Assessment of the walleye pollock stock in the Gulf of Alaska. In Stock Assessment and Fishery Evaluation Report for Groundfish Resources of the Gulf of Alaska. Prepared by the Gulf of Alaska Groundfish Plan Team, North Pacific Fishery Management Council, P.O. Box 103136, Anchorage, AK 99510. North Pacific Fisheries Management Council, Anchorage, AK.</t>
  </si>
  <si>
    <t>https://www.fisheries.noaa.gov/sites/default/files/akro/goasalmonmort2020.html</t>
  </si>
  <si>
    <t>Chum Mortality (Gulf of Alaska)</t>
  </si>
  <si>
    <t>Chinook Mortality (Gulf of Alaska)</t>
  </si>
  <si>
    <t>Annual column of Chinook mortality from pollock directed fisheries</t>
  </si>
  <si>
    <t>From Alaska Regional Office, GOA Chinook Salmon Mortality Estimates</t>
  </si>
  <si>
    <t>Not included as numbers are typically quite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</si>
</sst>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5" formatCode="#,##0.000"/>
  </numFmts>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wrapText="1"/>
    </xf>
    <xf numFmtId="0" fontId="1" fillId="0" borderId="0" xfId="0" applyFont="1"/>
    <xf numFmtId="0" fontId="2" fillId="0" borderId="0" xfId="1"/>
    <xf numFmtId="2" fontId="0" fillId="0" borderId="0" xfId="0" applyNumberFormat="1"/>
    <xf numFmtId="0" fontId="1" fillId="0" borderId="0" xfId="0" applyFont="1" applyAlignment="1">
      <alignment horizontal="center"/>
    </xf>
    <xf numFmtId="0" fontId="1" fillId="0" borderId="0" xfId="0" applyFont="1" applyAlignment="1">
      <alignment horizontal="center" vertical="center"/>
    </xf>
    <xf numFmtId="0" fontId="0" fillId="0" borderId="0" xfId="0" applyFont="1"/>
    <xf numFmtId="0" fontId="3" fillId="0" borderId="0" xfId="0" applyFont="1" applyAlignment="1">
      <alignment horizontal="center" vertical="center" wrapText="1"/>
    </xf>
    <xf numFmtId="0" fontId="0" fillId="0" borderId="0" xfId="0" applyFont="1" applyAlignment="1">
      <alignment horizontal="center"/>
    </xf>
    <xf numFmtId="3" fontId="0" fillId="0" borderId="0" xfId="0" applyNumberFormat="1" applyFont="1" applyAlignment="1">
      <alignment horizontal="center"/>
    </xf>
    <xf numFmtId="3" fontId="3" fillId="0" borderId="0" xfId="0" applyNumberFormat="1" applyFont="1" applyAlignment="1">
      <alignment horizontal="center" vertical="center" wrapText="1"/>
    </xf>
    <xf numFmtId="2" fontId="0" fillId="0" borderId="0" xfId="0" applyNumberFormat="1" applyFont="1" applyAlignment="1">
      <alignment horizontal="center"/>
    </xf>
    <xf numFmtId="3" fontId="4" fillId="0" borderId="0" xfId="0" applyNumberFormat="1" applyFont="1" applyAlignment="1">
      <alignment horizontal="center" vertical="top" shrinkToFit="1"/>
    </xf>
    <xf numFmtId="175" fontId="0" fillId="0" borderId="0" xfId="0" applyNumberFormat="1" applyFont="1" applyAlignment="1">
      <alignment horizontal="center"/>
    </xf>
    <xf numFmtId="2" fontId="0" fillId="0" borderId="0" xfId="0" applyNumberFormat="1" applyAlignment="1">
      <alignment horizontal="center"/>
    </xf>
    <xf numFmtId="0" fontId="0" fillId="0" borderId="0" xfId="0" applyAlignment="1">
      <alignment horizontal="center"/>
    </xf>
    <xf numFmtId="3"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archive.afsc.noaa.gov/refm/docs/2019/GOApollock.pdf" TargetMode="External"/><Relationship Id="rId2" Type="http://schemas.openxmlformats.org/officeDocument/2006/relationships/hyperlink" Target="https://www.fisheries.noaa.gov/sites/default/files/akro/chum_salmon_mortality2020.html" TargetMode="External"/><Relationship Id="rId1" Type="http://schemas.openxmlformats.org/officeDocument/2006/relationships/hyperlink" Target="https://www.fisheries.noaa.gov/sites/default/files/akro/chinook_salmon_mortality2020.html" TargetMode="External"/><Relationship Id="rId4" Type="http://schemas.openxmlformats.org/officeDocument/2006/relationships/hyperlink" Target="https://www.fisheries.noaa.gov/sites/default/files/akro/goasalmonmort202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F5" sqref="F5"/>
    </sheetView>
  </sheetViews>
  <sheetFormatPr defaultRowHeight="14.4" x14ac:dyDescent="0.3"/>
  <cols>
    <col min="1" max="1" width="7.5546875" bestFit="1" customWidth="1"/>
    <col min="2" max="2" width="16.21875" bestFit="1" customWidth="1"/>
    <col min="3" max="3" width="11.109375" bestFit="1" customWidth="1"/>
    <col min="4" max="4" width="9.109375" bestFit="1" customWidth="1"/>
    <col min="5" max="5" width="15.109375" bestFit="1" customWidth="1"/>
    <col min="6" max="6" width="24.88671875" bestFit="1" customWidth="1"/>
    <col min="7" max="7" width="22.88671875" bestFit="1" customWidth="1"/>
    <col min="8" max="8" width="24.21875" bestFit="1" customWidth="1"/>
    <col min="11" max="11" width="16.21875" bestFit="1" customWidth="1"/>
    <col min="12" max="12" width="11.109375" bestFit="1" customWidth="1"/>
    <col min="13" max="13" width="24.88671875" bestFit="1" customWidth="1"/>
  </cols>
  <sheetData>
    <row r="1" spans="1:13" x14ac:dyDescent="0.3">
      <c r="A1" s="7"/>
      <c r="B1" s="5" t="s">
        <v>15</v>
      </c>
      <c r="C1" s="5"/>
      <c r="D1" s="5"/>
      <c r="E1" s="5"/>
      <c r="F1" s="5"/>
      <c r="G1" s="5"/>
      <c r="H1" s="5"/>
      <c r="I1" s="7"/>
      <c r="J1" s="7"/>
      <c r="K1" s="6" t="s">
        <v>16</v>
      </c>
      <c r="L1" s="6"/>
      <c r="M1" s="6"/>
    </row>
    <row r="2" spans="1:13" x14ac:dyDescent="0.3">
      <c r="A2" s="9" t="s">
        <v>0</v>
      </c>
      <c r="B2" s="9" t="s">
        <v>6</v>
      </c>
      <c r="C2" s="9" t="s">
        <v>7</v>
      </c>
      <c r="D2" s="9" t="s">
        <v>8</v>
      </c>
      <c r="E2" s="9" t="s">
        <v>9</v>
      </c>
      <c r="F2" s="9" t="s">
        <v>17</v>
      </c>
      <c r="G2" s="9" t="s">
        <v>18</v>
      </c>
      <c r="H2" s="9" t="s">
        <v>19</v>
      </c>
      <c r="I2" s="9"/>
      <c r="J2" s="9"/>
      <c r="K2" s="9" t="s">
        <v>6</v>
      </c>
      <c r="L2" s="9" t="s">
        <v>7</v>
      </c>
      <c r="M2" s="9" t="s">
        <v>17</v>
      </c>
    </row>
    <row r="3" spans="1:13" x14ac:dyDescent="0.3">
      <c r="A3" s="9">
        <v>1991</v>
      </c>
      <c r="B3" s="10">
        <v>1610306</v>
      </c>
      <c r="C3" s="11">
        <v>40906</v>
      </c>
      <c r="D3" s="11">
        <v>28950</v>
      </c>
      <c r="E3" s="10">
        <f>SUM(C3:D3)</f>
        <v>69856</v>
      </c>
      <c r="F3" s="14">
        <f>C3/B3</f>
        <v>2.5402625339531741E-2</v>
      </c>
      <c r="G3" s="14">
        <f>D3/B3</f>
        <v>1.7977949532573312E-2</v>
      </c>
      <c r="H3" s="12">
        <f>E3/B3</f>
        <v>4.3380574872105053E-2</v>
      </c>
      <c r="I3" s="9"/>
      <c r="J3" s="9"/>
      <c r="K3" s="10">
        <v>100488</v>
      </c>
      <c r="L3" s="11">
        <v>8438</v>
      </c>
      <c r="M3" s="12">
        <f>L3/K3</f>
        <v>8.3970225300533399E-2</v>
      </c>
    </row>
    <row r="4" spans="1:13" x14ac:dyDescent="0.3">
      <c r="A4" s="9">
        <v>1992</v>
      </c>
      <c r="B4" s="10">
        <v>1442912</v>
      </c>
      <c r="C4" s="11">
        <v>35950</v>
      </c>
      <c r="D4" s="11">
        <v>40273</v>
      </c>
      <c r="E4" s="10">
        <f t="shared" ref="E4:E31" si="0">SUM(C4:D4)</f>
        <v>76223</v>
      </c>
      <c r="F4" s="14">
        <f t="shared" ref="F4:F31" si="1">C4/B4</f>
        <v>2.4914894324809828E-2</v>
      </c>
      <c r="G4" s="14">
        <f t="shared" ref="G4:G31" si="2">D4/B4</f>
        <v>2.7910919030405181E-2</v>
      </c>
      <c r="H4" s="12">
        <f>E4/B4</f>
        <v>5.2825813355215009E-2</v>
      </c>
      <c r="I4" s="9"/>
      <c r="J4" s="9"/>
      <c r="K4" s="13">
        <v>90858</v>
      </c>
      <c r="L4" s="11">
        <v>8210</v>
      </c>
      <c r="M4" s="12">
        <f t="shared" ref="M4:M30" si="3">L4/K4</f>
        <v>9.0360782759911065E-2</v>
      </c>
    </row>
    <row r="5" spans="1:13" x14ac:dyDescent="0.3">
      <c r="A5" s="9">
        <v>1993</v>
      </c>
      <c r="B5" s="10">
        <v>1384633</v>
      </c>
      <c r="C5" s="11">
        <v>38516</v>
      </c>
      <c r="D5" s="11">
        <v>242190</v>
      </c>
      <c r="E5" s="10">
        <f t="shared" si="0"/>
        <v>280706</v>
      </c>
      <c r="F5" s="14">
        <f t="shared" si="1"/>
        <v>2.7816757220144255E-2</v>
      </c>
      <c r="G5" s="14">
        <f t="shared" si="2"/>
        <v>0.17491277472081049</v>
      </c>
      <c r="H5" s="12">
        <f t="shared" ref="H5:H31" si="4">E5/B5</f>
        <v>0.20272953194095475</v>
      </c>
      <c r="I5" s="9"/>
      <c r="J5" s="9"/>
      <c r="K5" s="13">
        <v>108909</v>
      </c>
      <c r="L5" s="11">
        <v>13578</v>
      </c>
      <c r="M5" s="12">
        <f t="shared" si="3"/>
        <v>0.12467289204748919</v>
      </c>
    </row>
    <row r="6" spans="1:13" x14ac:dyDescent="0.3">
      <c r="A6" s="9">
        <v>1994</v>
      </c>
      <c r="B6" s="10">
        <v>1388567</v>
      </c>
      <c r="C6" s="11">
        <v>33136</v>
      </c>
      <c r="D6" s="11">
        <v>92670</v>
      </c>
      <c r="E6" s="10">
        <f t="shared" si="0"/>
        <v>125806</v>
      </c>
      <c r="F6" s="14">
        <f t="shared" si="1"/>
        <v>2.3863450593309507E-2</v>
      </c>
      <c r="G6" s="14">
        <f t="shared" si="2"/>
        <v>6.6737867168094878E-2</v>
      </c>
      <c r="H6" s="12">
        <f t="shared" si="4"/>
        <v>9.0601317761404385E-2</v>
      </c>
      <c r="I6" s="9"/>
      <c r="J6" s="9"/>
      <c r="K6" s="13">
        <v>107335</v>
      </c>
      <c r="L6" s="11">
        <v>7220</v>
      </c>
      <c r="M6" s="12">
        <f t="shared" si="3"/>
        <v>6.7266036241673266E-2</v>
      </c>
    </row>
    <row r="7" spans="1:13" x14ac:dyDescent="0.3">
      <c r="A7" s="9">
        <v>1995</v>
      </c>
      <c r="B7" s="10">
        <v>1329506</v>
      </c>
      <c r="C7" s="11">
        <v>14984</v>
      </c>
      <c r="D7" s="11">
        <v>19262</v>
      </c>
      <c r="E7" s="10">
        <f t="shared" si="0"/>
        <v>34246</v>
      </c>
      <c r="F7" s="14">
        <f t="shared" si="1"/>
        <v>1.1270351544107359E-2</v>
      </c>
      <c r="G7" s="14">
        <f t="shared" si="2"/>
        <v>1.448808805676695E-2</v>
      </c>
      <c r="H7" s="12">
        <f t="shared" si="4"/>
        <v>2.575843960087431E-2</v>
      </c>
      <c r="I7" s="9"/>
      <c r="J7" s="9"/>
      <c r="K7" s="13">
        <v>72618</v>
      </c>
      <c r="L7" s="11">
        <v>4918</v>
      </c>
      <c r="M7" s="12">
        <f t="shared" si="3"/>
        <v>6.7724255694180502E-2</v>
      </c>
    </row>
    <row r="8" spans="1:13" x14ac:dyDescent="0.3">
      <c r="A8" s="9">
        <v>1996</v>
      </c>
      <c r="B8" s="10">
        <v>1222342</v>
      </c>
      <c r="C8" s="11">
        <v>55623</v>
      </c>
      <c r="D8" s="11">
        <v>77234</v>
      </c>
      <c r="E8" s="10">
        <f t="shared" si="0"/>
        <v>132857</v>
      </c>
      <c r="F8" s="14">
        <f t="shared" si="1"/>
        <v>4.5505267756487139E-2</v>
      </c>
      <c r="G8" s="14">
        <f t="shared" si="2"/>
        <v>6.3185262389740357E-2</v>
      </c>
      <c r="H8" s="12">
        <f t="shared" si="4"/>
        <v>0.10869053014622748</v>
      </c>
      <c r="I8" s="9"/>
      <c r="J8" s="9"/>
      <c r="K8" s="13">
        <v>51263</v>
      </c>
      <c r="L8" s="11">
        <v>11380</v>
      </c>
      <c r="M8" s="12">
        <f t="shared" si="3"/>
        <v>0.22199247020268029</v>
      </c>
    </row>
    <row r="9" spans="1:13" x14ac:dyDescent="0.3">
      <c r="A9" s="9">
        <v>1997</v>
      </c>
      <c r="B9" s="10">
        <v>1150536</v>
      </c>
      <c r="C9" s="11">
        <v>44909</v>
      </c>
      <c r="D9" s="11">
        <v>65986</v>
      </c>
      <c r="E9" s="10">
        <f t="shared" si="0"/>
        <v>110895</v>
      </c>
      <c r="F9" s="14">
        <f t="shared" si="1"/>
        <v>3.9033111523672448E-2</v>
      </c>
      <c r="G9" s="14">
        <f t="shared" si="2"/>
        <v>5.7352399229576474E-2</v>
      </c>
      <c r="H9" s="12">
        <f t="shared" si="4"/>
        <v>9.6385510753248915E-2</v>
      </c>
      <c r="I9" s="9"/>
      <c r="J9" s="9"/>
      <c r="K9" s="13">
        <v>90130</v>
      </c>
      <c r="L9" s="11">
        <v>9442</v>
      </c>
      <c r="M9" s="12">
        <f t="shared" si="3"/>
        <v>0.10475979141240431</v>
      </c>
    </row>
    <row r="10" spans="1:13" x14ac:dyDescent="0.3">
      <c r="A10" s="9">
        <v>1998</v>
      </c>
      <c r="B10" s="10">
        <v>1124221</v>
      </c>
      <c r="C10" s="11">
        <v>56440</v>
      </c>
      <c r="D10" s="11">
        <v>64955</v>
      </c>
      <c r="E10" s="10">
        <f t="shared" si="0"/>
        <v>121395</v>
      </c>
      <c r="F10" s="14">
        <f t="shared" si="1"/>
        <v>5.0203652128896367E-2</v>
      </c>
      <c r="G10" s="14">
        <f t="shared" si="2"/>
        <v>5.7777785684487305E-2</v>
      </c>
      <c r="H10" s="12">
        <f t="shared" si="4"/>
        <v>0.10798143781338367</v>
      </c>
      <c r="I10" s="9"/>
      <c r="J10" s="9"/>
      <c r="K10" s="13">
        <v>125460</v>
      </c>
      <c r="L10" s="11">
        <v>14228</v>
      </c>
      <c r="M10" s="12">
        <f t="shared" si="3"/>
        <v>0.11340666347839949</v>
      </c>
    </row>
    <row r="11" spans="1:13" x14ac:dyDescent="0.3">
      <c r="A11" s="9">
        <v>1999</v>
      </c>
      <c r="B11" s="10">
        <v>990719</v>
      </c>
      <c r="C11" s="11">
        <v>11978</v>
      </c>
      <c r="D11" s="11">
        <v>45271</v>
      </c>
      <c r="E11" s="10">
        <f t="shared" si="0"/>
        <v>57249</v>
      </c>
      <c r="F11" s="14">
        <f t="shared" si="1"/>
        <v>1.2090209231881088E-2</v>
      </c>
      <c r="G11" s="14">
        <f t="shared" si="2"/>
        <v>4.5695096187718214E-2</v>
      </c>
      <c r="H11" s="12">
        <f t="shared" si="4"/>
        <v>5.7785305419599302E-2</v>
      </c>
      <c r="I11" s="9"/>
      <c r="J11" s="9"/>
      <c r="K11" s="13">
        <v>95638</v>
      </c>
      <c r="L11" s="11">
        <v>26427</v>
      </c>
      <c r="M11" s="12">
        <f t="shared" si="3"/>
        <v>0.27632321880424099</v>
      </c>
    </row>
    <row r="12" spans="1:13" x14ac:dyDescent="0.3">
      <c r="A12" s="9">
        <v>2000</v>
      </c>
      <c r="B12" s="10">
        <v>1133983</v>
      </c>
      <c r="C12" s="11">
        <v>4961</v>
      </c>
      <c r="D12" s="11">
        <v>58569</v>
      </c>
      <c r="E12" s="10">
        <f t="shared" si="0"/>
        <v>63530</v>
      </c>
      <c r="F12" s="14">
        <f t="shared" si="1"/>
        <v>4.37484512554421E-3</v>
      </c>
      <c r="G12" s="14">
        <f t="shared" si="2"/>
        <v>5.1648922426526675E-2</v>
      </c>
      <c r="H12" s="12">
        <f t="shared" si="4"/>
        <v>5.6023767552070884E-2</v>
      </c>
      <c r="I12" s="9"/>
      <c r="J12" s="9"/>
      <c r="K12" s="13">
        <v>73080</v>
      </c>
      <c r="L12" s="11">
        <v>18413</v>
      </c>
      <c r="M12" s="12">
        <f t="shared" si="3"/>
        <v>0.2519567597153804</v>
      </c>
    </row>
    <row r="13" spans="1:13" x14ac:dyDescent="0.3">
      <c r="A13" s="9">
        <v>2001</v>
      </c>
      <c r="B13" s="10">
        <v>1388280</v>
      </c>
      <c r="C13" s="11">
        <v>33444</v>
      </c>
      <c r="D13" s="11">
        <v>57006</v>
      </c>
      <c r="E13" s="10">
        <f t="shared" si="0"/>
        <v>90450</v>
      </c>
      <c r="F13" s="14">
        <f t="shared" si="1"/>
        <v>2.4090241161725302E-2</v>
      </c>
      <c r="G13" s="14">
        <f t="shared" si="2"/>
        <v>4.1062321721842855E-2</v>
      </c>
      <c r="H13" s="12">
        <f t="shared" si="4"/>
        <v>6.515256288356816E-2</v>
      </c>
      <c r="I13" s="9"/>
      <c r="J13" s="9"/>
      <c r="K13" s="13">
        <v>72077</v>
      </c>
      <c r="L13" s="11">
        <v>9531</v>
      </c>
      <c r="M13" s="12">
        <f t="shared" si="3"/>
        <v>0.13223358352872622</v>
      </c>
    </row>
    <row r="14" spans="1:13" x14ac:dyDescent="0.3">
      <c r="A14" s="9">
        <v>2002</v>
      </c>
      <c r="B14" s="10">
        <v>1482995</v>
      </c>
      <c r="C14" s="11">
        <v>34495</v>
      </c>
      <c r="D14" s="11">
        <v>80651</v>
      </c>
      <c r="E14" s="10">
        <f t="shared" si="0"/>
        <v>115146</v>
      </c>
      <c r="F14" s="14">
        <f t="shared" si="1"/>
        <v>2.326036163304664E-2</v>
      </c>
      <c r="G14" s="14">
        <f t="shared" si="2"/>
        <v>5.4383865083833728E-2</v>
      </c>
      <c r="H14" s="12">
        <f t="shared" si="4"/>
        <v>7.7644226716880371E-2</v>
      </c>
      <c r="I14" s="9"/>
      <c r="J14" s="9"/>
      <c r="K14" s="13">
        <v>51934</v>
      </c>
      <c r="L14" s="11">
        <v>5161</v>
      </c>
      <c r="M14" s="12">
        <f t="shared" si="3"/>
        <v>9.9376131243501364E-2</v>
      </c>
    </row>
    <row r="15" spans="1:13" x14ac:dyDescent="0.3">
      <c r="A15" s="9">
        <v>2003</v>
      </c>
      <c r="B15" s="10">
        <v>1492453</v>
      </c>
      <c r="C15" s="11">
        <v>45661</v>
      </c>
      <c r="D15" s="11">
        <v>188344</v>
      </c>
      <c r="E15" s="10">
        <f t="shared" si="0"/>
        <v>234005</v>
      </c>
      <c r="F15" s="14">
        <f t="shared" si="1"/>
        <v>3.0594598288857338E-2</v>
      </c>
      <c r="G15" s="14">
        <f t="shared" si="2"/>
        <v>0.12619760890292692</v>
      </c>
      <c r="H15" s="12">
        <f t="shared" si="4"/>
        <v>0.15679220719178427</v>
      </c>
      <c r="I15" s="9"/>
      <c r="J15" s="9"/>
      <c r="K15" s="13">
        <v>50684</v>
      </c>
      <c r="L15" s="11">
        <v>4400</v>
      </c>
      <c r="M15" s="12">
        <f t="shared" si="3"/>
        <v>8.6812406282061397E-2</v>
      </c>
    </row>
    <row r="16" spans="1:13" x14ac:dyDescent="0.3">
      <c r="A16" s="9">
        <v>2004</v>
      </c>
      <c r="B16" s="10">
        <v>1481710</v>
      </c>
      <c r="C16" s="11">
        <v>51762</v>
      </c>
      <c r="D16" s="11">
        <v>452333</v>
      </c>
      <c r="E16" s="10">
        <f t="shared" si="0"/>
        <v>504095</v>
      </c>
      <c r="F16" s="14">
        <f t="shared" si="1"/>
        <v>3.4933961436448425E-2</v>
      </c>
      <c r="G16" s="14">
        <f t="shared" si="2"/>
        <v>0.30527768591694732</v>
      </c>
      <c r="H16" s="12">
        <f t="shared" si="4"/>
        <v>0.34021164735339576</v>
      </c>
      <c r="I16" s="9"/>
      <c r="J16" s="9"/>
      <c r="K16" s="13">
        <v>63844</v>
      </c>
      <c r="L16" s="11">
        <v>13152</v>
      </c>
      <c r="M16" s="12">
        <f t="shared" si="3"/>
        <v>0.20600213019234384</v>
      </c>
    </row>
    <row r="17" spans="1:13" x14ac:dyDescent="0.3">
      <c r="A17" s="9">
        <v>2005</v>
      </c>
      <c r="B17" s="10">
        <v>1484643</v>
      </c>
      <c r="C17" s="11">
        <v>68184</v>
      </c>
      <c r="D17" s="11">
        <v>710790</v>
      </c>
      <c r="E17" s="10">
        <f t="shared" si="0"/>
        <v>778974</v>
      </c>
      <c r="F17" s="14">
        <f t="shared" si="1"/>
        <v>4.5926192357354595E-2</v>
      </c>
      <c r="G17" s="14">
        <f t="shared" si="2"/>
        <v>0.47876156086008553</v>
      </c>
      <c r="H17" s="12">
        <f t="shared" si="4"/>
        <v>0.5246877532174401</v>
      </c>
      <c r="I17" s="9"/>
      <c r="J17" s="9"/>
      <c r="K17" s="13">
        <v>80978</v>
      </c>
      <c r="L17" s="11">
        <v>27928</v>
      </c>
      <c r="M17" s="12">
        <f t="shared" si="3"/>
        <v>0.34488379559880461</v>
      </c>
    </row>
    <row r="18" spans="1:13" x14ac:dyDescent="0.3">
      <c r="A18" s="9">
        <v>2006</v>
      </c>
      <c r="B18" s="10">
        <v>1489776</v>
      </c>
      <c r="C18" s="11">
        <v>82752</v>
      </c>
      <c r="D18" s="11">
        <v>306997</v>
      </c>
      <c r="E18" s="10">
        <f t="shared" si="0"/>
        <v>389749</v>
      </c>
      <c r="F18" s="14">
        <f t="shared" si="1"/>
        <v>5.5546605664207237E-2</v>
      </c>
      <c r="G18" s="14">
        <f t="shared" si="2"/>
        <v>0.20606923456949233</v>
      </c>
      <c r="H18" s="12">
        <f t="shared" si="4"/>
        <v>0.26161584023369955</v>
      </c>
      <c r="I18" s="9"/>
      <c r="J18" s="9"/>
      <c r="K18" s="13">
        <v>71976</v>
      </c>
      <c r="L18" s="11">
        <v>15705</v>
      </c>
      <c r="M18" s="12">
        <f t="shared" si="3"/>
        <v>0.21819773257752584</v>
      </c>
    </row>
    <row r="19" spans="1:13" x14ac:dyDescent="0.3">
      <c r="A19" s="9">
        <v>2007</v>
      </c>
      <c r="B19" s="10">
        <v>1357021</v>
      </c>
      <c r="C19" s="11">
        <v>122195</v>
      </c>
      <c r="D19" s="11">
        <v>92868</v>
      </c>
      <c r="E19" s="10">
        <f t="shared" si="0"/>
        <v>215063</v>
      </c>
      <c r="F19" s="14">
        <f t="shared" si="1"/>
        <v>9.004650628103765E-2</v>
      </c>
      <c r="G19" s="14">
        <f t="shared" si="2"/>
        <v>6.8435197391934238E-2</v>
      </c>
      <c r="H19" s="12">
        <f t="shared" si="4"/>
        <v>0.1584817036729719</v>
      </c>
      <c r="I19" s="9"/>
      <c r="J19" s="9"/>
      <c r="K19" s="13">
        <v>52714</v>
      </c>
      <c r="L19" s="11">
        <v>35095</v>
      </c>
      <c r="M19" s="12">
        <f t="shared" si="3"/>
        <v>0.66576241605645559</v>
      </c>
    </row>
    <row r="20" spans="1:13" x14ac:dyDescent="0.3">
      <c r="A20" s="9">
        <v>2008</v>
      </c>
      <c r="B20" s="10">
        <v>991865</v>
      </c>
      <c r="C20" s="11">
        <v>21307</v>
      </c>
      <c r="D20" s="11">
        <v>14980</v>
      </c>
      <c r="E20" s="10">
        <f t="shared" si="0"/>
        <v>36287</v>
      </c>
      <c r="F20" s="14">
        <f t="shared" si="1"/>
        <v>2.1481754069354195E-2</v>
      </c>
      <c r="G20" s="14">
        <f t="shared" si="2"/>
        <v>1.5102861780585059E-2</v>
      </c>
      <c r="H20" s="12">
        <f t="shared" si="4"/>
        <v>3.6584615849939259E-2</v>
      </c>
      <c r="I20" s="9"/>
      <c r="J20" s="9"/>
      <c r="K20" s="13">
        <v>52584</v>
      </c>
      <c r="L20" s="11">
        <v>10745</v>
      </c>
      <c r="M20" s="12">
        <f t="shared" si="3"/>
        <v>0.20433972310969117</v>
      </c>
    </row>
    <row r="21" spans="1:13" x14ac:dyDescent="0.3">
      <c r="A21" s="9">
        <v>2009</v>
      </c>
      <c r="B21" s="10">
        <v>812519</v>
      </c>
      <c r="C21" s="11">
        <v>12579</v>
      </c>
      <c r="D21" s="11">
        <v>45445</v>
      </c>
      <c r="E21" s="10">
        <f t="shared" si="0"/>
        <v>58024</v>
      </c>
      <c r="F21" s="14">
        <f t="shared" si="1"/>
        <v>1.5481484125294301E-2</v>
      </c>
      <c r="G21" s="14">
        <f t="shared" si="2"/>
        <v>5.5930999767390056E-2</v>
      </c>
      <c r="H21" s="12">
        <f t="shared" si="4"/>
        <v>7.1412483892684356E-2</v>
      </c>
      <c r="I21" s="9"/>
      <c r="J21" s="9"/>
      <c r="K21" s="13">
        <v>44247</v>
      </c>
      <c r="L21" s="11">
        <v>3189</v>
      </c>
      <c r="M21" s="12">
        <f t="shared" si="3"/>
        <v>7.2072682893755513E-2</v>
      </c>
    </row>
    <row r="22" spans="1:13" x14ac:dyDescent="0.3">
      <c r="A22" s="9">
        <v>2010</v>
      </c>
      <c r="B22" s="10">
        <v>811618</v>
      </c>
      <c r="C22" s="11">
        <v>9736</v>
      </c>
      <c r="D22" s="11">
        <v>13278</v>
      </c>
      <c r="E22" s="10">
        <f t="shared" si="0"/>
        <v>23014</v>
      </c>
      <c r="F22" s="14">
        <f t="shared" si="1"/>
        <v>1.1995791123410274E-2</v>
      </c>
      <c r="G22" s="14">
        <f t="shared" si="2"/>
        <v>1.6359913161117668E-2</v>
      </c>
      <c r="H22" s="12">
        <f t="shared" si="4"/>
        <v>2.8355704284527942E-2</v>
      </c>
      <c r="I22" s="9"/>
      <c r="J22" s="9"/>
      <c r="K22" s="13">
        <v>76744</v>
      </c>
      <c r="L22" s="11">
        <v>44441</v>
      </c>
      <c r="M22" s="12">
        <f t="shared" si="3"/>
        <v>0.57908110080266861</v>
      </c>
    </row>
    <row r="23" spans="1:13" x14ac:dyDescent="0.3">
      <c r="A23" s="9">
        <v>2011</v>
      </c>
      <c r="B23" s="10">
        <v>1200422</v>
      </c>
      <c r="C23" s="11">
        <v>25499</v>
      </c>
      <c r="D23" s="11">
        <v>191435</v>
      </c>
      <c r="E23" s="10">
        <f t="shared" si="0"/>
        <v>216934</v>
      </c>
      <c r="F23" s="14">
        <f t="shared" si="1"/>
        <v>2.1241696670004383E-2</v>
      </c>
      <c r="G23" s="14">
        <f t="shared" si="2"/>
        <v>0.15947308529833676</v>
      </c>
      <c r="H23" s="12">
        <f t="shared" si="4"/>
        <v>0.18071478196834112</v>
      </c>
      <c r="I23" s="9"/>
      <c r="J23" s="9"/>
      <c r="K23" s="13">
        <v>81485</v>
      </c>
      <c r="L23" s="11">
        <v>12654</v>
      </c>
      <c r="M23" s="12">
        <f t="shared" si="3"/>
        <v>0.15529238510155244</v>
      </c>
    </row>
    <row r="24" spans="1:13" x14ac:dyDescent="0.3">
      <c r="A24" s="9">
        <v>2012</v>
      </c>
      <c r="B24" s="10">
        <v>1206258</v>
      </c>
      <c r="C24" s="11">
        <v>11343</v>
      </c>
      <c r="D24" s="11">
        <v>22183</v>
      </c>
      <c r="E24" s="10">
        <f t="shared" si="0"/>
        <v>33526</v>
      </c>
      <c r="F24" s="14">
        <f t="shared" si="1"/>
        <v>9.4034609511398064E-3</v>
      </c>
      <c r="G24" s="14">
        <f t="shared" si="2"/>
        <v>1.8389929849169911E-2</v>
      </c>
      <c r="H24" s="12">
        <f t="shared" si="4"/>
        <v>2.7793390800309719E-2</v>
      </c>
      <c r="I24" s="9"/>
      <c r="J24" s="9"/>
      <c r="K24" s="13">
        <v>103970</v>
      </c>
      <c r="L24" s="11">
        <v>16383</v>
      </c>
      <c r="M24" s="12">
        <f t="shared" si="3"/>
        <v>0.1575743002789266</v>
      </c>
    </row>
    <row r="25" spans="1:13" x14ac:dyDescent="0.3">
      <c r="A25" s="9">
        <v>2013</v>
      </c>
      <c r="B25" s="10">
        <v>1273786</v>
      </c>
      <c r="C25" s="11">
        <v>13016</v>
      </c>
      <c r="D25" s="11">
        <v>125316</v>
      </c>
      <c r="E25" s="10">
        <f t="shared" si="0"/>
        <v>138332</v>
      </c>
      <c r="F25" s="14">
        <f t="shared" si="1"/>
        <v>1.0218356929656945E-2</v>
      </c>
      <c r="G25" s="14">
        <f t="shared" si="2"/>
        <v>9.8380732713344313E-2</v>
      </c>
      <c r="H25" s="12">
        <f t="shared" si="4"/>
        <v>0.10859908964300126</v>
      </c>
      <c r="I25" s="9"/>
      <c r="J25" s="9"/>
      <c r="K25" s="13">
        <v>96364</v>
      </c>
      <c r="L25" s="11">
        <v>12898</v>
      </c>
      <c r="M25" s="12">
        <f t="shared" si="3"/>
        <v>0.13384666472956705</v>
      </c>
    </row>
    <row r="26" spans="1:13" x14ac:dyDescent="0.3">
      <c r="A26" s="9">
        <v>2014</v>
      </c>
      <c r="B26" s="10">
        <v>1300221</v>
      </c>
      <c r="C26" s="11">
        <v>15037</v>
      </c>
      <c r="D26" s="11">
        <v>219442</v>
      </c>
      <c r="E26" s="10">
        <f t="shared" si="0"/>
        <v>234479</v>
      </c>
      <c r="F26" s="14">
        <f t="shared" si="1"/>
        <v>1.1564957034227259E-2</v>
      </c>
      <c r="G26" s="14">
        <f t="shared" si="2"/>
        <v>0.16877284707753529</v>
      </c>
      <c r="H26" s="12">
        <f t="shared" si="4"/>
        <v>0.18033780411176253</v>
      </c>
      <c r="I26" s="9"/>
      <c r="J26" s="9"/>
      <c r="K26" s="13">
        <v>142633</v>
      </c>
      <c r="L26" s="11">
        <v>10911</v>
      </c>
      <c r="M26" s="12">
        <f t="shared" si="3"/>
        <v>7.6497023830389879E-2</v>
      </c>
    </row>
    <row r="27" spans="1:13" x14ac:dyDescent="0.3">
      <c r="A27" s="9">
        <v>2015</v>
      </c>
      <c r="B27" s="10">
        <v>1323230</v>
      </c>
      <c r="C27" s="11">
        <v>18329</v>
      </c>
      <c r="D27" s="11">
        <v>237752</v>
      </c>
      <c r="E27" s="10">
        <f t="shared" si="0"/>
        <v>256081</v>
      </c>
      <c r="F27" s="14">
        <f t="shared" si="1"/>
        <v>1.3851711342699304E-2</v>
      </c>
      <c r="G27" s="14">
        <f t="shared" si="2"/>
        <v>0.17967549103330488</v>
      </c>
      <c r="H27" s="12">
        <f t="shared" si="4"/>
        <v>0.19352720237600418</v>
      </c>
      <c r="I27" s="9"/>
      <c r="J27" s="9"/>
      <c r="K27" s="13">
        <v>167551</v>
      </c>
      <c r="L27" s="11">
        <v>13651</v>
      </c>
      <c r="M27" s="12">
        <f t="shared" si="3"/>
        <v>8.1473700544908711E-2</v>
      </c>
    </row>
    <row r="28" spans="1:13" x14ac:dyDescent="0.3">
      <c r="A28" s="9">
        <v>2016</v>
      </c>
      <c r="B28" s="10">
        <v>1354922</v>
      </c>
      <c r="C28" s="11">
        <v>21926</v>
      </c>
      <c r="D28" s="11">
        <v>343001</v>
      </c>
      <c r="E28" s="10">
        <f t="shared" si="0"/>
        <v>364927</v>
      </c>
      <c r="F28" s="14">
        <f t="shared" si="1"/>
        <v>1.6182481353170144E-2</v>
      </c>
      <c r="G28" s="14">
        <f t="shared" si="2"/>
        <v>0.25315184195104956</v>
      </c>
      <c r="H28" s="12">
        <f t="shared" si="4"/>
        <v>0.26933432330421975</v>
      </c>
      <c r="I28" s="9"/>
      <c r="J28" s="9"/>
      <c r="K28" s="13">
        <v>177133</v>
      </c>
      <c r="L28" s="11">
        <v>20840</v>
      </c>
      <c r="M28" s="12">
        <f t="shared" si="3"/>
        <v>0.11765170803859247</v>
      </c>
    </row>
    <row r="29" spans="1:13" x14ac:dyDescent="0.3">
      <c r="A29" s="9">
        <v>2017</v>
      </c>
      <c r="B29" s="10">
        <v>1360968</v>
      </c>
      <c r="C29" s="11">
        <v>30076</v>
      </c>
      <c r="D29" s="11">
        <v>467678</v>
      </c>
      <c r="E29" s="10">
        <f t="shared" si="0"/>
        <v>497754</v>
      </c>
      <c r="F29" s="14">
        <f t="shared" si="1"/>
        <v>2.2098976610765278E-2</v>
      </c>
      <c r="G29" s="14">
        <f t="shared" si="2"/>
        <v>0.34363629416709285</v>
      </c>
      <c r="H29" s="12">
        <f t="shared" si="4"/>
        <v>0.36573527077785811</v>
      </c>
      <c r="I29" s="9"/>
      <c r="J29" s="9"/>
      <c r="K29" s="13">
        <v>186156</v>
      </c>
      <c r="L29" s="11">
        <v>21576</v>
      </c>
      <c r="M29" s="12">
        <f t="shared" si="3"/>
        <v>0.11590279120737446</v>
      </c>
    </row>
    <row r="30" spans="1:13" x14ac:dyDescent="0.3">
      <c r="A30" s="9">
        <v>2018</v>
      </c>
      <c r="B30" s="10">
        <v>1381180</v>
      </c>
      <c r="C30" s="11">
        <v>13740</v>
      </c>
      <c r="D30" s="11">
        <v>295064</v>
      </c>
      <c r="E30" s="10">
        <f t="shared" si="0"/>
        <v>308804</v>
      </c>
      <c r="F30" s="14">
        <f t="shared" si="1"/>
        <v>9.9480154650371418E-3</v>
      </c>
      <c r="G30" s="14">
        <f t="shared" si="2"/>
        <v>0.21363182206519063</v>
      </c>
      <c r="H30" s="12">
        <f t="shared" si="4"/>
        <v>0.22357983753022778</v>
      </c>
      <c r="I30" s="9"/>
      <c r="J30" s="9"/>
      <c r="K30" s="13">
        <v>158095</v>
      </c>
      <c r="L30" s="11">
        <v>14846</v>
      </c>
      <c r="M30" s="12">
        <f t="shared" si="3"/>
        <v>9.3905563110787821E-2</v>
      </c>
    </row>
    <row r="31" spans="1:13" x14ac:dyDescent="0.3">
      <c r="A31" s="9">
        <v>2019</v>
      </c>
      <c r="B31" s="10">
        <v>1329559</v>
      </c>
      <c r="C31" s="11">
        <v>24984</v>
      </c>
      <c r="D31" s="11">
        <v>347882</v>
      </c>
      <c r="E31" s="10">
        <f t="shared" si="0"/>
        <v>372866</v>
      </c>
      <c r="F31" s="14">
        <f t="shared" si="1"/>
        <v>1.8791193170066164E-2</v>
      </c>
      <c r="G31" s="14">
        <f t="shared" si="2"/>
        <v>0.26165217188556505</v>
      </c>
      <c r="H31" s="12">
        <f t="shared" si="4"/>
        <v>0.28044336505563122</v>
      </c>
      <c r="I31" s="9"/>
      <c r="J31" s="9"/>
      <c r="K31" s="8"/>
      <c r="L31" s="11"/>
      <c r="M31" s="12"/>
    </row>
    <row r="32" spans="1:13" x14ac:dyDescent="0.3">
      <c r="H32" s="4"/>
    </row>
    <row r="33" spans="1:13" x14ac:dyDescent="0.3">
      <c r="A33" t="s">
        <v>10</v>
      </c>
      <c r="B33" s="17">
        <f t="shared" ref="B33:E33" si="5">AVERAGE(B3:B31)</f>
        <v>1286246.5862068965</v>
      </c>
      <c r="C33" s="17">
        <f t="shared" si="5"/>
        <v>34257.517241379312</v>
      </c>
      <c r="D33" s="17">
        <f t="shared" si="5"/>
        <v>170613.96551724139</v>
      </c>
      <c r="E33" s="17">
        <f t="shared" si="5"/>
        <v>204871.4827586207</v>
      </c>
      <c r="F33" s="15">
        <f>AVERAGE(F3:F31)</f>
        <v>2.5901155532961594E-2</v>
      </c>
      <c r="G33" s="15">
        <f>AVERAGE(G3:G31)</f>
        <v>0.125587328607705</v>
      </c>
      <c r="H33" s="15">
        <f>AVERAGE(H3:H31)</f>
        <v>0.15148848414066662</v>
      </c>
      <c r="I33" s="16"/>
      <c r="J33" s="16"/>
      <c r="K33" s="16"/>
      <c r="L33" s="16"/>
      <c r="M33" s="15">
        <f>AVERAGE(M3:M30)</f>
        <v>0.17654781909944739</v>
      </c>
    </row>
  </sheetData>
  <mergeCells count="2">
    <mergeCell ref="B1:H1"/>
    <mergeCell ref="K1: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tabSelected="1" workbookViewId="0">
      <selection activeCell="A37" sqref="A37"/>
    </sheetView>
  </sheetViews>
  <sheetFormatPr defaultRowHeight="14.4" x14ac:dyDescent="0.3"/>
  <cols>
    <col min="1" max="1" width="43.21875" customWidth="1"/>
  </cols>
  <sheetData>
    <row r="1" spans="1:1" x14ac:dyDescent="0.3">
      <c r="A1" s="2" t="s">
        <v>20</v>
      </c>
    </row>
    <row r="2" spans="1:1" x14ac:dyDescent="0.3">
      <c r="A2" t="s">
        <v>1</v>
      </c>
    </row>
    <row r="4" spans="1:1" ht="107.4" customHeight="1" x14ac:dyDescent="0.3">
      <c r="A4" s="1" t="s">
        <v>2</v>
      </c>
    </row>
    <row r="6" spans="1:1" x14ac:dyDescent="0.3">
      <c r="A6" s="2" t="s">
        <v>21</v>
      </c>
    </row>
    <row r="7" spans="1:1" x14ac:dyDescent="0.3">
      <c r="A7" t="s">
        <v>4</v>
      </c>
    </row>
    <row r="8" spans="1:1" x14ac:dyDescent="0.3">
      <c r="A8" s="3" t="s">
        <v>3</v>
      </c>
    </row>
    <row r="9" spans="1:1" x14ac:dyDescent="0.3">
      <c r="A9" t="s">
        <v>5</v>
      </c>
    </row>
    <row r="10" spans="1:1" x14ac:dyDescent="0.3">
      <c r="A10" t="s">
        <v>11</v>
      </c>
    </row>
    <row r="12" spans="1:1" x14ac:dyDescent="0.3">
      <c r="A12" s="2" t="s">
        <v>22</v>
      </c>
    </row>
    <row r="13" spans="1:1" x14ac:dyDescent="0.3">
      <c r="A13" t="s">
        <v>12</v>
      </c>
    </row>
    <row r="14" spans="1:1" x14ac:dyDescent="0.3">
      <c r="A14" s="3" t="s">
        <v>13</v>
      </c>
    </row>
    <row r="15" spans="1:1" x14ac:dyDescent="0.3">
      <c r="A15" t="s">
        <v>5</v>
      </c>
    </row>
    <row r="16" spans="1:1" x14ac:dyDescent="0.3">
      <c r="A16" t="s">
        <v>14</v>
      </c>
    </row>
    <row r="18" spans="1:1" x14ac:dyDescent="0.3">
      <c r="A18" s="2" t="s">
        <v>23</v>
      </c>
    </row>
    <row r="19" spans="1:1" x14ac:dyDescent="0.3">
      <c r="A19" t="s">
        <v>25</v>
      </c>
    </row>
    <row r="21" spans="1:1" ht="144" x14ac:dyDescent="0.3">
      <c r="A21" s="1" t="s">
        <v>26</v>
      </c>
    </row>
    <row r="23" spans="1:1" x14ac:dyDescent="0.3">
      <c r="A23" s="3" t="s">
        <v>24</v>
      </c>
    </row>
    <row r="24" spans="1:1" x14ac:dyDescent="0.3">
      <c r="A24" t="s">
        <v>5</v>
      </c>
    </row>
    <row r="26" spans="1:1" x14ac:dyDescent="0.3">
      <c r="A26" s="2" t="s">
        <v>29</v>
      </c>
    </row>
    <row r="27" spans="1:1" x14ac:dyDescent="0.3">
      <c r="A27" t="s">
        <v>31</v>
      </c>
    </row>
    <row r="28" spans="1:1" x14ac:dyDescent="0.3">
      <c r="A28" t="s">
        <v>30</v>
      </c>
    </row>
    <row r="29" spans="1:1" x14ac:dyDescent="0.3">
      <c r="A29" s="3" t="s">
        <v>27</v>
      </c>
    </row>
    <row r="30" spans="1:1" x14ac:dyDescent="0.3">
      <c r="A30" t="s">
        <v>5</v>
      </c>
    </row>
    <row r="32" spans="1:1" x14ac:dyDescent="0.3">
      <c r="A32" s="2" t="s">
        <v>28</v>
      </c>
    </row>
    <row r="33" spans="1:1" x14ac:dyDescent="0.3">
      <c r="A33" t="s">
        <v>32</v>
      </c>
    </row>
  </sheetData>
  <hyperlinks>
    <hyperlink ref="A8" r:id="rId1"/>
    <hyperlink ref="A14" r:id="rId2"/>
    <hyperlink ref="A23" r:id="rId3"/>
    <hyperlink ref="A29"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PSC_Rates</vt:lpstr>
      <vt:lpstr>Read Me</vt:lpstr>
    </vt:vector>
  </TitlesOfParts>
  <Company>NOAA AFSC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Watson</dc:creator>
  <cp:lastModifiedBy>Jordan Watson</cp:lastModifiedBy>
  <dcterms:created xsi:type="dcterms:W3CDTF">2020-05-31T22:12:30Z</dcterms:created>
  <dcterms:modified xsi:type="dcterms:W3CDTF">2020-06-01T15:38:40Z</dcterms:modified>
</cp:coreProperties>
</file>