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469" windowHeight="8192" windowWidth="16384" xWindow="0" yWindow="0"/>
  </bookViews>
  <sheets>
    <sheet name="OP_CODES" sheetId="1" state="visible" r:id="rId2"/>
    <sheet name="(A)Instruction Generator Format" sheetId="2" state="visible" r:id="rId3"/>
    <sheet name="(B)Instruction Generator Format" sheetId="3" state="visible" r:id="rId4"/>
    <sheet name="All Instructions" sheetId="4" state="visible" r:id="rId5"/>
    <sheet name="Pseudocode Test Script (DEC)" sheetId="5" state="visible" r:id="rId6"/>
    <sheet name="Pseudocode Test Script (HEX)" sheetId="6" state="visible" r:id="rId7"/>
  </sheets>
  <calcPr iterateCount="100" refMode="A1" iterate="false" iterateDelta="0.0001"/>
</workbook>
</file>

<file path=xl/sharedStrings.xml><?xml version="1.0" encoding="utf-8"?>
<sst xmlns="http://schemas.openxmlformats.org/spreadsheetml/2006/main" count="890" uniqueCount="413">
  <si>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</si>
  <si>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</si>
  <si>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</si>
  <si>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</si>
  <si>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</si>
  <si>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</si>
  <si>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</si>
  <si>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</si>
  <si>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</si>
  <si>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</si>
  <si>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</si>
  <si>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</si>
  <si>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</si>
  <si>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</si>
  <si>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</si>
  <si>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</si>
  <si>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</si>
  <si>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</si>
  <si>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</si>
  <si>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</si>
  <si>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</si>
  <si>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</si>
  <si>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</si>
  <si>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</si>
  <si>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</si>
  <si>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</si>
  <si>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</si>
  <si>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</si>
  <si>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</si>
  <si>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</si>
  <si>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</si>
  <si>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</si>
  <si>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</si>
  <si>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</si>
  <si>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</si>
  <si>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</si>
  <si>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</si>
  <si>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</si>
  <si>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</si>
  <si>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</si>
  <si>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</si>
  <si>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</si>
  <si>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</si>
  <si>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</si>
  <si>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</si>
  <si>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</si>
  <si>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</si>
  <si>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</si>
  <si>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</si>
  <si>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</si>
  <si>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</si>
  <si>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</si>
  <si>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</si>
  <si>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</si>
  <si>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</si>
  <si>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</si>
  <si>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</si>
  <si>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</si>
  <si>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</si>
  <si>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</si>
  <si>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</si>
  <si>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</si>
  <si>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</si>
  <si>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</si>
  <si>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</si>
  <si>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</si>
  <si>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</si>
  <si>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</si>
  <si>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</si>
  <si>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</si>
  <si>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</si>
  <si>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</si>
  <si>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</si>
  <si>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</si>
  <si>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</si>
  <si>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</si>
  <si>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</si>
  <si>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</si>
  <si>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</si>
  <si>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</si>
  <si>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</si>
  <si>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</si>
  <si>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</si>
  <si>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</si>
  <si>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</si>
  <si>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</si>
  <si>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</si>
  <si>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</si>
  <si>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</si>
  <si>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</si>
  <si>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</si>
  <si>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</si>
  <si>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</si>
  <si>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</si>
  <si>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</si>
  <si>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</si>
  <si>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</si>
  <si>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</si>
  <si>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</si>
  <si>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</si>
  <si>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</si>
  <si>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</si>
  <si>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</si>
  <si>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</si>
  <si>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</si>
  <si>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</si>
  <si>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</si>
  <si>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</si>
  <si>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</si>
  <si>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</si>
  <si>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</si>
  <si>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</si>
  <si>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</si>
  <si>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</si>
  <si>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</si>
  <si>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</si>
  <si>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</si>
  <si>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</si>
  <si>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</si>
  <si>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</si>
  <si>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</si>
  <si>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</si>
  <si>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</si>
  <si>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</si>
  <si>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</si>
  <si>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</si>
  <si>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</si>
  <si>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</si>
  <si>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</si>
  <si>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</si>
  <si>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</si>
  <si>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</si>
  <si>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</si>
  <si>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</si>
  <si>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</si>
  <si>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</si>
  <si>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</si>
  <si>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</si>
  <si>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</si>
  <si>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</si>
  <si>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</si>
  <si>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</si>
  <si>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</si>
  <si>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</si>
  <si>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</si>
  <si>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</si>
  <si>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</si>
  <si>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</si>
  <si>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</si>
  <si>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</si>
  <si>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</si>
  <si>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</si>
  <si>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</si>
  <si>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</si>
  <si>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</si>
  <si>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</si>
  <si>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</si>
  <si>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</si>
  <si>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</si>
  <si>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</si>
  <si>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</si>
  <si>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</si>
  <si>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</si>
  <si>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</si>
  <si>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</si>
  <si>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</si>
  <si>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Instruction Creator</t>
  </si>
  <si>
    <t>Format A</t>
  </si>
  <si>
    <t>INPUT</t>
  </si>
  <si>
    <t>Source 1</t>
  </si>
  <si>
    <t>Source 2</t>
  </si>
  <si>
    <t>Destination 1</t>
  </si>
  <si>
    <t>OP-Code</t>
  </si>
  <si>
    <t>OUTPUT</t>
  </si>
  <si>
    <t>RSRC1[31:27]</t>
  </si>
  <si>
    <t>RSRC2[26:22]</t>
  </si>
  <si>
    <t>RDST1[21:17]</t>
  </si>
  <si>
    <t>OP[16:0]</t>
  </si>
  <si>
    <t>Number Of Bits</t>
  </si>
  <si>
    <t>Decimal</t>
  </si>
  <si>
    <t>Hex</t>
  </si>
  <si>
    <t>Binary</t>
  </si>
  <si>
    <t>OPERATION</t>
  </si>
  <si>
    <t>Final Binary Instruction</t>
  </si>
  <si>
    <t>Final Decimal Instruction</t>
  </si>
  <si>
    <t>Past Instructions</t>
  </si>
  <si>
    <t>Decimal MIF Instruction</t>
  </si>
  <si>
    <t>R[2]&lt;- R[0]+R[1]</t>
  </si>
  <si>
    <t>R[3]&lt;- R[1]+R[2]</t>
  </si>
  <si>
    <t>R[4]&lt;- R[4]+R[4]</t>
  </si>
  <si>
    <t>Format B</t>
  </si>
  <si>
    <t>NOT DYNAMIC</t>
  </si>
  <si>
    <t>Immediate Value</t>
  </si>
  <si>
    <t>RDST1[26:22]</t>
  </si>
  <si>
    <t>RDST1[21:6]</t>
  </si>
  <si>
    <t>OP[5:0]</t>
  </si>
  <si>
    <t>LD</t>
  </si>
  <si>
    <t>R[4]&lt;- 'd9191</t>
  </si>
  <si>
    <t>ALU_OP</t>
  </si>
  <si>
    <t>OP_CODE</t>
  </si>
  <si>
    <t>GENERIC RTL Equivelent</t>
  </si>
  <si>
    <t>Description</t>
  </si>
  <si>
    <t>HEX MIF Instruction</t>
  </si>
  <si>
    <t>SPESIFIC RTL Equivelent</t>
  </si>
  <si>
    <t>Rsrc1</t>
  </si>
  <si>
    <t>Rsrc2</t>
  </si>
  <si>
    <t>Rdst</t>
  </si>
  <si>
    <t>Immediate</t>
  </si>
  <si>
    <t>RA</t>
  </si>
  <si>
    <t>RB</t>
  </si>
  <si>
    <t>RM (1Cycle After RB)</t>
  </si>
  <si>
    <t>RZ</t>
  </si>
  <si>
    <t>RY(One Cycle After RZ)</t>
  </si>
  <si>
    <t>Comments Questions</t>
  </si>
  <si>
    <t>0000_0000000_111111</t>
  </si>
  <si>
    <t>NA</t>
  </si>
  <si>
    <t>No Operation</t>
  </si>
  <si>
    <t>RZ &lt;= 0</t>
  </si>
  <si>
    <t>RZ&lt;= [RA]+[RB]</t>
  </si>
  <si>
    <t>Addition</t>
  </si>
  <si>
    <t>RZ&lt;= [RA]-[RB]</t>
  </si>
  <si>
    <t>Subtraction</t>
  </si>
  <si>
    <t>AnD</t>
  </si>
  <si>
    <t>RZ&lt;= [RA]&amp;[RB]</t>
  </si>
  <si>
    <t>Bitwise AnD</t>
  </si>
  <si>
    <t>RZ &lt;= RA | RB</t>
  </si>
  <si>
    <t>Bitwise OR</t>
  </si>
  <si>
    <t>RZ &lt;= -RA</t>
  </si>
  <si>
    <t>(Two's) Complement</t>
  </si>
  <si>
    <t>RZ &lt;= RA ^ RB</t>
  </si>
  <si>
    <t>Bitwise Exclusive OR</t>
  </si>
  <si>
    <t>RZ&lt;= ~RA</t>
  </si>
  <si>
    <t>Bitwise (One's) Complement</t>
  </si>
  <si>
    <t>RZ&lt;= [RA] &gt;&gt; 1 ; CARRY_FLAG&lt;= [RA[0]]</t>
  </si>
  <si>
    <t>Logical Shift Right</t>
  </si>
  <si>
    <t>RZ&lt;= [RA] &gt;&gt;&gt; 1</t>
  </si>
  <si>
    <t>Arithmetic Shift Right</t>
  </si>
  <si>
    <t>LSL_ASL</t>
  </si>
  <si>
    <t>RZ&lt;= [RA] &lt;&lt; 1 ; CARRY_FLAG&lt;= [RA[31]]</t>
  </si>
  <si>
    <t>Logical/Arithmatical Shift Left</t>
  </si>
  <si>
    <t>RZ&lt;= {CARRY_FLAG,RA[31:1]} ; CARRY_FLAG&lt;= [RA[0]]</t>
  </si>
  <si>
    <t>Rotate Right With Carry</t>
  </si>
  <si>
    <t>RZ&lt;= {RA[30:0],CARRY_FLAG} ; CARRY_FLAG&lt;= [RA[31]]</t>
  </si>
  <si>
    <t>Rotate Left With Carry</t>
  </si>
  <si>
    <t>RZ&lt;=[RA]</t>
  </si>
  <si>
    <t>Move / Copy</t>
  </si>
  <si>
    <t>Move From RF to RAM?</t>
  </si>
  <si>
    <t>RY&lt;=(Ri,Rj) ; RZ &lt;= [RA] + [RB]</t>
  </si>
  <si>
    <t>Load Base With Index</t>
  </si>
  <si>
    <t>RY&lt;=(RB) ; RZ &lt;= RB</t>
  </si>
  <si>
    <t>LD#</t>
  </si>
  <si>
    <t>RZ&lt;={6{IR[31]},IR[31:6]}</t>
  </si>
  <si>
    <t>Load  Immediate</t>
  </si>
  <si>
    <t>LDU#</t>
  </si>
  <si>
    <t>RZ&lt;={6{0},IR[31:6]}</t>
  </si>
  <si>
    <t>Load Unsigned Immediate</t>
  </si>
  <si>
    <t>OP</t>
  </si>
  <si>
    <t>RTL Instruction</t>
  </si>
  <si>
    <t>DEC Src1</t>
  </si>
  <si>
    <t>BIN Src1</t>
  </si>
  <si>
    <t>DEC Src2</t>
  </si>
  <si>
    <t>BIN Src2</t>
  </si>
  <si>
    <t>DEC Rdst</t>
  </si>
  <si>
    <t>BIN Rdst</t>
  </si>
  <si>
    <t>Fourney BIN OP Code</t>
  </si>
  <si>
    <t>BIN OP Code</t>
  </si>
  <si>
    <t>DEC Immediate</t>
  </si>
  <si>
    <t>BIN Immediate</t>
  </si>
  <si>
    <t>BIN Instruction</t>
  </si>
  <si>
    <t>R[0]</t>
  </si>
  <si>
    <t>R[1]</t>
  </si>
  <si>
    <t>R[2]</t>
  </si>
  <si>
    <t>R[3]</t>
  </si>
  <si>
    <t>R[4]</t>
  </si>
  <si>
    <t>R[5]</t>
  </si>
  <si>
    <t>R[6]</t>
  </si>
  <si>
    <t>R[7]</t>
  </si>
  <si>
    <t>R[8]</t>
  </si>
  <si>
    <t>R[9]</t>
  </si>
  <si>
    <t>R[10]</t>
  </si>
  <si>
    <t>R[11]</t>
  </si>
  <si>
    <t>R[12]</t>
  </si>
  <si>
    <t>R[13]</t>
  </si>
  <si>
    <t>R[14]</t>
  </si>
  <si>
    <t>RY &lt;= 0</t>
  </si>
  <si>
    <t>-</t>
  </si>
  <si>
    <t>R[0] &lt;= 0</t>
  </si>
  <si>
    <t>ROM_Out</t>
  </si>
  <si>
    <t>IR_Out</t>
  </si>
  <si>
    <t>Immediate_Out</t>
  </si>
  <si>
    <t>Expected RA_Out</t>
  </si>
  <si>
    <t>Expected RB_Out</t>
  </si>
  <si>
    <t>PC</t>
  </si>
  <si>
    <t>Stage</t>
  </si>
  <si>
    <t>RZ_Out</t>
  </si>
  <si>
    <t>Expected RZ_Out</t>
  </si>
  <si>
    <t>RY_Out</t>
  </si>
  <si>
    <t>Expected RY_Out</t>
  </si>
  <si>
    <t>R[1] &lt;= 32768</t>
  </si>
  <si>
    <t>HEX Instruction</t>
  </si>
  <si>
    <t>BIN Instructions</t>
  </si>
  <si>
    <t>HEX Value</t>
  </si>
  <si>
    <t>R[2] &lt;= -256</t>
  </si>
  <si>
    <t>0000003F</t>
  </si>
  <si>
    <t>0000 0000 0000 0000 0000 0000 0011 1111</t>
  </si>
  <si>
    <t>R[2] &lt;=  - R[2]</t>
  </si>
  <si>
    <t>0000 0000 0000 0000 0000 0000 0010 0010</t>
  </si>
  <si>
    <t>00 00 0000</t>
  </si>
  <si>
    <t>00 00 0001</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</si>
  <si>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</si>
  <si>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</si>
  <si>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</si>
  <si>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</si>
  <si>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</si>
  <si>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</si>
  <si>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</si>
  <si>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</si>
  <si>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</si>
  <si>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</si>
  <si>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</si>
  <si>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</si>
  <si>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</si>
  <si>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</si>
  <si>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</si>
  <si>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</si>
  <si>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</si>
  <si>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</si>
  <si>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</si>
  <si>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</si>
  <si>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</si>
  <si>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</si>
  <si>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</si>
  <si>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</si>
  <si>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</si>
  <si>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</si>
  <si>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</si>
  <si>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</si>
  <si>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</si>
  <si>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</si>
  <si>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A</t>
  </si>
  <si>
    <t>00 00 3806</t>
  </si>
  <si>
    <t>R[11] &lt;= R[4] &lt;&lt; 1 ; CARRY_FLAG &lt;= R[4]{31}</t>
  </si>
  <si>
    <t>0001 0000 0001 0000 0000 0011 0000 0000</t>
  </si>
  <si>
    <t>B</t>
  </si>
  <si>
    <t>00 00 400C</t>
  </si>
  <si>
    <t>FF FF 7F00</t>
  </si>
  <si>
    <t>R[12] &lt;= {CARRY_FLAG,R[5]{31:1}} ; CARRY_FLAG &lt;= R[5]{0}</t>
  </si>
  <si>
    <t>0001 0000 0001 0010 0000 0100 0000 0000</t>
  </si>
  <si>
    <t>C</t>
  </si>
  <si>
    <t>00 00 4810</t>
  </si>
  <si>
    <t>00 00 00FF</t>
  </si>
  <si>
    <t>FF FF FFFF</t>
  </si>
  <si>
    <t>R[13] &lt;= {R[6]{31:1},CARRY_FLAG} ; CARRY_FLAG &lt;= R[6]{31}</t>
  </si>
  <si>
    <t>0001 1000 0001 0100 0000 0100 0100 0000</t>
  </si>
  <si>
    <t>D</t>
  </si>
  <si>
    <t>00 00 5011</t>
  </si>
  <si>
    <t>7F FF FF80</t>
  </si>
  <si>
    <t>00 00 0080</t>
  </si>
  <si>
    <t>201604C0</t>
  </si>
  <si>
    <t>0010 0000 0001 0110 0000 0100 1100 0000</t>
  </si>
  <si>
    <t>E</t>
  </si>
  <si>
    <t>00 00 5813</t>
  </si>
  <si>
    <t>00 00 4080</t>
  </si>
  <si>
    <t>HEX Src1</t>
  </si>
  <si>
    <t>HEX Src2</t>
  </si>
  <si>
    <t>HEX Rdst</t>
  </si>
  <si>
    <t>HEX OP Code</t>
  </si>
  <si>
    <t>HEX Immediate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</si>
  <si>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</si>
  <si>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</si>
  <si>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</si>
  <si>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</si>
  <si>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</si>
  <si>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</si>
  <si>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</si>
  <si>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</si>
  <si>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</si>
  <si>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</si>
  <si>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</si>
  <si>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</si>
  <si>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</si>
  <si>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</si>
  <si>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</si>
  <si>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</si>
  <si>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</si>
  <si>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</si>
  <si>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</si>
  <si>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</si>
  <si>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</si>
  <si>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</si>
  <si>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</si>
  <si>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</si>
  <si>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</si>
  <si>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</si>
  <si>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</si>
  <si>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</si>
  <si>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</si>
  <si>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R[1] &lt;= -123456</t>
  </si>
  <si>
    <t>R[0] &lt;= 987987</t>
  </si>
  <si>
    <t>R[1] &lt;=  - R[1]</t>
  </si>
  <si>
    <t>R[2] &lt;= R[0] + R[1]</t>
  </si>
  <si>
    <t>R[3] &lt;= R[2] - R[1]</t>
  </si>
  <si>
    <t>R[4] &lt;= R[1] &amp; R[1]</t>
  </si>
  <si>
    <t>R[5] &lt;= R[2] | R[2]</t>
  </si>
  <si>
    <t>R[6] &lt;= R[0] ^ R[1]</t>
  </si>
  <si>
    <t>R[7] &lt;= ~R[1]</t>
  </si>
  <si>
    <t>R[8] &lt;= R[1] &gt;&gt; 1 ; CARRY_FLAG &lt;= R[1]{0}</t>
  </si>
  <si>
    <t>R[9] &lt;= R[2] &gt;&gt;&gt; 1</t>
  </si>
  <si>
    <t>R[10] &lt;= R[3] &lt;&lt; 1 ; CARRY_FLAG &lt;= R[3]{31}</t>
  </si>
  <si>
    <t>R[11] &lt;= {CARRY_FLAG,R[4]{31:1}} ; CARRY_FLAG &lt;= R[4]{0}</t>
  </si>
  <si>
    <t>(F120 OR 1F120)//CARRY_FLAG=[0,1]</t>
  </si>
  <si>
    <t>R[12] &lt;= {R[5]{31:1},CARRY_FLAG} ; CARRY_FLAG &lt;= R[5]{31}</t>
  </si>
  <si>
    <t>(87AC9 OR 187AC9)//CARRY_FLAG=[0,1]</t>
  </si>
</sst>
</file>

<file path=xl/styles.xml><?xml version="1.0" encoding="utf-8"?>
<styleSheet xmlns="http://schemas.openxmlformats.org/spreadsheetml/2006/main">
  <numFmts count="11">
    <numFmt formatCode="GENERAL" numFmtId="164"/>
    <numFmt formatCode="@" numFmtId="165"/>
    <numFmt formatCode="0.00" numFmtId="166"/>
    <numFmt formatCode="[HH]:MM:SS" numFmtId="167"/>
    <numFmt formatCode="0" numFmtId="168"/>
    <numFmt formatCode="00000" numFmtId="169"/>
    <numFmt formatCode="0000000000000000" numFmtId="170"/>
    <numFmt formatCode="00000000000000000000000000000000" numFmtId="171"/>
    <numFmt formatCode="00000000" numFmtId="172"/>
    <numFmt formatCode="000000" numFmtId="173"/>
    <numFmt formatCode="0.00E+000" numFmtId="174"/>
  </numFmts>
  <fonts count="11">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MTT12"/>
      <charset val="1"/>
      <family val="0"/>
      <sz val="12"/>
    </font>
    <font>
      <name val="Calibri"/>
      <charset val="1"/>
      <family val="2"/>
      <b val="true"/>
      <sz val="14"/>
    </font>
    <font>
      <name val="Calibri"/>
      <charset val="1"/>
      <family val="2"/>
      <b val="true"/>
      <sz val="12"/>
    </font>
    <font>
      <name val="Calibri"/>
      <charset val="1"/>
      <family val="2"/>
      <b val="true"/>
      <color rgb="FF000000"/>
      <sz val="12"/>
    </font>
    <font>
      <name val="Calibri"/>
      <charset val="1"/>
      <family val="2"/>
      <b val="true"/>
      <color rgb="FF222222"/>
      <sz val="12"/>
    </font>
    <font>
      <name val="Calibri"/>
      <charset val="1"/>
      <family val="2"/>
      <color rgb="FF222222"/>
      <sz val="12"/>
    </font>
  </fonts>
  <fills count="9">
    <fill>
      <patternFill patternType="none"/>
    </fill>
    <fill>
      <patternFill patternType="gray125"/>
    </fill>
    <fill>
      <patternFill patternType="solid">
        <fgColor rgb="FF94BD5E"/>
        <bgColor rgb="FF969696"/>
      </patternFill>
    </fill>
    <fill>
      <patternFill patternType="solid">
        <fgColor rgb="FFFFFF00"/>
        <bgColor rgb="FFFFFF00"/>
      </patternFill>
    </fill>
    <fill>
      <patternFill patternType="solid">
        <fgColor rgb="FFFF0000"/>
        <bgColor rgb="FFDC2300"/>
      </patternFill>
    </fill>
    <fill>
      <patternFill patternType="solid">
        <fgColor rgb="FF33CC66"/>
        <bgColor rgb="FF339966"/>
      </patternFill>
    </fill>
    <fill>
      <patternFill patternType="solid">
        <fgColor rgb="FFB84700"/>
        <bgColor rgb="FFDC2300"/>
      </patternFill>
    </fill>
    <fill>
      <patternFill patternType="solid">
        <fgColor rgb="FF729FCF"/>
        <bgColor rgb="FF969696"/>
      </patternFill>
    </fill>
    <fill>
      <patternFill patternType="solid">
        <fgColor rgb="FFDC2300"/>
        <bgColor rgb="FFFF0000"/>
      </patternFill>
    </fill>
  </fills>
  <borders count="5">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bottom style="thick"/>
      <diagonal/>
    </border>
    <border diagonalDown="false" diagonalUp="false">
      <left style="hair"/>
      <right style="hair"/>
      <top style="hair"/>
      <bottom style="hair"/>
      <diagonal/>
    </border>
    <border diagonalDown="false" diagonalUp="false">
      <left/>
      <right style="thick"/>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4" numFmtId="166" xfId="0">
      <alignment horizontal="center"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center" wrapText="false"/>
      <protection hidden="false" locked="true"/>
    </xf>
    <xf applyAlignment="true" applyBorder="false" applyFont="true" applyProtection="false" borderId="0" fillId="0" fontId="7" numFmtId="166" xfId="0">
      <alignment horizontal="center"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5" xfId="0">
      <alignment horizontal="general" indent="0" shrinkToFit="false" textRotation="0" vertical="center" wrapText="false"/>
      <protection hidden="false" locked="true"/>
    </xf>
    <xf applyAlignment="true" applyBorder="false" applyFont="true" applyProtection="false" borderId="0" fillId="0" fontId="4" numFmtId="166" xfId="0">
      <alignment horizontal="general"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3" fontId="0" numFmtId="164" xfId="0">
      <alignment horizontal="general" indent="0" shrinkToFit="false" textRotation="0" vertical="bottom" wrapText="false"/>
      <protection hidden="false" locked="true"/>
    </xf>
    <xf applyAlignment="false" applyBorder="false" applyFont="true" applyProtection="false" borderId="0" fillId="2" fontId="8" numFmtId="164" xfId="0">
      <alignment horizontal="general" indent="0" shrinkToFit="false" textRotation="0" vertical="bottom" wrapText="fals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false" applyBorder="false" applyFont="true" applyProtection="false" borderId="0" fillId="5" fontId="8" numFmtId="164" xfId="0">
      <alignment horizontal="general" indent="0"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center" wrapText="true"/>
      <protection hidden="false" locked="true"/>
    </xf>
    <xf applyAlignment="true" applyBorder="true" applyFont="false" applyProtection="false" borderId="1" fillId="0" fontId="0" numFmtId="164" xfId="0">
      <alignment horizontal="center" indent="0" shrinkToFit="false" textRotation="0" vertical="center" wrapText="true"/>
      <protection hidden="false" locked="true"/>
    </xf>
    <xf applyAlignment="true" applyBorder="false" applyFont="false" applyProtection="false" borderId="0" fillId="0" fontId="0" numFmtId="165" xfId="0">
      <alignment horizontal="center" indent="0" shrinkToFit="false" textRotation="0" vertical="center" wrapText="true"/>
      <protection hidden="false" locked="true"/>
    </xf>
    <xf applyAlignment="true" applyBorder="false" applyFont="true" applyProtection="false" borderId="0" fillId="0" fontId="0" numFmtId="164" xfId="0">
      <alignment horizontal="center" indent="0" shrinkToFit="false" textRotation="0" vertical="center" wrapText="true"/>
      <protection hidden="false" locked="true"/>
    </xf>
    <xf applyAlignment="true" applyBorder="false" applyFont="false" applyProtection="false" borderId="0" fillId="4" fontId="0" numFmtId="164" xfId="0">
      <alignment horizontal="center" indent="0" shrinkToFit="false" textRotation="0" vertical="center" wrapText="true"/>
      <protection hidden="false" locked="true"/>
    </xf>
    <xf applyAlignment="true" applyBorder="false" applyFont="true" applyProtection="false" borderId="0" fillId="4" fontId="4" numFmtId="165" xfId="0">
      <alignment horizontal="general" indent="0" shrinkToFit="false" textRotation="0" vertical="center" wrapText="false"/>
      <protection hidden="false" locked="true"/>
    </xf>
    <xf applyAlignment="true" applyBorder="true" applyFont="false" applyProtection="false" borderId="1" fillId="4" fontId="0" numFmtId="164" xfId="0">
      <alignment horizontal="center" indent="0" shrinkToFit="false" textRotation="0" vertical="center" wrapText="true"/>
      <protection hidden="false" locked="true"/>
    </xf>
    <xf applyAlignment="true" applyBorder="false" applyFont="false" applyProtection="false" borderId="0" fillId="4" fontId="0" numFmtId="165" xfId="0">
      <alignment horizontal="center" indent="0" shrinkToFit="false" textRotation="0" vertical="center" wrapText="true"/>
      <protection hidden="false" locked="true"/>
    </xf>
    <xf applyAlignment="true" applyBorder="false" applyFont="true" applyProtection="false" borderId="0" fillId="0" fontId="0" numFmtId="164" xfId="0">
      <alignment horizontal="center" indent="0" shrinkToFit="false" textRotation="0" vertical="center" wrapText="false"/>
      <protection hidden="false" locked="true"/>
    </xf>
    <xf applyAlignment="true" applyBorder="false" applyFont="true" applyProtection="false" borderId="0" fillId="0" fontId="0" numFmtId="168" xfId="0">
      <alignment horizontal="center" indent="0" shrinkToFit="false" textRotation="0" vertical="center" wrapText="false"/>
      <protection hidden="false" locked="true"/>
    </xf>
    <xf applyAlignment="true" applyBorder="false" applyFont="true" applyProtection="false" borderId="0" fillId="0" fontId="0" numFmtId="169" xfId="0">
      <alignment horizontal="center" indent="0" shrinkToFit="false" textRotation="0" vertical="center" wrapText="false"/>
      <protection hidden="false" locked="true"/>
    </xf>
    <xf applyAlignment="true" applyBorder="false" applyFont="true" applyProtection="false" borderId="0" fillId="0" fontId="0" numFmtId="170" xfId="0">
      <alignment horizontal="center" indent="0" shrinkToFit="false" textRotation="0" vertical="center" wrapText="false"/>
      <protection hidden="false" locked="true"/>
    </xf>
    <xf applyAlignment="true" applyBorder="false" applyFont="true" applyProtection="false" borderId="0" fillId="0" fontId="0" numFmtId="171" xfId="0">
      <alignment horizontal="center" indent="0" shrinkToFit="false" textRotation="0" vertical="center"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0" numFmtId="168" xfId="0">
      <alignment horizontal="center" indent="0" shrinkToFit="false" textRotation="0" vertical="center" wrapText="true"/>
      <protection hidden="false" locked="true"/>
    </xf>
    <xf applyAlignment="true" applyBorder="false" applyFont="true" applyProtection="false" borderId="0" fillId="0" fontId="0" numFmtId="169" xfId="0">
      <alignment horizontal="center" indent="0" shrinkToFit="false" textRotation="0" vertical="center" wrapText="true"/>
      <protection hidden="false" locked="true"/>
    </xf>
    <xf applyAlignment="true" applyBorder="false" applyFont="true" applyProtection="false" borderId="0" fillId="0" fontId="0" numFmtId="170" xfId="0">
      <alignment horizontal="center" indent="0" shrinkToFit="false" textRotation="0" vertical="center" wrapText="true"/>
      <protection hidden="false" locked="true"/>
    </xf>
    <xf applyAlignment="true" applyBorder="false" applyFont="true" applyProtection="false" borderId="0" fillId="0" fontId="0" numFmtId="171" xfId="0">
      <alignment horizontal="center" indent="0" shrinkToFit="false" textRotation="0" vertical="center" wrapText="tru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true" applyProtection="false" borderId="0" fillId="0" fontId="0" numFmtId="168" xfId="0">
      <alignment horizontal="center" indent="0" shrinkToFit="false" textRotation="0" vertical="center" wrapText="true"/>
      <protection hidden="false" locked="true"/>
    </xf>
    <xf applyAlignment="true" applyBorder="true" applyFont="true" applyProtection="false" borderId="0" fillId="0" fontId="0" numFmtId="169" xfId="0">
      <alignment horizontal="center" indent="0" shrinkToFit="false" textRotation="0" vertical="center" wrapText="true"/>
      <protection hidden="false" locked="true"/>
    </xf>
    <xf applyAlignment="true" applyBorder="false" applyFont="true" applyProtection="false" borderId="0" fillId="0" fontId="4" numFmtId="168" xfId="0">
      <alignment horizontal="center" indent="0" shrinkToFit="false" textRotation="0" vertical="center" wrapText="false"/>
      <protection hidden="false" locked="true"/>
    </xf>
    <xf applyAlignment="true" applyBorder="false" applyFont="true" applyProtection="false" borderId="0" fillId="0" fontId="4" numFmtId="170" xfId="0">
      <alignment horizontal="center" indent="0" shrinkToFit="false" textRotation="0" vertical="center" wrapText="false"/>
      <protection hidden="false" locked="true"/>
    </xf>
    <xf applyAlignment="true" applyBorder="false" applyFont="true" applyProtection="false" borderId="0" fillId="0" fontId="4" numFmtId="171" xfId="0">
      <alignment horizontal="center"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2" fillId="0" fontId="0" numFmtId="164" xfId="0">
      <alignment horizontal="center" indent="0" shrinkToFit="false" textRotation="0" vertical="center" wrapText="true"/>
      <protection hidden="false" locked="true"/>
    </xf>
    <xf applyAlignment="true" applyBorder="true" applyFont="true" applyProtection="false" borderId="3" fillId="0" fontId="4" numFmtId="164" xfId="0">
      <alignment horizontal="center" indent="0" shrinkToFit="false" textRotation="0" vertical="bottom" wrapText="false"/>
      <protection hidden="false" locked="true"/>
    </xf>
    <xf applyAlignment="true" applyBorder="true" applyFont="true" applyProtection="false" borderId="3" fillId="7" fontId="4" numFmtId="164" xfId="0">
      <alignment horizontal="center" indent="0" shrinkToFit="false" textRotation="0" vertical="center" wrapText="false"/>
      <protection hidden="false" locked="true"/>
    </xf>
    <xf applyAlignment="true" applyBorder="true" applyFont="true" applyProtection="false" borderId="3" fillId="0" fontId="4" numFmtId="164" xfId="0">
      <alignment horizontal="center" indent="0" shrinkToFit="false" textRotation="0" vertical="center" wrapText="false"/>
      <protection hidden="false" locked="true"/>
    </xf>
    <xf applyAlignment="true" applyBorder="true" applyFont="true" applyProtection="false" borderId="3" fillId="0" fontId="0" numFmtId="164" xfId="0">
      <alignment horizontal="center" indent="0" shrinkToFit="false" textRotation="0" vertical="center" wrapText="false"/>
      <protection hidden="false" locked="true"/>
    </xf>
    <xf applyAlignment="true" applyBorder="true" applyFont="true" applyProtection="false" borderId="3" fillId="7" fontId="4" numFmtId="171" xfId="0">
      <alignment horizontal="center" indent="0" shrinkToFit="false" textRotation="0" vertical="center" wrapText="true"/>
      <protection hidden="false" locked="true"/>
    </xf>
    <xf applyAlignment="true" applyBorder="true" applyFont="true" applyProtection="false" borderId="3" fillId="7" fontId="4" numFmtId="170" xfId="0">
      <alignment horizontal="center" indent="0" shrinkToFit="false" textRotation="0" vertical="center" wrapText="false"/>
      <protection hidden="false" locked="true"/>
    </xf>
    <xf applyAlignment="true" applyBorder="true" applyFont="true" applyProtection="false" borderId="3" fillId="0" fontId="4" numFmtId="168" xfId="0">
      <alignment horizontal="center" indent="0" shrinkToFit="false" textRotation="0" vertical="center" wrapText="false"/>
      <protection hidden="false" locked="true"/>
    </xf>
    <xf applyAlignment="true" applyBorder="true" applyFont="true" applyProtection="false" borderId="3" fillId="0" fontId="4" numFmtId="170" xfId="0">
      <alignment horizontal="center" indent="0" shrinkToFit="false" textRotation="0" vertical="center" wrapText="false"/>
      <protection hidden="false" locked="true"/>
    </xf>
    <xf applyAlignment="true" applyBorder="true" applyFont="true" applyProtection="false" borderId="3" fillId="7" fontId="4" numFmtId="172" xfId="0">
      <alignment horizontal="center" indent="0" shrinkToFit="false" textRotation="0" vertical="center" wrapText="false"/>
      <protection hidden="false" locked="true"/>
    </xf>
    <xf applyAlignment="true" applyBorder="true" applyFont="true" applyProtection="false" borderId="3" fillId="7" fontId="4" numFmtId="171" xfId="0">
      <alignment horizontal="center" indent="0" shrinkToFit="false" textRotation="0" vertical="center" wrapText="false"/>
      <protection hidden="false" locked="true"/>
    </xf>
    <xf applyAlignment="true" applyBorder="true" applyFont="true" applyProtection="false" borderId="3" fillId="7" fontId="4" numFmtId="164" xfId="0">
      <alignment horizontal="center" indent="0" shrinkToFit="false" textRotation="0" vertical="bottom" wrapText="false"/>
      <protection hidden="false" locked="true"/>
    </xf>
    <xf applyAlignment="true" applyBorder="true" applyFont="true" applyProtection="false" borderId="3" fillId="0" fontId="0" numFmtId="164" xfId="0">
      <alignment horizontal="center" indent="0" shrinkToFit="false" textRotation="0" vertical="bottom" wrapText="false"/>
      <protection hidden="false" locked="true"/>
    </xf>
    <xf applyAlignment="true" applyBorder="false" applyFont="true" applyProtection="false" borderId="0" fillId="0" fontId="9" numFmtId="164" xfId="0">
      <alignment horizontal="center" indent="0" shrinkToFit="false" textRotation="0" vertical="center" wrapText="false"/>
      <protection hidden="false" locked="true"/>
    </xf>
    <xf applyAlignment="true" applyBorder="true" applyFont="true" applyProtection="false" borderId="3" fillId="3" fontId="4" numFmtId="164" xfId="0">
      <alignment horizontal="center" indent="0" shrinkToFit="false" textRotation="0" vertical="center" wrapText="false"/>
      <protection hidden="false" locked="true"/>
    </xf>
    <xf applyAlignment="true" applyBorder="false" applyFont="true" applyProtection="false" borderId="0" fillId="0" fontId="10" numFmtId="164" xfId="0">
      <alignment horizontal="center" indent="0" shrinkToFit="false" textRotation="0" vertical="center" wrapText="false"/>
      <protection hidden="false" locked="true"/>
    </xf>
    <xf applyAlignment="true" applyBorder="true" applyFont="true" applyProtection="false" borderId="3" fillId="8" fontId="0" numFmtId="164" xfId="0">
      <alignment horizontal="center" indent="0" shrinkToFit="false" textRotation="0" vertical="center" wrapText="false"/>
      <protection hidden="false" locked="true"/>
    </xf>
    <xf applyAlignment="true" applyBorder="true" applyFont="true" applyProtection="false" borderId="3" fillId="5" fontId="0" numFmtId="168" xfId="0">
      <alignment horizontal="center" indent="0" shrinkToFit="false" textRotation="0" vertical="center" wrapText="true"/>
      <protection hidden="false" locked="true"/>
    </xf>
    <xf applyAlignment="true" applyBorder="true" applyFont="true" applyProtection="false" borderId="3" fillId="5" fontId="0" numFmtId="173" xfId="0">
      <alignment horizontal="center" indent="0" shrinkToFit="false" textRotation="0" vertical="center" wrapText="true"/>
      <protection hidden="false" locked="true"/>
    </xf>
    <xf applyAlignment="true" applyBorder="true" applyFont="true" applyProtection="false" borderId="3" fillId="5" fontId="0" numFmtId="170" xfId="0">
      <alignment horizontal="center" indent="0" shrinkToFit="false" textRotation="0" vertical="center" wrapText="true"/>
      <protection hidden="false" locked="true"/>
    </xf>
    <xf applyAlignment="true" applyBorder="true" applyFont="true" applyProtection="false" borderId="3" fillId="5" fontId="0" numFmtId="164" xfId="0">
      <alignment horizontal="center" indent="0" shrinkToFit="false" textRotation="0" vertical="bottom" wrapText="false"/>
      <protection hidden="false" locked="true"/>
    </xf>
    <xf applyAlignment="true" applyBorder="true" applyFont="true" applyProtection="false" borderId="3" fillId="5" fontId="0" numFmtId="168" xfId="0">
      <alignment horizontal="center" indent="0" shrinkToFit="false" textRotation="0" vertical="center" wrapText="false"/>
      <protection hidden="false" locked="true"/>
    </xf>
    <xf applyAlignment="true" applyBorder="true" applyFont="true" applyProtection="false" borderId="3" fillId="5" fontId="0" numFmtId="169" xfId="0">
      <alignment horizontal="center" indent="0" shrinkToFit="false" textRotation="0" vertical="center" wrapText="false"/>
      <protection hidden="false" locked="true"/>
    </xf>
    <xf applyAlignment="true" applyBorder="true" applyFont="true" applyProtection="false" borderId="3" fillId="5" fontId="0" numFmtId="170" xfId="0">
      <alignment horizontal="center" indent="0" shrinkToFit="false" textRotation="0" vertical="center" wrapText="false"/>
      <protection hidden="false" locked="true"/>
    </xf>
    <xf applyAlignment="true" applyBorder="true" applyFont="true" applyProtection="false" borderId="3" fillId="5" fontId="4" numFmtId="172" xfId="0">
      <alignment horizontal="center" indent="0" shrinkToFit="false" textRotation="0" vertical="center" wrapText="false"/>
      <protection hidden="false" locked="true"/>
    </xf>
    <xf applyAlignment="true" applyBorder="false" applyFont="true" applyProtection="false" borderId="0" fillId="0" fontId="8" numFmtId="171" xfId="0">
      <alignment horizontal="center" indent="0" shrinkToFit="false" textRotation="0" vertical="center" wrapText="false"/>
      <protection hidden="false" locked="true"/>
    </xf>
    <xf applyAlignment="true" applyBorder="false" applyFont="false" applyProtection="false" borderId="0" fillId="0" fontId="0" numFmtId="174" xfId="0">
      <alignment horizontal="center" indent="0" shrinkToFit="false" textRotation="0" vertical="bottom" wrapText="false"/>
      <protection hidden="false" locked="true"/>
    </xf>
    <xf applyAlignment="true" applyBorder="true" applyFont="true" applyProtection="false" borderId="3" fillId="5" fontId="0" numFmtId="165" xfId="0">
      <alignment horizontal="center" indent="0" shrinkToFit="false" textRotation="0" vertical="center" wrapText="false"/>
      <protection hidden="false" locked="true"/>
    </xf>
    <xf applyAlignment="true" applyBorder="true" applyFont="true" applyProtection="false" borderId="3" fillId="7" fontId="0" numFmtId="164" xfId="0">
      <alignment horizontal="center" indent="0" shrinkToFit="false" textRotation="0" vertical="center" wrapText="false"/>
      <protection hidden="false" locked="true"/>
    </xf>
    <xf applyAlignment="true" applyBorder="true" applyFont="true" applyProtection="false" borderId="3" fillId="7" fontId="0" numFmtId="168" xfId="0">
      <alignment horizontal="center" indent="0" shrinkToFit="false" textRotation="0" vertical="center" wrapText="false"/>
      <protection hidden="false" locked="true"/>
    </xf>
    <xf applyAlignment="true" applyBorder="true" applyFont="false" applyProtection="false" borderId="3" fillId="0" fontId="0" numFmtId="164" xfId="0">
      <alignment horizontal="center" indent="0" shrinkToFit="false" textRotation="0" vertical="bottom" wrapText="false"/>
      <protection hidden="false" locked="true"/>
    </xf>
    <xf applyAlignment="true" applyBorder="true" applyFont="true" applyProtection="false" borderId="3" fillId="0" fontId="0" numFmtId="168" xfId="0">
      <alignment horizontal="center" indent="0" shrinkToFit="false" textRotation="0" vertical="center" wrapText="false"/>
      <protection hidden="false" locked="true"/>
    </xf>
    <xf applyAlignment="true" applyBorder="true" applyFont="true" applyProtection="false" borderId="3" fillId="0" fontId="8" numFmtId="164" xfId="0">
      <alignment horizontal="center" indent="0" shrinkToFit="false" textRotation="0" vertical="center" wrapText="false"/>
      <protection hidden="false" locked="true"/>
    </xf>
    <xf applyAlignment="true" applyBorder="true" applyFont="false" applyProtection="false" borderId="4" fillId="0" fontId="0" numFmtId="164" xfId="0">
      <alignment horizontal="center" indent="0" shrinkToFit="false" textRotation="0" vertical="center" wrapText="true"/>
      <protection hidden="false" locked="true"/>
    </xf>
    <xf applyAlignment="true" applyBorder="true" applyFont="true" applyProtection="false" borderId="1" fillId="0" fontId="8"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DC230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4BD5E"/>
      <rgbColor rgb="FFFFCC00"/>
      <rgbColor rgb="FFFF9900"/>
      <rgbColor rgb="FFFF6600"/>
      <rgbColor rgb="FF666699"/>
      <rgbColor rgb="FF969696"/>
      <rgbColor rgb="FF003366"/>
      <rgbColor rgb="FF339966"/>
      <rgbColor rgb="FF003300"/>
      <rgbColor rgb="FF333300"/>
      <rgbColor rgb="FFB847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56"/>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C18" activeCellId="0" pane="topLeft" sqref="C18"/>
    </sheetView>
  </sheetViews>
  <sheetFormatPr defaultRowHeight="15.75"/>
  <cols>
    <col collapsed="false" hidden="false" max="1" min="1" style="1" width="8.12093023255814"/>
    <col collapsed="false" hidden="false" max="2" min="2" style="2" width="27.8790697674419"/>
    <col collapsed="false" hidden="false" max="3" min="3" style="2" width="12.6279069767442"/>
    <col collapsed="false" hidden="false" max="4" min="4" style="2" width="12.5023255813953"/>
    <col collapsed="false" hidden="false" max="5" min="5" style="3" width="9.37674418604651"/>
    <col collapsed="false" hidden="false" max="6" min="6" style="3" width="41.3720930232558"/>
    <col collapsed="false" hidden="false" max="7" min="7" style="1" width="251.13023255814"/>
    <col collapsed="false" hidden="false" max="1025" min="8" style="1" width="10.8697674418605"/>
  </cols>
  <sheetData>
    <row collapsed="false" customFormat="false" customHeight="false" hidden="false" ht="18.75" outlineLevel="0" r="2">
      <c r="B2" s="4" t="s">
        <v>0</v>
      </c>
      <c r="C2" s="4"/>
      <c r="D2" s="4"/>
    </row>
    <row collapsed="false" customFormat="true" customHeight="false" hidden="false" ht="15.75" outlineLevel="0" r="3" s="5">
      <c r="A3" s="5" t="s">
        <v>1</v>
      </c>
      <c r="B3" s="6"/>
      <c r="C3" s="6"/>
      <c r="D3" s="6"/>
      <c r="E3" s="7"/>
      <c r="F3" s="7"/>
      <c r="G3" s="7"/>
    </row>
    <row collapsed="false" customFormat="true" customHeight="false" hidden="false" ht="15.75" outlineLevel="0" r="4" s="5">
      <c r="A4" s="5" t="s">
        <v>2</v>
      </c>
      <c r="B4" s="6" t="s">
        <v>3</v>
      </c>
      <c r="C4" s="6" t="s">
        <v>4</v>
      </c>
      <c r="D4" s="8" t="s">
        <v>5</v>
      </c>
      <c r="E4" s="7" t="s">
        <v>6</v>
      </c>
      <c r="F4" s="7"/>
      <c r="G4" s="7"/>
    </row>
    <row collapsed="false" customFormat="false" customHeight="false" hidden="false" ht="15.75" outlineLevel="0" r="5">
      <c r="B5" s="9" t="s">
        <v>7</v>
      </c>
      <c r="C5" s="9"/>
      <c r="D5" s="10"/>
      <c r="E5" s="11"/>
      <c r="F5" s="11"/>
      <c r="G5" s="11"/>
    </row>
    <row collapsed="false" customFormat="false" customHeight="false" hidden="false" ht="15.75" outlineLevel="0" r="6">
      <c r="A6" s="1" t="s">
        <v>8</v>
      </c>
      <c r="B6" s="12" t="s">
        <v>9</v>
      </c>
      <c r="C6" s="12" t="s">
        <v>10</v>
      </c>
      <c r="D6" s="13" t="str">
        <f aca="false">DEC2HEX(C6)</f>
        <v>1</v>
      </c>
      <c r="E6" s="1" t="s">
        <v>11</v>
      </c>
    </row>
    <row collapsed="false" customFormat="false" customHeight="false" hidden="false" ht="15.75" outlineLevel="0" r="7">
      <c r="A7" s="1" t="s">
        <v>8</v>
      </c>
      <c r="B7" s="12" t="s">
        <v>12</v>
      </c>
      <c r="C7" s="12" t="s">
        <v>13</v>
      </c>
      <c r="D7" s="13" t="str">
        <f aca="false">DEC2HEX(C7)</f>
        <v>2</v>
      </c>
      <c r="E7" s="1" t="s">
        <v>14</v>
      </c>
    </row>
    <row collapsed="false" customFormat="false" customHeight="false" hidden="false" ht="15.75" outlineLevel="0" r="8">
      <c r="A8" s="1" t="s">
        <v>8</v>
      </c>
      <c r="B8" s="12" t="s">
        <v>15</v>
      </c>
      <c r="C8" s="12" t="s">
        <v>16</v>
      </c>
      <c r="D8" s="13" t="str">
        <f aca="false">DEC2HEX(C8)</f>
        <v>3</v>
      </c>
      <c r="E8" s="1" t="s">
        <v>17</v>
      </c>
    </row>
    <row collapsed="false" customFormat="false" customHeight="false" hidden="false" ht="15.75" outlineLevel="0" r="9">
      <c r="A9" s="1" t="s">
        <v>8</v>
      </c>
      <c r="B9" s="12" t="s">
        <v>18</v>
      </c>
      <c r="C9" s="12" t="s">
        <v>19</v>
      </c>
      <c r="D9" s="13" t="str">
        <f aca="false">DEC2HEX(C9)</f>
        <v>4</v>
      </c>
      <c r="E9" s="1" t="s">
        <v>20</v>
      </c>
    </row>
    <row collapsed="false" customFormat="false" customHeight="false" hidden="false" ht="15.75" outlineLevel="0" r="10">
      <c r="A10" s="1" t="s">
        <v>8</v>
      </c>
      <c r="B10" s="12" t="s">
        <v>21</v>
      </c>
      <c r="C10" s="12" t="s">
        <v>22</v>
      </c>
      <c r="D10" s="13" t="str">
        <f aca="false">DEC2HEX(C10)</f>
        <v>5</v>
      </c>
      <c r="E10" s="1" t="s">
        <v>23</v>
      </c>
    </row>
    <row collapsed="false" customFormat="false" customHeight="false" hidden="false" ht="15.75" outlineLevel="0" r="11">
      <c r="A11" s="1" t="s">
        <v>8</v>
      </c>
      <c r="B11" s="12" t="s">
        <v>24</v>
      </c>
      <c r="C11" s="12" t="s">
        <v>25</v>
      </c>
      <c r="D11" s="13" t="str">
        <f aca="false">DEC2HEX(C11)</f>
        <v>6</v>
      </c>
      <c r="E11" s="1" t="s">
        <v>26</v>
      </c>
    </row>
    <row collapsed="false" customFormat="false" customHeight="false" hidden="false" ht="15.75" outlineLevel="0" r="12">
      <c r="A12" s="1" t="s">
        <v>8</v>
      </c>
      <c r="B12" s="12" t="s">
        <v>27</v>
      </c>
      <c r="C12" s="12" t="s">
        <v>28</v>
      </c>
      <c r="D12" s="13" t="str">
        <f aca="false">DEC2HEX(C12)</f>
        <v>7</v>
      </c>
      <c r="E12" s="1" t="s">
        <v>29</v>
      </c>
    </row>
    <row collapsed="false" customFormat="false" customHeight="false" hidden="false" ht="15.75" outlineLevel="0" r="13">
      <c r="B13" s="9" t="s">
        <v>30</v>
      </c>
      <c r="C13" s="9"/>
      <c r="D13" s="13" t="str">
        <f aca="false">DEC2HEX(C13)</f>
        <v>0</v>
      </c>
    </row>
    <row collapsed="false" customFormat="false" customHeight="false" hidden="false" ht="15.75" outlineLevel="0" r="14">
      <c r="A14" s="1" t="s">
        <v>8</v>
      </c>
      <c r="B14" s="12" t="s">
        <v>31</v>
      </c>
      <c r="C14" s="12" t="s">
        <v>32</v>
      </c>
      <c r="D14" s="13" t="str">
        <f aca="false">DEC2HEX(C14)</f>
        <v>8</v>
      </c>
      <c r="E14" s="11" t="s">
        <v>33</v>
      </c>
      <c r="F14" s="11" t="s">
        <v>34</v>
      </c>
    </row>
    <row collapsed="false" customFormat="false" customHeight="false" hidden="false" ht="15.75" outlineLevel="0" r="15">
      <c r="A15" s="1" t="s">
        <v>8</v>
      </c>
      <c r="B15" s="12" t="s">
        <v>35</v>
      </c>
      <c r="C15" s="12" t="s">
        <v>36</v>
      </c>
      <c r="D15" s="13" t="str">
        <f aca="false">DEC2HEX(C15)</f>
        <v>9</v>
      </c>
      <c r="E15" s="11" t="s">
        <v>37</v>
      </c>
      <c r="F15" s="11" t="s">
        <v>38</v>
      </c>
    </row>
    <row collapsed="false" customFormat="false" customHeight="false" hidden="false" ht="15.75" outlineLevel="0" r="16">
      <c r="A16" s="1" t="s">
        <v>8</v>
      </c>
      <c r="B16" s="12" t="s">
        <v>39</v>
      </c>
      <c r="C16" s="12" t="s">
        <v>40</v>
      </c>
      <c r="D16" s="13" t="str">
        <f aca="false">DEC2HEX(C16)</f>
        <v>A</v>
      </c>
      <c r="E16" s="11" t="s">
        <v>41</v>
      </c>
      <c r="F16" s="11" t="s">
        <v>42</v>
      </c>
    </row>
    <row collapsed="false" customFormat="false" customHeight="false" hidden="false" ht="15.75" outlineLevel="0" r="17">
      <c r="A17" s="1" t="s">
        <v>8</v>
      </c>
      <c r="B17" s="12" t="s">
        <v>39</v>
      </c>
      <c r="C17" s="12" t="s">
        <v>40</v>
      </c>
      <c r="D17" s="13" t="str">
        <f aca="false">DEC2HEX(C17)</f>
        <v>A</v>
      </c>
      <c r="E17" s="1" t="s">
        <v>43</v>
      </c>
      <c r="F17" s="1" t="s">
        <v>44</v>
      </c>
    </row>
    <row collapsed="false" customFormat="false" customHeight="false" hidden="false" ht="15.75" outlineLevel="0" r="18">
      <c r="A18" s="1" t="s">
        <v>8</v>
      </c>
      <c r="B18" s="12" t="s">
        <v>45</v>
      </c>
      <c r="C18" s="12" t="s">
        <v>46</v>
      </c>
      <c r="D18" s="13" t="str">
        <f aca="false">DEC2HEX(C18)</f>
        <v>B</v>
      </c>
      <c r="E18" s="11" t="s">
        <v>47</v>
      </c>
      <c r="F18" s="11" t="s">
        <v>48</v>
      </c>
    </row>
    <row collapsed="false" customFormat="false" customHeight="false" hidden="false" ht="15.75" outlineLevel="0" r="19">
      <c r="A19" s="1" t="s">
        <v>8</v>
      </c>
      <c r="B19" s="12" t="s">
        <v>49</v>
      </c>
      <c r="C19" s="12" t="s">
        <v>50</v>
      </c>
      <c r="D19" s="13" t="str">
        <f aca="false">DEC2HEX(C19)</f>
        <v>C</v>
      </c>
      <c r="E19" s="11" t="s">
        <v>51</v>
      </c>
      <c r="F19" s="11" t="s">
        <v>52</v>
      </c>
    </row>
    <row collapsed="false" customFormat="false" customHeight="false" hidden="false" ht="15.75" outlineLevel="0" r="20">
      <c r="B20" s="9" t="s">
        <v>53</v>
      </c>
      <c r="C20" s="9"/>
      <c r="D20" s="13"/>
      <c r="E20" s="11"/>
      <c r="F20" s="11"/>
    </row>
    <row collapsed="false" customFormat="false" customHeight="false" hidden="false" ht="15.75" outlineLevel="0" r="21">
      <c r="A21" s="1" t="s">
        <v>8</v>
      </c>
      <c r="B21" s="12" t="s">
        <v>54</v>
      </c>
      <c r="C21" s="12" t="s">
        <v>55</v>
      </c>
      <c r="D21" s="13" t="str">
        <f aca="false">DEC2HEX(C21)</f>
        <v>D</v>
      </c>
      <c r="E21" s="11" t="s">
        <v>56</v>
      </c>
      <c r="F21" s="11" t="s">
        <v>57</v>
      </c>
    </row>
    <row collapsed="false" customFormat="false" customHeight="false" hidden="false" ht="15.75" outlineLevel="0" r="22">
      <c r="A22" s="1" t="s">
        <v>8</v>
      </c>
      <c r="B22" s="12" t="s">
        <v>58</v>
      </c>
      <c r="C22" s="12" t="s">
        <v>59</v>
      </c>
      <c r="D22" s="13" t="str">
        <f aca="false">DEC2HEX(C22)</f>
        <v>E</v>
      </c>
      <c r="E22" s="11" t="s">
        <v>60</v>
      </c>
      <c r="F22" s="11" t="s">
        <v>61</v>
      </c>
    </row>
    <row collapsed="false" customFormat="false" customHeight="false" hidden="false" ht="15.75" outlineLevel="0" r="23">
      <c r="A23" s="1" t="s">
        <v>8</v>
      </c>
      <c r="B23" s="12" t="s">
        <v>62</v>
      </c>
      <c r="C23" s="12" t="s">
        <v>63</v>
      </c>
      <c r="D23" s="13" t="str">
        <f aca="false">DEC2HEX(C23)</f>
        <v>F</v>
      </c>
      <c r="E23" s="11" t="s">
        <v>64</v>
      </c>
      <c r="F23" s="11" t="s">
        <v>65</v>
      </c>
      <c r="G23" s="11" t="s">
        <v>66</v>
      </c>
    </row>
    <row collapsed="false" customFormat="false" customHeight="false" hidden="false" ht="15.75" outlineLevel="0" r="24">
      <c r="B24" s="9" t="s">
        <v>67</v>
      </c>
      <c r="C24" s="9"/>
      <c r="D24" s="13"/>
      <c r="E24" s="11"/>
      <c r="F24" s="11"/>
      <c r="G24" s="11"/>
    </row>
    <row collapsed="false" customFormat="false" customHeight="false" hidden="false" ht="15.75" outlineLevel="0" r="25">
      <c r="A25" s="1" t="s">
        <v>8</v>
      </c>
      <c r="B25" s="12" t="s">
        <v>68</v>
      </c>
      <c r="C25" s="12" t="s">
        <v>69</v>
      </c>
      <c r="D25" s="13" t="str">
        <f aca="false">DEC2HEX(C25)</f>
        <v>0</v>
      </c>
      <c r="E25" s="11" t="s">
        <v>67</v>
      </c>
      <c r="F25" s="11" t="s">
        <v>70</v>
      </c>
    </row>
    <row collapsed="false" customFormat="false" customHeight="false" hidden="false" ht="15.75" outlineLevel="0" r="26">
      <c r="B26" s="12"/>
      <c r="C26" s="12"/>
      <c r="D26" s="13"/>
      <c r="E26" s="11"/>
      <c r="F26" s="11"/>
    </row>
    <row collapsed="false" customFormat="false" customHeight="false" hidden="false" ht="15.75" outlineLevel="0" r="27">
      <c r="B27" s="9" t="s">
        <v>71</v>
      </c>
      <c r="C27" s="9"/>
      <c r="D27" s="13"/>
      <c r="E27" s="11"/>
      <c r="F27" s="11"/>
      <c r="G27" s="11"/>
    </row>
    <row collapsed="false" customFormat="false" customHeight="false" hidden="false" ht="15.75" outlineLevel="0" r="28">
      <c r="A28" s="1" t="s">
        <v>72</v>
      </c>
      <c r="B28" s="12" t="n">
        <v>100010</v>
      </c>
      <c r="C28" s="12" t="s">
        <v>73</v>
      </c>
      <c r="D28" s="13" t="str">
        <f aca="false">DEC2HEX(C28)</f>
        <v>20</v>
      </c>
      <c r="E28" s="11" t="s">
        <v>74</v>
      </c>
      <c r="F28" s="11" t="s">
        <v>75</v>
      </c>
      <c r="G28" s="11" t="s">
        <v>76</v>
      </c>
    </row>
    <row collapsed="false" customFormat="false" customHeight="false" hidden="false" ht="15.75" outlineLevel="0" r="29">
      <c r="A29" s="1" t="s">
        <v>72</v>
      </c>
      <c r="B29" s="12" t="n">
        <v>100011</v>
      </c>
      <c r="C29" s="12" t="s">
        <v>77</v>
      </c>
      <c r="D29" s="13" t="str">
        <f aca="false">DEC2HEX(C29)</f>
        <v>21</v>
      </c>
      <c r="E29" s="11" t="s">
        <v>78</v>
      </c>
      <c r="F29" s="11" t="s">
        <v>79</v>
      </c>
      <c r="G29" s="11" t="s">
        <v>80</v>
      </c>
    </row>
    <row collapsed="false" customFormat="false" customHeight="false" hidden="false" ht="15.75" outlineLevel="0" r="30">
      <c r="B30" s="12"/>
      <c r="C30" s="12"/>
      <c r="D30" s="13"/>
      <c r="E30" s="11"/>
    </row>
    <row collapsed="false" customFormat="false" customHeight="false" hidden="false" ht="15.75" outlineLevel="0" r="31">
      <c r="D31" s="13"/>
    </row>
    <row collapsed="false" customFormat="false" customHeight="false" hidden="false" ht="18.75" outlineLevel="0" r="32">
      <c r="B32" s="4" t="s">
        <v>81</v>
      </c>
      <c r="C32" s="4"/>
      <c r="D32" s="13"/>
    </row>
    <row collapsed="false" customFormat="true" customHeight="false" hidden="false" ht="15.75" outlineLevel="0" r="33" s="5">
      <c r="A33" s="5" t="s">
        <v>1</v>
      </c>
      <c r="B33" s="6"/>
      <c r="C33" s="6"/>
      <c r="D33" s="13"/>
      <c r="E33" s="7"/>
      <c r="F33" s="7"/>
      <c r="G33" s="7"/>
    </row>
    <row collapsed="false" customFormat="true" customHeight="false" hidden="false" ht="15.75" outlineLevel="0" r="34" s="5">
      <c r="A34" s="5" t="s">
        <v>2</v>
      </c>
      <c r="B34" s="6" t="s">
        <v>3</v>
      </c>
      <c r="C34" s="6"/>
      <c r="D34" s="13"/>
      <c r="E34" s="7" t="s">
        <v>6</v>
      </c>
      <c r="F34" s="7"/>
      <c r="G34" s="7"/>
    </row>
    <row collapsed="false" customFormat="false" customHeight="false" hidden="false" ht="15.75" outlineLevel="0" r="35">
      <c r="B35" s="14" t="s">
        <v>82</v>
      </c>
      <c r="C35" s="14"/>
      <c r="D35" s="13"/>
    </row>
    <row collapsed="false" customFormat="false" customHeight="false" hidden="false" ht="15.75" outlineLevel="0" r="36">
      <c r="A36" s="1" t="s">
        <v>8</v>
      </c>
      <c r="B36" s="15" t="s">
        <v>83</v>
      </c>
      <c r="C36" s="15" t="s">
        <v>84</v>
      </c>
      <c r="D36" s="13" t="str">
        <f aca="false">DEC2HEX(C36)</f>
        <v>10</v>
      </c>
      <c r="E36" s="1" t="s">
        <v>85</v>
      </c>
      <c r="F36" s="1" t="s">
        <v>86</v>
      </c>
      <c r="G36" s="1" t="s">
        <v>87</v>
      </c>
    </row>
    <row collapsed="false" customFormat="false" customHeight="false" hidden="false" ht="15.75" outlineLevel="0" r="37">
      <c r="A37" s="1" t="s">
        <v>8</v>
      </c>
      <c r="B37" s="15" t="s">
        <v>88</v>
      </c>
      <c r="C37" s="15" t="s">
        <v>89</v>
      </c>
      <c r="D37" s="13" t="str">
        <f aca="false">DEC2HEX(C37)</f>
        <v>11</v>
      </c>
      <c r="E37" s="1" t="s">
        <v>90</v>
      </c>
      <c r="F37" s="1" t="s">
        <v>91</v>
      </c>
      <c r="G37" s="1" t="s">
        <v>92</v>
      </c>
    </row>
    <row collapsed="false" customFormat="false" customHeight="false" hidden="false" ht="15.75" outlineLevel="0" r="38">
      <c r="A38" s="1" t="s">
        <v>8</v>
      </c>
      <c r="B38" s="15" t="s">
        <v>93</v>
      </c>
      <c r="C38" s="15" t="s">
        <v>94</v>
      </c>
      <c r="D38" s="13" t="str">
        <f aca="false">DEC2HEX(C38)</f>
        <v>12</v>
      </c>
      <c r="E38" s="1" t="s">
        <v>95</v>
      </c>
      <c r="F38" s="1" t="s">
        <v>96</v>
      </c>
      <c r="G38" s="1" t="s">
        <v>97</v>
      </c>
    </row>
    <row collapsed="false" customFormat="false" customHeight="false" hidden="false" ht="15.75" outlineLevel="0" r="39">
      <c r="B39" s="14" t="s">
        <v>7</v>
      </c>
      <c r="C39" s="14"/>
      <c r="D39" s="13"/>
    </row>
    <row collapsed="false" customFormat="false" customHeight="false" hidden="false" ht="15.75" outlineLevel="0" r="40">
      <c r="A40" s="1" t="s">
        <v>72</v>
      </c>
      <c r="B40" s="15" t="s">
        <v>98</v>
      </c>
      <c r="C40" s="15" t="s">
        <v>99</v>
      </c>
      <c r="D40" s="13" t="str">
        <f aca="false">DEC2HEX(C40)</f>
        <v>22</v>
      </c>
      <c r="E40" s="1" t="s">
        <v>100</v>
      </c>
      <c r="F40" s="1" t="s">
        <v>101</v>
      </c>
      <c r="G40" s="1" t="s">
        <v>102</v>
      </c>
    </row>
    <row collapsed="false" customFormat="false" customHeight="false" hidden="false" ht="15.75" outlineLevel="0" r="41">
      <c r="A41" s="1" t="s">
        <v>72</v>
      </c>
      <c r="B41" s="15" t="s">
        <v>103</v>
      </c>
      <c r="C41" s="15" t="s">
        <v>104</v>
      </c>
      <c r="D41" s="13" t="str">
        <f aca="false">DEC2HEX(C41)</f>
        <v>23</v>
      </c>
      <c r="E41" s="1" t="s">
        <v>105</v>
      </c>
      <c r="F41" s="1" t="s">
        <v>106</v>
      </c>
      <c r="G41" s="1" t="s">
        <v>107</v>
      </c>
    </row>
    <row collapsed="false" customFormat="false" customHeight="false" hidden="false" ht="15.75" outlineLevel="0" r="42">
      <c r="A42" s="1" t="s">
        <v>72</v>
      </c>
      <c r="B42" s="15" t="s">
        <v>108</v>
      </c>
      <c r="C42" s="15" t="s">
        <v>109</v>
      </c>
      <c r="D42" s="13" t="str">
        <f aca="false">DEC2HEX(C42)</f>
        <v>24</v>
      </c>
      <c r="E42" s="1" t="s">
        <v>110</v>
      </c>
      <c r="G42" s="1" t="s">
        <v>111</v>
      </c>
    </row>
    <row collapsed="false" customFormat="false" customHeight="false" hidden="false" ht="15.75" outlineLevel="0" r="43">
      <c r="A43" s="1" t="s">
        <v>72</v>
      </c>
      <c r="B43" s="15" t="s">
        <v>112</v>
      </c>
      <c r="C43" s="15" t="s">
        <v>113</v>
      </c>
      <c r="D43" s="13" t="str">
        <f aca="false">DEC2HEX(C43)</f>
        <v>25</v>
      </c>
      <c r="E43" s="1" t="s">
        <v>114</v>
      </c>
    </row>
    <row collapsed="false" customFormat="false" customHeight="false" hidden="false" ht="15.75" outlineLevel="0" r="44">
      <c r="A44" s="1" t="s">
        <v>72</v>
      </c>
      <c r="B44" s="15" t="s">
        <v>115</v>
      </c>
      <c r="C44" s="15" t="s">
        <v>116</v>
      </c>
      <c r="D44" s="13" t="str">
        <f aca="false">DEC2HEX(C44)</f>
        <v>26</v>
      </c>
      <c r="E44" s="1" t="s">
        <v>117</v>
      </c>
    </row>
    <row collapsed="false" customFormat="false" customHeight="false" hidden="false" ht="15.75" outlineLevel="0" r="45">
      <c r="B45" s="14" t="s">
        <v>118</v>
      </c>
      <c r="C45" s="14"/>
      <c r="D45" s="13"/>
    </row>
    <row collapsed="false" customFormat="false" customHeight="false" hidden="false" ht="15.75" outlineLevel="0" r="46">
      <c r="A46" s="1" t="s">
        <v>72</v>
      </c>
      <c r="B46" s="15" t="s">
        <v>119</v>
      </c>
      <c r="C46" s="15" t="s">
        <v>120</v>
      </c>
      <c r="D46" s="13" t="str">
        <f aca="false">DEC2HEX(C46)</f>
        <v>27</v>
      </c>
      <c r="E46" s="1" t="s">
        <v>121</v>
      </c>
      <c r="F46" s="1" t="s">
        <v>122</v>
      </c>
      <c r="G46" s="1" t="s">
        <v>123</v>
      </c>
    </row>
    <row collapsed="false" customFormat="false" customHeight="false" hidden="false" ht="15.75" outlineLevel="0" r="47">
      <c r="A47" s="1" t="s">
        <v>72</v>
      </c>
      <c r="B47" s="15" t="s">
        <v>124</v>
      </c>
      <c r="C47" s="15" t="s">
        <v>125</v>
      </c>
      <c r="D47" s="13" t="str">
        <f aca="false">DEC2HEX(C47)</f>
        <v>28</v>
      </c>
      <c r="E47" s="1" t="s">
        <v>126</v>
      </c>
      <c r="F47" s="1" t="s">
        <v>127</v>
      </c>
    </row>
    <row collapsed="false" customFormat="false" customHeight="false" hidden="false" ht="15.75" outlineLevel="0" r="48">
      <c r="A48" s="1" t="s">
        <v>72</v>
      </c>
      <c r="B48" s="15" t="s">
        <v>128</v>
      </c>
      <c r="C48" s="15" t="s">
        <v>129</v>
      </c>
      <c r="D48" s="13" t="str">
        <f aca="false">DEC2HEX(C48)</f>
        <v>29</v>
      </c>
      <c r="E48" s="1" t="s">
        <v>130</v>
      </c>
      <c r="F48" s="1" t="s">
        <v>131</v>
      </c>
      <c r="G48" s="1" t="s">
        <v>132</v>
      </c>
    </row>
    <row collapsed="false" customFormat="false" customHeight="false" hidden="false" ht="15.75" outlineLevel="0" r="49">
      <c r="B49" s="14" t="s">
        <v>133</v>
      </c>
      <c r="C49" s="14"/>
      <c r="D49" s="13"/>
    </row>
    <row collapsed="false" customFormat="false" customHeight="false" hidden="false" ht="15.75" outlineLevel="0" r="50">
      <c r="A50" s="1" t="s">
        <v>72</v>
      </c>
      <c r="B50" s="15" t="s">
        <v>134</v>
      </c>
      <c r="C50" s="15" t="s">
        <v>135</v>
      </c>
      <c r="D50" s="13" t="str">
        <f aca="false">DEC2HEX(C50)</f>
        <v>2A</v>
      </c>
      <c r="E50" s="1" t="s">
        <v>136</v>
      </c>
      <c r="F50" s="1" t="s">
        <v>137</v>
      </c>
      <c r="G50" s="1" t="s">
        <v>138</v>
      </c>
    </row>
    <row collapsed="false" customFormat="false" customHeight="false" hidden="false" ht="15.75" outlineLevel="0" r="51">
      <c r="A51" s="1" t="s">
        <v>72</v>
      </c>
      <c r="B51" s="15" t="s">
        <v>139</v>
      </c>
      <c r="C51" s="15" t="s">
        <v>140</v>
      </c>
      <c r="D51" s="13" t="str">
        <f aca="false">DEC2HEX(C51)</f>
        <v>2B</v>
      </c>
      <c r="E51" s="1" t="s">
        <v>141</v>
      </c>
      <c r="F51" s="1" t="s">
        <v>142</v>
      </c>
      <c r="G51" s="1" t="s">
        <v>143</v>
      </c>
    </row>
    <row collapsed="false" customFormat="false" customHeight="false" hidden="false" ht="15.75" outlineLevel="0" r="52">
      <c r="A52" s="1" t="s">
        <v>72</v>
      </c>
      <c r="B52" s="15" t="s">
        <v>144</v>
      </c>
      <c r="C52" s="15" t="s">
        <v>145</v>
      </c>
      <c r="D52" s="13" t="str">
        <f aca="false">DEC2HEX(C52)</f>
        <v>2C</v>
      </c>
      <c r="E52" s="1" t="s">
        <v>146</v>
      </c>
      <c r="F52" s="1" t="s">
        <v>147</v>
      </c>
      <c r="G52" s="1" t="s">
        <v>148</v>
      </c>
    </row>
    <row collapsed="false" customFormat="false" customHeight="false" hidden="false" ht="15.75" outlineLevel="0" r="53">
      <c r="A53" s="1" t="s">
        <v>72</v>
      </c>
      <c r="B53" s="15" t="s">
        <v>149</v>
      </c>
      <c r="C53" s="15" t="s">
        <v>150</v>
      </c>
      <c r="D53" s="13" t="str">
        <f aca="false">DEC2HEX(C53)</f>
        <v>2D</v>
      </c>
      <c r="E53" s="1" t="s">
        <v>151</v>
      </c>
      <c r="F53" s="1" t="s">
        <v>152</v>
      </c>
      <c r="G53" s="1" t="s">
        <v>153</v>
      </c>
    </row>
    <row collapsed="false" customFormat="false" customHeight="false" hidden="false" ht="15.75" outlineLevel="0" r="54">
      <c r="B54" s="14" t="s">
        <v>154</v>
      </c>
      <c r="C54" s="14"/>
      <c r="D54" s="13"/>
    </row>
    <row collapsed="false" customFormat="false" customHeight="false" hidden="false" ht="15.75" outlineLevel="0" r="55">
      <c r="A55" s="1" t="s">
        <v>155</v>
      </c>
      <c r="B55" s="15" t="s">
        <v>156</v>
      </c>
      <c r="C55" s="15" t="s">
        <v>157</v>
      </c>
      <c r="D55" s="13" t="str">
        <f aca="false">DEC2HEX(C55)</f>
        <v>40</v>
      </c>
      <c r="E55" s="1" t="s">
        <v>158</v>
      </c>
      <c r="F55" s="1" t="s">
        <v>159</v>
      </c>
      <c r="G55" s="1" t="s">
        <v>160</v>
      </c>
    </row>
    <row collapsed="false" customFormat="false" customHeight="false" hidden="false" ht="15.75" outlineLevel="0" r="56">
      <c r="A56" s="1" t="s">
        <v>155</v>
      </c>
      <c r="B56" s="15" t="s">
        <v>161</v>
      </c>
      <c r="C56" s="15" t="s">
        <v>162</v>
      </c>
      <c r="D56" s="13" t="str">
        <f aca="false">DEC2HEX(C56)</f>
        <v>41</v>
      </c>
      <c r="E56" s="1" t="s">
        <v>163</v>
      </c>
      <c r="F56" s="1" t="s">
        <v>164</v>
      </c>
      <c r="G56" s="1" t="s">
        <v>165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A24" activeCellId="0" pane="topLeft" sqref="A24"/>
    </sheetView>
  </sheetViews>
  <sheetFormatPr defaultRowHeight="15.75"/>
  <cols>
    <col collapsed="false" hidden="false" max="1" min="1" style="0" width="21.5023255813953"/>
    <col collapsed="false" hidden="false" max="2" min="2" style="0" width="34.8744186046512"/>
    <col collapsed="false" hidden="false" max="3" min="3" style="0" width="20.8697674418605"/>
    <col collapsed="false" hidden="false" max="4" min="4" style="0" width="12.3813953488372"/>
    <col collapsed="false" hidden="false" max="5" min="5" style="0" width="18.7441860465116"/>
    <col collapsed="false" hidden="false" max="1025" min="6" style="0" width="10.5023255813953"/>
  </cols>
  <sheetData>
    <row collapsed="false" customFormat="false" customHeight="false" hidden="false" ht="15.75" outlineLevel="0" r="1">
      <c r="A1" s="0" t="s">
        <v>166</v>
      </c>
      <c r="B1" s="0" t="s">
        <v>167</v>
      </c>
      <c r="F1" s="16" t="s">
        <v>168</v>
      </c>
    </row>
    <row collapsed="false" customFormat="false" customHeight="false" hidden="false" ht="15.75" outlineLevel="0" r="2">
      <c r="A2" s="17"/>
      <c r="B2" s="0" t="s">
        <v>169</v>
      </c>
      <c r="C2" s="0" t="s">
        <v>170</v>
      </c>
      <c r="D2" s="0" t="s">
        <v>171</v>
      </c>
      <c r="E2" s="0" t="s">
        <v>172</v>
      </c>
      <c r="F2" s="18" t="s">
        <v>173</v>
      </c>
    </row>
    <row collapsed="false" customFormat="false" customHeight="false" hidden="false" ht="15.75" outlineLevel="0" r="3">
      <c r="B3" s="0" t="s">
        <v>174</v>
      </c>
      <c r="C3" s="0" t="s">
        <v>175</v>
      </c>
      <c r="D3" s="0" t="s">
        <v>176</v>
      </c>
      <c r="E3" s="0" t="s">
        <v>177</v>
      </c>
    </row>
    <row collapsed="false" customFormat="false" customHeight="false" hidden="false" ht="15.75" outlineLevel="0" r="4">
      <c r="A4" s="0" t="s">
        <v>178</v>
      </c>
      <c r="B4" s="0" t="n">
        <v>5</v>
      </c>
      <c r="C4" s="0" t="n">
        <v>5</v>
      </c>
      <c r="D4" s="0" t="n">
        <v>5</v>
      </c>
      <c r="E4" s="0" t="n">
        <v>17</v>
      </c>
    </row>
    <row collapsed="false" customFormat="false" customHeight="false" hidden="false" ht="15.75" outlineLevel="0" r="5">
      <c r="A5" s="0" t="s">
        <v>179</v>
      </c>
      <c r="B5" s="19" t="n">
        <v>4</v>
      </c>
      <c r="C5" s="19" t="n">
        <v>4</v>
      </c>
      <c r="D5" s="19" t="n">
        <v>4</v>
      </c>
      <c r="E5" s="0" t="e">
        <f aca="false">BIN2DEC(E7)</f>
        <v>#VALUE!</v>
      </c>
    </row>
    <row collapsed="false" customFormat="false" customHeight="false" hidden="false" ht="15.75" outlineLevel="0" r="6">
      <c r="A6" s="0" t="s">
        <v>180</v>
      </c>
      <c r="B6" s="0" t="str">
        <f aca="false">DEC2HEX(B5)</f>
        <v>4</v>
      </c>
      <c r="C6" s="0" t="str">
        <f aca="false">DEC2HEX(C5)</f>
        <v>4</v>
      </c>
      <c r="D6" s="0" t="str">
        <f aca="false">DEC2HEX(D5)</f>
        <v>4</v>
      </c>
      <c r="E6" s="0" t="e">
        <f aca="false">BIN2HEX(E7)</f>
        <v>#VALUE!</v>
      </c>
    </row>
    <row collapsed="false" customFormat="false" customHeight="false" hidden="false" ht="15.75" outlineLevel="0" r="7">
      <c r="A7" s="0" t="s">
        <v>181</v>
      </c>
      <c r="B7" s="0" t="str">
        <f aca="false">DEC2BIN(B5,B4)</f>
        <v>00100</v>
      </c>
      <c r="C7" s="0" t="str">
        <f aca="false">DEC2BIN(C5,C4)</f>
        <v>00100</v>
      </c>
      <c r="D7" s="0" t="str">
        <f aca="false">DEC2BIN(D5,D4)</f>
        <v>00100</v>
      </c>
      <c r="E7" s="20" t="str">
        <f aca="false">SUBSTITUTE(C9,"_","")</f>
        <v>00000000001000000</v>
      </c>
    </row>
    <row collapsed="false" customFormat="false" customHeight="false" hidden="false" ht="15.75" outlineLevel="0" r="8">
      <c r="E8" s="20"/>
    </row>
    <row collapsed="false" customFormat="false" customHeight="false" hidden="false" ht="15.75" outlineLevel="0" r="9">
      <c r="A9" s="0" t="s">
        <v>182</v>
      </c>
      <c r="B9" s="0" t="s">
        <v>11</v>
      </c>
      <c r="C9" s="21" t="s">
        <v>9</v>
      </c>
      <c r="E9" s="20"/>
    </row>
    <row collapsed="false" customFormat="false" customHeight="false" hidden="false" ht="15.75" outlineLevel="0" r="10">
      <c r="E10" s="20"/>
    </row>
    <row collapsed="false" customFormat="false" customHeight="false" hidden="false" ht="15.75" outlineLevel="0" r="11">
      <c r="A11" s="0" t="s">
        <v>183</v>
      </c>
      <c r="B11" s="18" t="str">
        <f aca="false">B7&amp;C7&amp;D7&amp;E7</f>
        <v>00100001000010000000000001000000</v>
      </c>
    </row>
    <row collapsed="false" customFormat="false" customHeight="false" hidden="false" ht="15.75" outlineLevel="0" r="12">
      <c r="A12" s="0" t="s">
        <v>184</v>
      </c>
      <c r="B12" s="0" t="e">
        <f aca="false">BIN2DEC(B11)</f>
        <v>#VALUE!</v>
      </c>
    </row>
    <row collapsed="false" customFormat="false" customHeight="false" hidden="false" ht="15.75" outlineLevel="0" r="23">
      <c r="A23" s="0" t="s">
        <v>185</v>
      </c>
      <c r="B23" s="0" t="s">
        <v>186</v>
      </c>
    </row>
    <row collapsed="false" customFormat="false" customHeight="false" hidden="false" ht="15.75" outlineLevel="0" r="24">
      <c r="A24" s="0" t="s">
        <v>187</v>
      </c>
      <c r="B24" s="0" t="n">
        <v>4456512</v>
      </c>
    </row>
    <row collapsed="false" customFormat="false" customHeight="false" hidden="false" ht="15.75" outlineLevel="0" r="25">
      <c r="A25" s="0" t="s">
        <v>188</v>
      </c>
      <c r="B25" s="0" t="n">
        <v>142999616</v>
      </c>
    </row>
    <row collapsed="false" customFormat="false" customHeight="false" hidden="false" ht="15.75" outlineLevel="0" r="26">
      <c r="A26" s="22" t="s">
        <v>189</v>
      </c>
      <c r="B26" s="0" t="n">
        <v>554172480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4"/>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E7" activeCellId="0" pane="topLeft" sqref="E7"/>
    </sheetView>
  </sheetViews>
  <sheetFormatPr defaultRowHeight="15.75"/>
  <cols>
    <col collapsed="false" hidden="false" max="1" min="1" style="0" width="21.5023255813953"/>
    <col collapsed="false" hidden="false" max="2" min="2" style="0" width="34.753488372093"/>
    <col collapsed="false" hidden="false" max="3" min="3" style="0" width="21.8744186046512"/>
    <col collapsed="false" hidden="false" max="4" min="4" style="0" width="16.8744186046512"/>
    <col collapsed="false" hidden="false" max="5" min="5" style="0" width="19.8697674418605"/>
    <col collapsed="false" hidden="false" max="1025" min="6" style="0" width="10.5023255813953"/>
  </cols>
  <sheetData>
    <row collapsed="false" customFormat="false" customHeight="false" hidden="false" ht="15.75" outlineLevel="0" r="1">
      <c r="A1" s="0" t="s">
        <v>166</v>
      </c>
      <c r="B1" s="0" t="s">
        <v>190</v>
      </c>
      <c r="D1" s="0" t="s">
        <v>191</v>
      </c>
      <c r="F1" s="16" t="s">
        <v>168</v>
      </c>
    </row>
    <row collapsed="false" customFormat="false" customHeight="false" hidden="false" ht="15.75" outlineLevel="0" r="2">
      <c r="A2" s="17"/>
      <c r="B2" s="0" t="s">
        <v>169</v>
      </c>
      <c r="C2" s="0" t="s">
        <v>171</v>
      </c>
      <c r="D2" s="0" t="s">
        <v>192</v>
      </c>
      <c r="E2" s="0" t="s">
        <v>172</v>
      </c>
      <c r="F2" s="18" t="s">
        <v>173</v>
      </c>
    </row>
    <row collapsed="false" customFormat="false" customHeight="false" hidden="false" ht="15.75" outlineLevel="0" r="3">
      <c r="B3" s="0" t="s">
        <v>174</v>
      </c>
      <c r="C3" s="0" t="s">
        <v>193</v>
      </c>
      <c r="D3" s="0" t="s">
        <v>194</v>
      </c>
      <c r="E3" s="0" t="s">
        <v>195</v>
      </c>
    </row>
    <row collapsed="false" customFormat="false" customHeight="false" hidden="false" ht="15.75" outlineLevel="0" r="4">
      <c r="A4" s="0" t="s">
        <v>178</v>
      </c>
      <c r="B4" s="0" t="n">
        <v>5</v>
      </c>
      <c r="C4" s="0" t="n">
        <v>5</v>
      </c>
      <c r="D4" s="0" t="n">
        <v>15</v>
      </c>
      <c r="E4" s="0" t="n">
        <v>17</v>
      </c>
    </row>
    <row collapsed="false" customFormat="false" customHeight="false" hidden="false" ht="15.75" outlineLevel="0" r="5">
      <c r="A5" s="0" t="s">
        <v>179</v>
      </c>
      <c r="B5" s="19" t="n">
        <v>1</v>
      </c>
      <c r="C5" s="19" t="n">
        <v>4</v>
      </c>
      <c r="D5" s="19" t="n">
        <v>9191</v>
      </c>
      <c r="E5" s="0" t="n">
        <f aca="false">BIN2DEC(E7)</f>
        <v>34</v>
      </c>
    </row>
    <row collapsed="false" customFormat="false" customHeight="false" hidden="false" ht="15.75" outlineLevel="0" r="6">
      <c r="A6" s="0" t="s">
        <v>180</v>
      </c>
      <c r="B6" s="0" t="str">
        <f aca="false">DEC2HEX(B5)</f>
        <v>1</v>
      </c>
      <c r="C6" s="0" t="str">
        <f aca="false">DEC2HEX(C5)</f>
        <v>4</v>
      </c>
      <c r="D6" s="0" t="str">
        <f aca="false">DEC2HEX(D5)</f>
        <v>23E7</v>
      </c>
      <c r="E6" s="0" t="str">
        <f aca="false">BIN2HEX(E7)</f>
        <v>22</v>
      </c>
    </row>
    <row collapsed="false" customFormat="false" customHeight="false" hidden="false" ht="15.75" outlineLevel="0" r="7">
      <c r="A7" s="0" t="s">
        <v>181</v>
      </c>
      <c r="B7" s="0" t="str">
        <f aca="false">DEC2BIN(B5,B4)</f>
        <v>00001</v>
      </c>
      <c r="C7" s="0" t="str">
        <f aca="false">DEC2BIN(C5,C4)</f>
        <v>00100</v>
      </c>
      <c r="D7" s="23" t="n">
        <v>10001111100111</v>
      </c>
      <c r="E7" s="24" t="n">
        <f aca="false">C9</f>
        <v>100010</v>
      </c>
    </row>
    <row collapsed="false" customFormat="false" customHeight="false" hidden="false" ht="15.75" outlineLevel="0" r="8">
      <c r="E8" s="20"/>
    </row>
    <row collapsed="false" customFormat="false" customHeight="false" hidden="false" ht="15.75" outlineLevel="0" r="9">
      <c r="A9" s="0" t="s">
        <v>182</v>
      </c>
      <c r="B9" s="0" t="s">
        <v>196</v>
      </c>
      <c r="C9" s="21" t="n">
        <v>100010</v>
      </c>
      <c r="E9" s="20"/>
    </row>
    <row collapsed="false" customFormat="false" customHeight="false" hidden="false" ht="15.75" outlineLevel="0" r="10">
      <c r="E10" s="20"/>
    </row>
    <row collapsed="false" customFormat="false" customHeight="false" hidden="false" ht="15.75" outlineLevel="0" r="11">
      <c r="A11" s="0" t="s">
        <v>183</v>
      </c>
      <c r="B11" s="18" t="str">
        <f aca="false">TRIM(B7&amp;C7&amp;D7&amp;E7)</f>
        <v>000010010010001111100111100010</v>
      </c>
    </row>
    <row collapsed="false" customFormat="false" customHeight="false" hidden="false" ht="15.75" outlineLevel="0" r="12">
      <c r="A12" s="0" t="s">
        <v>184</v>
      </c>
      <c r="B12" s="25" t="e">
        <f aca="false">BIN2DEC(B11)</f>
        <v>#VALUE!</v>
      </c>
    </row>
    <row collapsed="false" customFormat="false" customHeight="false" hidden="false" ht="15.75" outlineLevel="0" r="23">
      <c r="A23" s="0" t="s">
        <v>185</v>
      </c>
      <c r="B23" s="0" t="s">
        <v>186</v>
      </c>
    </row>
    <row collapsed="false" customFormat="false" customHeight="false" hidden="false" ht="15.75" outlineLevel="0" r="24">
      <c r="A24" s="0" t="s">
        <v>197</v>
      </c>
      <c r="B24" s="0" t="n">
        <v>38336994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20"/>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G8" activeCellId="0" pane="topLeft" sqref="G8"/>
    </sheetView>
  </sheetViews>
  <sheetFormatPr defaultRowHeight="15.75"/>
  <cols>
    <col collapsed="false" hidden="false" max="1" min="1" style="26" width="7.49767441860465"/>
    <col collapsed="false" hidden="false" max="2" min="2" style="26" width="10.6232558139535"/>
    <col collapsed="false" hidden="false" max="3" min="3" style="26" width="21.0046511627907"/>
    <col collapsed="false" hidden="false" max="4" min="4" style="26" width="25.3767441860465"/>
    <col collapsed="false" hidden="false" max="5" min="5" style="26" width="15.8744186046512"/>
    <col collapsed="false" hidden="false" max="6" min="6" style="0" width="9.50232558139535"/>
    <col collapsed="false" hidden="false" max="7" min="7" style="26" width="50.7488372093023"/>
    <col collapsed="false" hidden="false" max="8" min="8" style="26" width="6.75348837209302"/>
    <col collapsed="false" hidden="false" max="9" min="9" style="26" width="9.50232558139535"/>
    <col collapsed="false" hidden="false" max="10" min="10" style="26" width="10.1255813953488"/>
    <col collapsed="false" hidden="false" max="11" min="11" style="26" width="10.5023255813953"/>
    <col collapsed="false" hidden="false" max="12" min="12" style="26" width="21.5023255813953"/>
    <col collapsed="false" hidden="false" max="14" min="13" style="27" width="4.37209302325581"/>
    <col collapsed="false" hidden="false" max="15" min="15" style="27" width="10.2558139534884"/>
    <col collapsed="false" hidden="false" max="16" min="16" style="27" width="22.2511627906977"/>
    <col collapsed="false" hidden="false" max="17" min="17" style="27" width="16.4976744186046"/>
    <col collapsed="false" hidden="false" max="18" min="18" style="26" width="12.7488372093023"/>
    <col collapsed="false" hidden="false" max="1025" min="19" style="26" width="9"/>
  </cols>
  <sheetData>
    <row collapsed="false" customFormat="false" customHeight="false" hidden="false" ht="31.5" outlineLevel="0" r="1">
      <c r="A1" s="26" t="s">
        <v>198</v>
      </c>
      <c r="B1" s="26" t="s">
        <v>182</v>
      </c>
      <c r="C1" s="26" t="s">
        <v>199</v>
      </c>
      <c r="D1" s="26" t="s">
        <v>200</v>
      </c>
      <c r="E1" s="26" t="s">
        <v>201</v>
      </c>
      <c r="F1" s="26" t="s">
        <v>202</v>
      </c>
      <c r="G1" s="26" t="s">
        <v>203</v>
      </c>
      <c r="H1" s="26" t="s">
        <v>204</v>
      </c>
      <c r="I1" s="26" t="s">
        <v>205</v>
      </c>
      <c r="J1" s="26" t="s">
        <v>206</v>
      </c>
      <c r="K1" s="26" t="s">
        <v>207</v>
      </c>
      <c r="L1" s="26" t="s">
        <v>199</v>
      </c>
      <c r="M1" s="27" t="s">
        <v>208</v>
      </c>
      <c r="N1" s="27" t="s">
        <v>209</v>
      </c>
      <c r="O1" s="27" t="s">
        <v>210</v>
      </c>
      <c r="P1" s="27" t="s">
        <v>211</v>
      </c>
      <c r="Q1" s="27" t="s">
        <v>212</v>
      </c>
      <c r="R1" s="26" t="s">
        <v>213</v>
      </c>
    </row>
    <row collapsed="false" customFormat="false" customHeight="false" hidden="false" ht="15.75" outlineLevel="0" r="2">
      <c r="A2" s="26" t="n">
        <v>0</v>
      </c>
      <c r="B2" s="26" t="s">
        <v>67</v>
      </c>
      <c r="C2" s="12" t="s">
        <v>214</v>
      </c>
      <c r="D2" s="26" t="s">
        <v>215</v>
      </c>
      <c r="E2" s="26" t="s">
        <v>216</v>
      </c>
      <c r="G2" s="26" t="s">
        <v>217</v>
      </c>
      <c r="H2" s="27" t="n">
        <v>0</v>
      </c>
      <c r="I2" s="27" t="n">
        <v>0</v>
      </c>
      <c r="J2" s="27" t="n">
        <v>0</v>
      </c>
      <c r="K2" s="26" t="s">
        <v>215</v>
      </c>
      <c r="L2" s="28" t="str">
        <f aca="false">C2</f>
        <v>0000_0000000_111111</v>
      </c>
      <c r="M2" s="27" t="str">
        <f aca="false">"R["&amp;H2&amp;"]"</f>
        <v>R[0]</v>
      </c>
      <c r="N2" s="27" t="str">
        <f aca="false">"R["&amp;I2&amp;"]"</f>
        <v>R[0]</v>
      </c>
      <c r="O2" s="27" t="str">
        <f aca="false">"R["&amp;I2&amp;"]"</f>
        <v>R[0]</v>
      </c>
      <c r="P2" s="27" t="n">
        <v>0</v>
      </c>
      <c r="Q2" s="27" t="n">
        <v>0</v>
      </c>
    </row>
    <row collapsed="false" customFormat="false" customHeight="false" hidden="false" ht="15.75" outlineLevel="0" r="3">
      <c r="A3" s="26" t="n">
        <v>1</v>
      </c>
      <c r="B3" s="26" t="s">
        <v>11</v>
      </c>
      <c r="C3" s="12" t="s">
        <v>9</v>
      </c>
      <c r="D3" s="26" t="s">
        <v>218</v>
      </c>
      <c r="E3" s="26" t="s">
        <v>219</v>
      </c>
      <c r="G3" s="26" t="str">
        <f aca="false">"R["&amp;J3&amp;"] &lt;= R["&amp;H3&amp;"] + R["&amp;I3&amp;"]"</f>
        <v>R[3] &lt;= R[1] + R[2]</v>
      </c>
      <c r="H3" s="27" t="n">
        <v>1</v>
      </c>
      <c r="I3" s="27" t="n">
        <v>2</v>
      </c>
      <c r="J3" s="27" t="n">
        <v>3</v>
      </c>
      <c r="K3" s="26" t="s">
        <v>215</v>
      </c>
      <c r="L3" s="28" t="str">
        <f aca="false">C3</f>
        <v>0000_0000001_000000</v>
      </c>
      <c r="M3" s="27" t="str">
        <f aca="false">"R["&amp;H3&amp;"]"</f>
        <v>R[1]</v>
      </c>
      <c r="N3" s="27" t="str">
        <f aca="false">"R["&amp;I3&amp;"]"</f>
        <v>R[2]</v>
      </c>
      <c r="O3" s="27" t="str">
        <f aca="false">"R["&amp;I3&amp;"]"</f>
        <v>R[2]</v>
      </c>
      <c r="P3" s="27" t="str">
        <f aca="false">G3</f>
        <v>R[3] &lt;= R[1] + R[2]</v>
      </c>
      <c r="Q3" s="27" t="str">
        <f aca="false">G3</f>
        <v>R[3] &lt;= R[1] + R[2]</v>
      </c>
    </row>
    <row collapsed="false" customFormat="false" customHeight="false" hidden="false" ht="15.75" outlineLevel="0" r="4">
      <c r="A4" s="26" t="n">
        <v>2</v>
      </c>
      <c r="B4" s="26" t="s">
        <v>14</v>
      </c>
      <c r="C4" s="12" t="s">
        <v>12</v>
      </c>
      <c r="D4" s="26" t="s">
        <v>220</v>
      </c>
      <c r="E4" s="26" t="s">
        <v>221</v>
      </c>
      <c r="G4" s="26" t="str">
        <f aca="false">"R["&amp;J4&amp;"] &lt;= R["&amp;H4&amp;"] - R["&amp;I4&amp;"]"</f>
        <v>R[4] &lt;= R[3] - R[2]</v>
      </c>
      <c r="H4" s="27" t="n">
        <v>3</v>
      </c>
      <c r="I4" s="27" t="n">
        <v>2</v>
      </c>
      <c r="J4" s="27" t="n">
        <v>4</v>
      </c>
      <c r="K4" s="26" t="s">
        <v>215</v>
      </c>
      <c r="L4" s="28" t="str">
        <f aca="false">C4</f>
        <v>0000_0000100_000000</v>
      </c>
      <c r="M4" s="27" t="str">
        <f aca="false">"R["&amp;H4&amp;"]"</f>
        <v>R[3]</v>
      </c>
      <c r="N4" s="27" t="str">
        <f aca="false">"R["&amp;I4&amp;"]"</f>
        <v>R[2]</v>
      </c>
      <c r="O4" s="27" t="str">
        <f aca="false">"R["&amp;I4&amp;"]"</f>
        <v>R[2]</v>
      </c>
      <c r="P4" s="27" t="str">
        <f aca="false">G4</f>
        <v>R[4] &lt;= R[3] - R[2]</v>
      </c>
    </row>
    <row collapsed="false" customFormat="false" customHeight="false" hidden="false" ht="15.75" outlineLevel="0" r="5">
      <c r="A5" s="26" t="n">
        <v>3</v>
      </c>
      <c r="B5" s="26" t="s">
        <v>222</v>
      </c>
      <c r="C5" s="12" t="s">
        <v>15</v>
      </c>
      <c r="D5" s="26" t="s">
        <v>223</v>
      </c>
      <c r="E5" s="26" t="s">
        <v>224</v>
      </c>
      <c r="G5" s="26" t="str">
        <f aca="false">"R["&amp;J5&amp;"] &lt;= R["&amp;H5&amp;"] &amp; R["&amp;I5&amp;"]"</f>
        <v>R[5] &lt;= R[2] &amp; R[2]</v>
      </c>
      <c r="H5" s="27" t="n">
        <v>2</v>
      </c>
      <c r="I5" s="27" t="n">
        <v>2</v>
      </c>
      <c r="J5" s="27" t="n">
        <v>5</v>
      </c>
      <c r="K5" s="26" t="s">
        <v>215</v>
      </c>
      <c r="L5" s="28" t="str">
        <f aca="false">C5</f>
        <v>0000_0001000_000000</v>
      </c>
      <c r="M5" s="27" t="str">
        <f aca="false">"R["&amp;H5&amp;"]"</f>
        <v>R[2]</v>
      </c>
      <c r="N5" s="27" t="str">
        <f aca="false">"R["&amp;I5&amp;"]"</f>
        <v>R[2]</v>
      </c>
      <c r="O5" s="27" t="str">
        <f aca="false">"R["&amp;I5&amp;"]"</f>
        <v>R[2]</v>
      </c>
      <c r="P5" s="27" t="str">
        <f aca="false">G5</f>
        <v>R[5] &lt;= R[2] &amp; R[2]</v>
      </c>
    </row>
    <row collapsed="false" customFormat="false" customHeight="false" hidden="false" ht="15.75" outlineLevel="0" r="6">
      <c r="A6" s="26" t="n">
        <v>4</v>
      </c>
      <c r="B6" s="26" t="s">
        <v>20</v>
      </c>
      <c r="C6" s="12" t="s">
        <v>18</v>
      </c>
      <c r="D6" s="26" t="s">
        <v>225</v>
      </c>
      <c r="E6" s="26" t="s">
        <v>226</v>
      </c>
      <c r="G6" s="26" t="str">
        <f aca="false">"R["&amp;J6&amp;"] &lt;= R["&amp;H6&amp;"] | R["&amp;I6&amp;"]"</f>
        <v>R[6] &lt;= R[3] | R[3]</v>
      </c>
      <c r="H6" s="27" t="n">
        <v>3</v>
      </c>
      <c r="I6" s="27" t="n">
        <v>3</v>
      </c>
      <c r="J6" s="27" t="n">
        <v>6</v>
      </c>
      <c r="K6" s="26" t="s">
        <v>215</v>
      </c>
      <c r="L6" s="28" t="str">
        <f aca="false">C6</f>
        <v>0000_0001001_000000</v>
      </c>
      <c r="M6" s="27" t="str">
        <f aca="false">"R["&amp;H6&amp;"]"</f>
        <v>R[3]</v>
      </c>
      <c r="N6" s="27" t="str">
        <f aca="false">"R["&amp;I6&amp;"]"</f>
        <v>R[3]</v>
      </c>
      <c r="O6" s="27" t="str">
        <f aca="false">"R["&amp;I6&amp;"]"</f>
        <v>R[3]</v>
      </c>
      <c r="P6" s="27" t="str">
        <f aca="false">G6</f>
        <v>R[6] &lt;= R[3] | R[3]</v>
      </c>
    </row>
    <row collapsed="false" customFormat="false" customHeight="false" hidden="false" ht="28.75" outlineLevel="0" r="7">
      <c r="A7" s="26" t="n">
        <v>5</v>
      </c>
      <c r="B7" s="26" t="s">
        <v>23</v>
      </c>
      <c r="C7" s="12" t="s">
        <v>21</v>
      </c>
      <c r="D7" s="26" t="s">
        <v>227</v>
      </c>
      <c r="E7" s="26" t="s">
        <v>228</v>
      </c>
      <c r="G7" s="29" t="str">
        <f aca="false">"R["&amp;J7&amp;"] &lt;=  - R["&amp;H7&amp;"]"</f>
        <v>R[2] &lt;=  - R[2]</v>
      </c>
      <c r="H7" s="27" t="n">
        <v>2</v>
      </c>
      <c r="I7" s="27" t="n">
        <v>0</v>
      </c>
      <c r="J7" s="27" t="n">
        <v>2</v>
      </c>
      <c r="K7" s="26" t="s">
        <v>215</v>
      </c>
      <c r="L7" s="28" t="str">
        <f aca="false">C7</f>
        <v>0000_0001010_000000</v>
      </c>
      <c r="M7" s="27" t="str">
        <f aca="false">"R["&amp;H7&amp;"]"</f>
        <v>R[2]</v>
      </c>
      <c r="N7" s="27" t="str">
        <f aca="false">"R["&amp;I7&amp;"]"</f>
        <v>R[0]</v>
      </c>
      <c r="O7" s="27" t="str">
        <f aca="false">"R["&amp;I7&amp;"]"</f>
        <v>R[0]</v>
      </c>
      <c r="P7" s="27" t="str">
        <f aca="false">G7</f>
        <v>R[2] &lt;=  - R[2]</v>
      </c>
    </row>
    <row collapsed="false" customFormat="false" customHeight="false" hidden="false" ht="31.5" outlineLevel="0" r="8">
      <c r="A8" s="26" t="n">
        <v>6</v>
      </c>
      <c r="B8" s="26" t="s">
        <v>26</v>
      </c>
      <c r="C8" s="12" t="s">
        <v>24</v>
      </c>
      <c r="D8" s="26" t="s">
        <v>229</v>
      </c>
      <c r="E8" s="26" t="s">
        <v>230</v>
      </c>
      <c r="F8" s="26"/>
      <c r="G8" s="26" t="str">
        <f aca="false">"R["&amp;J8&amp;"] &lt;= R["&amp;H8&amp;"] ^ R["&amp;I8&amp;"]"</f>
        <v>R[7] &lt;= R[1] ^ R[2]</v>
      </c>
      <c r="H8" s="27" t="n">
        <v>1</v>
      </c>
      <c r="I8" s="27" t="n">
        <v>2</v>
      </c>
      <c r="J8" s="27" t="n">
        <v>7</v>
      </c>
      <c r="K8" s="26" t="s">
        <v>215</v>
      </c>
      <c r="L8" s="28" t="str">
        <f aca="false">C8</f>
        <v>0000_0001011_000000</v>
      </c>
      <c r="M8" s="27" t="str">
        <f aca="false">"R["&amp;H8&amp;"]"</f>
        <v>R[1]</v>
      </c>
      <c r="N8" s="27" t="str">
        <f aca="false">"R["&amp;I8&amp;"]"</f>
        <v>R[2]</v>
      </c>
      <c r="O8" s="27" t="str">
        <f aca="false">"R["&amp;I8&amp;"]"</f>
        <v>R[2]</v>
      </c>
      <c r="P8" s="27" t="str">
        <f aca="false">G8</f>
        <v>R[7] &lt;= R[1] ^ R[2]</v>
      </c>
    </row>
    <row collapsed="false" customFormat="false" customHeight="false" hidden="false" ht="31.5" outlineLevel="0" r="9">
      <c r="A9" s="26" t="n">
        <v>7</v>
      </c>
      <c r="B9" s="26" t="s">
        <v>29</v>
      </c>
      <c r="C9" s="12" t="s">
        <v>27</v>
      </c>
      <c r="D9" s="26" t="s">
        <v>231</v>
      </c>
      <c r="E9" s="26" t="s">
        <v>232</v>
      </c>
      <c r="G9" s="26" t="str">
        <f aca="false">"R["&amp;J9&amp;"] &lt;= ~R["&amp;H9&amp;"]"</f>
        <v>R[7] &lt;= ~R[1]</v>
      </c>
      <c r="H9" s="27" t="n">
        <v>1</v>
      </c>
      <c r="I9" s="27" t="n">
        <v>0</v>
      </c>
      <c r="J9" s="27" t="n">
        <v>7</v>
      </c>
      <c r="K9" s="26" t="s">
        <v>215</v>
      </c>
      <c r="L9" s="28" t="str">
        <f aca="false">C9</f>
        <v>0000_0001100_000000</v>
      </c>
      <c r="M9" s="27" t="str">
        <f aca="false">"R["&amp;H9&amp;"]"</f>
        <v>R[1]</v>
      </c>
      <c r="N9" s="27" t="str">
        <f aca="false">"R["&amp;I9&amp;"]"</f>
        <v>R[0]</v>
      </c>
      <c r="O9" s="27" t="str">
        <f aca="false">"R["&amp;I9&amp;"]"</f>
        <v>R[0]</v>
      </c>
      <c r="P9" s="27" t="str">
        <f aca="false">G9</f>
        <v>R[7] &lt;= ~R[1]</v>
      </c>
    </row>
    <row collapsed="false" customFormat="false" customHeight="false" hidden="false" ht="31.5" outlineLevel="0" r="10">
      <c r="A10" s="26" t="n">
        <v>8</v>
      </c>
      <c r="B10" s="26" t="s">
        <v>33</v>
      </c>
      <c r="C10" s="12" t="s">
        <v>31</v>
      </c>
      <c r="D10" s="26" t="s">
        <v>233</v>
      </c>
      <c r="E10" s="26" t="s">
        <v>234</v>
      </c>
      <c r="G10" s="26" t="str">
        <f aca="false">"R["&amp;J10&amp;"] &lt;= R["&amp;H10&amp;"] &gt;&gt; 1 ; CARRY_FLAG &lt;= R["&amp;H10&amp;"]{0}"</f>
        <v>R[8] &lt;= R[2] &gt;&gt; 1 ; CARRY_FLAG &lt;= R[2]{0}</v>
      </c>
      <c r="H10" s="27" t="n">
        <v>2</v>
      </c>
      <c r="I10" s="27" t="n">
        <v>0</v>
      </c>
      <c r="J10" s="27" t="n">
        <v>8</v>
      </c>
      <c r="K10" s="26" t="s">
        <v>215</v>
      </c>
      <c r="L10" s="28" t="str">
        <f aca="false">C10</f>
        <v>0000_0010000_000000</v>
      </c>
      <c r="M10" s="27" t="str">
        <f aca="false">"R["&amp;H10&amp;"]"</f>
        <v>R[2]</v>
      </c>
      <c r="N10" s="27" t="str">
        <f aca="false">"R["&amp;I10&amp;"]"</f>
        <v>R[0]</v>
      </c>
      <c r="O10" s="27" t="str">
        <f aca="false">"R["&amp;I10&amp;"]"</f>
        <v>R[0]</v>
      </c>
      <c r="P10" s="27" t="str">
        <f aca="false">G10</f>
        <v>R[8] &lt;= R[2] &gt;&gt; 1 ; CARRY_FLAG &lt;= R[2]{0}</v>
      </c>
    </row>
    <row collapsed="false" customFormat="false" customHeight="false" hidden="false" ht="31.5" outlineLevel="0" r="11">
      <c r="A11" s="26" t="n">
        <v>9</v>
      </c>
      <c r="B11" s="26" t="s">
        <v>37</v>
      </c>
      <c r="C11" s="12" t="s">
        <v>35</v>
      </c>
      <c r="D11" s="26" t="s">
        <v>235</v>
      </c>
      <c r="E11" s="26" t="s">
        <v>236</v>
      </c>
      <c r="G11" s="26" t="str">
        <f aca="false">"R["&amp;J11&amp;"] &lt;= R["&amp;H11&amp;"] &gt;&gt;&gt; 1"</f>
        <v>R[10] &lt;= R[3] &gt;&gt;&gt; 1</v>
      </c>
      <c r="H11" s="27" t="n">
        <v>3</v>
      </c>
      <c r="I11" s="27" t="n">
        <v>0</v>
      </c>
      <c r="J11" s="27" t="n">
        <v>10</v>
      </c>
      <c r="K11" s="26" t="s">
        <v>215</v>
      </c>
      <c r="L11" s="28" t="str">
        <f aca="false">C11</f>
        <v>0000_0010001_000000</v>
      </c>
      <c r="M11" s="27" t="str">
        <f aca="false">"R["&amp;H11&amp;"]"</f>
        <v>R[3]</v>
      </c>
      <c r="N11" s="27" t="str">
        <f aca="false">"R["&amp;I11&amp;"]"</f>
        <v>R[0]</v>
      </c>
      <c r="O11" s="27" t="str">
        <f aca="false">"R["&amp;I11&amp;"]"</f>
        <v>R[0]</v>
      </c>
      <c r="P11" s="27" t="str">
        <f aca="false">G11</f>
        <v>R[10] &lt;= R[3] &gt;&gt;&gt; 1</v>
      </c>
    </row>
    <row collapsed="false" customFormat="false" customHeight="false" hidden="false" ht="31.5" outlineLevel="0" r="12">
      <c r="A12" s="26" t="n">
        <v>10</v>
      </c>
      <c r="B12" s="26" t="s">
        <v>237</v>
      </c>
      <c r="C12" s="12" t="s">
        <v>39</v>
      </c>
      <c r="D12" s="26" t="s">
        <v>238</v>
      </c>
      <c r="E12" s="26" t="s">
        <v>239</v>
      </c>
      <c r="G12" s="26" t="str">
        <f aca="false">"R["&amp;J12&amp;"] &lt;= R["&amp;H12&amp;"] &lt;&lt; 1 ; CARRY_FLAG &lt;= R["&amp;H12&amp;"]{31}"</f>
        <v>R[11] &lt;= R[4] &lt;&lt; 1 ; CARRY_FLAG &lt;= R[4]{31}</v>
      </c>
      <c r="H12" s="27" t="n">
        <v>4</v>
      </c>
      <c r="I12" s="27" t="n">
        <v>0</v>
      </c>
      <c r="J12" s="27" t="n">
        <v>11</v>
      </c>
      <c r="K12" s="26" t="s">
        <v>215</v>
      </c>
      <c r="L12" s="28" t="str">
        <f aca="false">C12</f>
        <v>0000_0010011_000000</v>
      </c>
      <c r="M12" s="27" t="str">
        <f aca="false">"R["&amp;H12&amp;"]"</f>
        <v>R[4]</v>
      </c>
      <c r="N12" s="27" t="str">
        <f aca="false">"R["&amp;I12&amp;"]"</f>
        <v>R[0]</v>
      </c>
      <c r="O12" s="27" t="str">
        <f aca="false">"R["&amp;I12&amp;"]"</f>
        <v>R[0]</v>
      </c>
      <c r="P12" s="27" t="str">
        <f aca="false">G12</f>
        <v>R[11] &lt;= R[4] &lt;&lt; 1 ; CARRY_FLAG &lt;= R[4]{31}</v>
      </c>
    </row>
    <row collapsed="false" customFormat="false" customHeight="false" hidden="false" ht="47.25" outlineLevel="0" r="13">
      <c r="A13" s="26" t="n">
        <v>11</v>
      </c>
      <c r="B13" s="26" t="s">
        <v>47</v>
      </c>
      <c r="C13" s="12" t="s">
        <v>45</v>
      </c>
      <c r="D13" s="26" t="s">
        <v>240</v>
      </c>
      <c r="E13" s="26" t="s">
        <v>241</v>
      </c>
      <c r="G13" s="26" t="str">
        <f aca="false">"R["&amp;J13&amp;"] &lt;= {CARRY_FLAG,R["&amp;H13&amp;"]{31:1}} ; CARRY_FLAG &lt;= R["&amp;H13&amp;"]{0}"</f>
        <v>R[12] &lt;= {CARRY_FLAG,R[5]{31:1}} ; CARRY_FLAG &lt;= R[5]{0}</v>
      </c>
      <c r="H13" s="27" t="n">
        <v>5</v>
      </c>
      <c r="I13" s="27" t="n">
        <v>0</v>
      </c>
      <c r="J13" s="27" t="n">
        <v>12</v>
      </c>
      <c r="K13" s="26" t="s">
        <v>215</v>
      </c>
      <c r="L13" s="28" t="str">
        <f aca="false">C13</f>
        <v>0000_0011001_000000</v>
      </c>
      <c r="M13" s="27" t="str">
        <f aca="false">"R["&amp;H13&amp;"]"</f>
        <v>R[5]</v>
      </c>
      <c r="N13" s="27" t="str">
        <f aca="false">"R["&amp;I13&amp;"]"</f>
        <v>R[0]</v>
      </c>
      <c r="O13" s="27" t="str">
        <f aca="false">"R["&amp;I13&amp;"]"</f>
        <v>R[0]</v>
      </c>
      <c r="P13" s="27" t="str">
        <f aca="false">G13</f>
        <v>R[12] &lt;= {CARRY_FLAG,R[5]{31:1}} ; CARRY_FLAG &lt;= R[5]{0}</v>
      </c>
    </row>
    <row collapsed="false" customFormat="false" customHeight="false" hidden="false" ht="63" outlineLevel="0" r="14">
      <c r="A14" s="26" t="n">
        <v>12</v>
      </c>
      <c r="B14" s="26" t="s">
        <v>51</v>
      </c>
      <c r="C14" s="12" t="s">
        <v>49</v>
      </c>
      <c r="D14" s="26" t="s">
        <v>242</v>
      </c>
      <c r="E14" s="26" t="s">
        <v>243</v>
      </c>
      <c r="G14" s="26" t="str">
        <f aca="false">"R["&amp;J14&amp;"] &lt;= {R["&amp;H14&amp;"]{31:1},CARRY_FLAG} ; CARRY_FLAG &lt;= R["&amp;H14&amp;"]{31}"</f>
        <v>R[13] &lt;= {R[5]{31:1},CARRY_FLAG} ; CARRY_FLAG &lt;= R[5]{31}</v>
      </c>
      <c r="H14" s="27" t="n">
        <v>5</v>
      </c>
      <c r="I14" s="27" t="n">
        <v>0</v>
      </c>
      <c r="J14" s="27" t="n">
        <v>13</v>
      </c>
      <c r="K14" s="26" t="s">
        <v>215</v>
      </c>
      <c r="L14" s="28" t="str">
        <f aca="false">C14</f>
        <v>0000_0011010_000000</v>
      </c>
      <c r="M14" s="27" t="str">
        <f aca="false">"R["&amp;H14&amp;"]"</f>
        <v>R[5]</v>
      </c>
      <c r="N14" s="27" t="str">
        <f aca="false">"R["&amp;I14&amp;"]"</f>
        <v>R[0]</v>
      </c>
      <c r="O14" s="27" t="str">
        <f aca="false">"R["&amp;I14&amp;"]"</f>
        <v>R[0]</v>
      </c>
      <c r="P14" s="27" t="str">
        <f aca="false">G14</f>
        <v>R[13] &lt;= {R[5]{31:1},CARRY_FLAG} ; CARRY_FLAG &lt;= R[5]{31}</v>
      </c>
    </row>
    <row collapsed="false" customFormat="false" customHeight="false" hidden="false" ht="31.5" outlineLevel="0" r="15">
      <c r="A15" s="30" t="n">
        <v>13</v>
      </c>
      <c r="B15" s="30" t="s">
        <v>56</v>
      </c>
      <c r="C15" s="31" t="s">
        <v>54</v>
      </c>
      <c r="D15" s="30" t="s">
        <v>244</v>
      </c>
      <c r="E15" s="30" t="s">
        <v>245</v>
      </c>
      <c r="F15" s="23"/>
      <c r="G15" s="30" t="str">
        <f aca="false">"R["&amp;J15&amp;"] &lt;= (R["&amp;H15&amp;"])"</f>
        <v>R[] &lt;= (R[])</v>
      </c>
      <c r="H15" s="32"/>
      <c r="I15" s="32"/>
      <c r="J15" s="32"/>
      <c r="K15" s="30" t="s">
        <v>215</v>
      </c>
      <c r="L15" s="33" t="str">
        <f aca="false">C15</f>
        <v>0000_0100000_000000</v>
      </c>
      <c r="M15" s="32" t="str">
        <f aca="false">"R["&amp;H15&amp;"]"</f>
        <v>R[]</v>
      </c>
      <c r="N15" s="32" t="str">
        <f aca="false">"R["&amp;I15&amp;"]"</f>
        <v>R[]</v>
      </c>
      <c r="O15" s="32" t="str">
        <f aca="false">"R["&amp;I15&amp;"]"</f>
        <v>R[]</v>
      </c>
      <c r="P15" s="32" t="str">
        <f aca="false">G15</f>
        <v>R[] &lt;= (R[])</v>
      </c>
      <c r="Q15" s="32"/>
      <c r="R15" s="30" t="s">
        <v>246</v>
      </c>
    </row>
    <row collapsed="false" customFormat="false" customHeight="false" hidden="false" ht="31.5" outlineLevel="0" r="16">
      <c r="A16" s="30" t="n">
        <v>14</v>
      </c>
      <c r="B16" s="30" t="s">
        <v>60</v>
      </c>
      <c r="C16" s="31" t="s">
        <v>58</v>
      </c>
      <c r="D16" s="30" t="s">
        <v>247</v>
      </c>
      <c r="E16" s="30" t="s">
        <v>248</v>
      </c>
      <c r="F16" s="23"/>
      <c r="G16" s="30" t="s">
        <v>247</v>
      </c>
      <c r="H16" s="32"/>
      <c r="I16" s="32"/>
      <c r="J16" s="32"/>
      <c r="K16" s="30" t="s">
        <v>215</v>
      </c>
      <c r="L16" s="33" t="str">
        <f aca="false">C16</f>
        <v>0000_0100001_000000</v>
      </c>
      <c r="M16" s="32" t="str">
        <f aca="false">"R["&amp;H16&amp;"]"</f>
        <v>R[]</v>
      </c>
      <c r="N16" s="32" t="str">
        <f aca="false">"R["&amp;I16&amp;"]"</f>
        <v>R[]</v>
      </c>
      <c r="O16" s="32" t="str">
        <f aca="false">"R["&amp;I16&amp;"]"</f>
        <v>R[]</v>
      </c>
      <c r="P16" s="32" t="str">
        <f aca="false">G16</f>
        <v>RY&lt;=(Ri,Rj) ; RZ &lt;= [RA] + [RB]</v>
      </c>
      <c r="Q16" s="32"/>
      <c r="R16" s="30"/>
    </row>
    <row collapsed="false" customFormat="false" customHeight="false" hidden="false" ht="31.5" outlineLevel="0" r="17">
      <c r="A17" s="30" t="n">
        <v>15</v>
      </c>
      <c r="B17" s="30" t="s">
        <v>64</v>
      </c>
      <c r="C17" s="31" t="s">
        <v>62</v>
      </c>
      <c r="D17" s="30" t="s">
        <v>249</v>
      </c>
      <c r="E17" s="30" t="s">
        <v>65</v>
      </c>
      <c r="F17" s="23"/>
      <c r="G17" s="30" t="s">
        <v>249</v>
      </c>
      <c r="H17" s="32"/>
      <c r="I17" s="32"/>
      <c r="J17" s="32"/>
      <c r="K17" s="30" t="s">
        <v>215</v>
      </c>
      <c r="L17" s="33" t="str">
        <f aca="false">C17</f>
        <v>0000_0100010_000000</v>
      </c>
      <c r="M17" s="32" t="str">
        <f aca="false">"R["&amp;H17&amp;"]"</f>
        <v>R[]</v>
      </c>
      <c r="N17" s="32" t="str">
        <f aca="false">"R["&amp;I17&amp;"]"</f>
        <v>R[]</v>
      </c>
      <c r="O17" s="32" t="str">
        <f aca="false">"R["&amp;I17&amp;"]"</f>
        <v>R[]</v>
      </c>
      <c r="P17" s="32" t="str">
        <f aca="false">G17</f>
        <v>RY&lt;=(RB) ; RZ &lt;= RB</v>
      </c>
      <c r="Q17" s="32"/>
      <c r="R17" s="30"/>
    </row>
    <row collapsed="false" customFormat="false" customHeight="false" hidden="false" ht="15.75" outlineLevel="0" r="18">
      <c r="A18" s="26" t="n">
        <v>32</v>
      </c>
      <c r="B18" s="26" t="s">
        <v>250</v>
      </c>
      <c r="C18" s="12" t="n">
        <v>100010</v>
      </c>
      <c r="D18" s="26" t="s">
        <v>251</v>
      </c>
      <c r="E18" s="26" t="s">
        <v>252</v>
      </c>
      <c r="G18" s="26" t="str">
        <f aca="false">"R["&amp;J18&amp;"] &lt;= "&amp;K18</f>
        <v>R[2] &lt;= -123456</v>
      </c>
      <c r="H18" s="27" t="n">
        <v>0</v>
      </c>
      <c r="I18" s="27" t="n">
        <v>0</v>
      </c>
      <c r="J18" s="27" t="n">
        <v>2</v>
      </c>
      <c r="K18" s="26" t="n">
        <v>-123456</v>
      </c>
      <c r="L18" s="28" t="str">
        <f aca="false">C18</f>
        <v/>
      </c>
    </row>
    <row collapsed="false" customFormat="false" customHeight="false" hidden="false" ht="31.5" outlineLevel="0" r="19">
      <c r="A19" s="26" t="n">
        <v>33</v>
      </c>
      <c r="B19" s="26" t="s">
        <v>253</v>
      </c>
      <c r="C19" s="12" t="n">
        <v>100011</v>
      </c>
      <c r="D19" s="26" t="s">
        <v>254</v>
      </c>
      <c r="E19" s="26" t="s">
        <v>255</v>
      </c>
      <c r="G19" s="26" t="str">
        <f aca="false">"R["&amp;J19&amp;"] &lt;= "&amp;K19</f>
        <v>R[1] &lt;= 987987</v>
      </c>
      <c r="H19" s="27" t="n">
        <v>0</v>
      </c>
      <c r="I19" s="27" t="n">
        <v>0</v>
      </c>
      <c r="J19" s="27" t="n">
        <v>1</v>
      </c>
      <c r="K19" s="26" t="n">
        <v>987987</v>
      </c>
      <c r="L19" s="28" t="str">
        <f aca="false">C19</f>
        <v/>
      </c>
    </row>
    <row collapsed="false" customFormat="false" customHeight="false" hidden="false" ht="15.75" outlineLevel="0" r="20">
      <c r="E20" s="26" t="s">
        <v>252</v>
      </c>
      <c r="G20" s="26" t="str">
        <f aca="false">"R["&amp;J20&amp;"] &lt;= "&amp;K20</f>
        <v>R[0] &lt;= 0</v>
      </c>
      <c r="H20" s="27" t="n">
        <v>0</v>
      </c>
      <c r="I20" s="27" t="n">
        <v>0</v>
      </c>
      <c r="J20" s="27" t="n">
        <v>0</v>
      </c>
      <c r="K20" s="26" t="n">
        <v>0</v>
      </c>
      <c r="L20" s="28" t="n">
        <f aca="false">C20</f>
        <v>0</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1:68"/>
  <sheetViews>
    <sheetView colorId="64" defaultGridColor="true" rightToLeft="false" showFormulas="false" showGridLines="true" showOutlineSymbols="true" showRowColHeaders="true" showZeros="true" tabSelected="true" topLeftCell="A1" view="normal" windowProtection="false" workbookViewId="0" zoomScale="60" zoomScaleNormal="60" zoomScalePageLayoutView="100">
      <selection activeCell="I24" activeCellId="0" pane="topLeft" sqref="I24"/>
    </sheetView>
  </sheetViews>
  <sheetFormatPr defaultRowHeight="15.25"/>
  <cols>
    <col collapsed="false" hidden="false" max="1" min="1" style="34" width="11.9441860465116"/>
    <col collapsed="false" hidden="false" max="2" min="2" style="34" width="63.1209302325581"/>
    <col collapsed="false" hidden="false" max="3" min="3" style="35" width="8.37674418604651"/>
    <col collapsed="false" hidden="false" max="4" min="4" style="36" width="8.37674418604651"/>
    <col collapsed="false" hidden="false" max="5" min="5" style="35" width="8.49767441860465"/>
    <col collapsed="false" hidden="false" max="6" min="6" style="35" width="11.7488372093023"/>
    <col collapsed="false" hidden="false" max="7" min="7" style="35" width="14.2511627906977"/>
    <col collapsed="false" hidden="false" max="8" min="8" style="36" width="8.12093023255814"/>
    <col collapsed="false" hidden="false" max="9" min="9" style="37" width="25.6279069767442"/>
    <col collapsed="false" hidden="false" max="10" min="10" style="37" width="37.8883720930233"/>
    <col collapsed="false" hidden="false" max="11" min="11" style="35" width="14.2511627906977"/>
    <col collapsed="false" hidden="false" max="12" min="12" style="37" width="37.8883720930233"/>
    <col collapsed="false" hidden="false" max="13" min="13" style="38" width="36.5023255813953"/>
    <col collapsed="false" hidden="false" max="14" min="14" style="34" width="4.87441860465116"/>
    <col collapsed="false" hidden="false" max="15" min="15" style="34" width="6.50697674418605"/>
    <col collapsed="false" hidden="false" max="16" min="16" style="34" width="4.62790697674419"/>
    <col collapsed="false" hidden="false" max="18" min="17" style="34" width="6.50697674418605"/>
    <col collapsed="false" hidden="false" max="19" min="19" style="34" width="4.25116279069767"/>
    <col collapsed="false" hidden="false" max="20" min="20" style="34" width="6.61395348837209"/>
    <col collapsed="false" hidden="false" max="21" min="21" style="34" width="6.50697674418605"/>
    <col collapsed="false" hidden="false" max="22" min="22" style="34" width="6.52093023255814"/>
    <col collapsed="false" hidden="false" max="23" min="23" style="34" width="4.37209302325581"/>
    <col collapsed="false" hidden="false" max="24" min="24" style="34" width="6.50697674418605"/>
    <col collapsed="false" hidden="false" max="25" min="25" style="34" width="7.62325581395349"/>
    <col collapsed="false" hidden="false" max="26" min="26" style="34" width="13.8976744186047"/>
    <col collapsed="false" hidden="false" max="27" min="27" style="34" width="12.8325581395349"/>
    <col collapsed="false" hidden="false" max="28" min="28" style="34" width="5.25116279069767"/>
    <col collapsed="false" hidden="false" max="29" min="29" style="34" width="9"/>
    <col collapsed="false" hidden="false" max="30" min="30" style="34" width="10.5023255813953"/>
    <col collapsed="false" hidden="false" max="31" min="31" style="34" width="14.4325581395349"/>
    <col collapsed="false" hidden="false" max="32" min="32" style="34" width="37.8883720930233"/>
    <col collapsed="false" hidden="false" max="33" min="33" style="34" width="9.09767441860465"/>
    <col collapsed="false" hidden="false" max="34" min="34" style="34" width="5.89767441860465"/>
    <col collapsed="false" hidden="false" max="35" min="35" style="34" width="6.78604651162791"/>
    <col collapsed="false" hidden="false" max="36" min="36" style="34" width="5.89767441860465"/>
    <col collapsed="false" hidden="false" max="37" min="37" style="34" width="3.41395348837209"/>
    <col collapsed="false" hidden="false" max="38" min="38" style="34" width="14.4325581395349"/>
    <col collapsed="false" hidden="false" max="39" min="39" style="34" width="3.41395348837209"/>
    <col collapsed="false" hidden="false" max="40" min="40" style="34" width="5.89767441860465"/>
    <col collapsed="false" hidden="false" max="41" min="41" style="34" width="10.5023255813953"/>
    <col collapsed="false" hidden="false" max="42" min="42" style="34" width="10.5162790697674"/>
    <col collapsed="false" hidden="false" max="43" min="43" style="34" width="15.3162790697674"/>
    <col collapsed="false" hidden="false" max="45" min="44" style="34" width="10.5162790697674"/>
    <col collapsed="false" hidden="false" max="46" min="46" style="34" width="15.3162790697674"/>
    <col collapsed="false" hidden="false" max="47" min="47" style="34" width="3.41395348837209"/>
    <col collapsed="false" hidden="false" max="48" min="48" style="34" width="5.89767441860465"/>
    <col collapsed="false" hidden="false" max="49" min="49" style="34" width="10.5023255813953"/>
    <col collapsed="false" hidden="false" max="50" min="50" style="34" width="10.5162790697674"/>
    <col collapsed="false" hidden="false" max="51" min="51" style="34" width="15.1348837209302"/>
    <col collapsed="false" hidden="false" max="52" min="52" style="34" width="3.41395348837209"/>
    <col collapsed="false" hidden="false" max="53" min="53" style="34" width="5.89767441860465"/>
    <col collapsed="false" hidden="false" max="54" min="54" style="34" width="9"/>
    <col collapsed="false" hidden="false" max="55" min="55" style="34" width="10.5162790697674"/>
    <col collapsed="false" hidden="false" max="56" min="56" style="34" width="15.1348837209302"/>
    <col collapsed="false" hidden="false" max="57" min="57" style="34" width="3.41395348837209"/>
    <col collapsed="false" hidden="false" max="58" min="58" style="34" width="5.89767441860465"/>
    <col collapsed="false" hidden="false" max="1023" min="59" style="34" width="9"/>
    <col collapsed="false" hidden="false" max="1025" min="1024" style="39" width="9"/>
  </cols>
  <sheetData>
    <row collapsed="false" customFormat="false" customHeight="false" hidden="false" ht="15.65" outlineLevel="0" r="1">
      <c r="A1" s="29" t="s">
        <v>256</v>
      </c>
      <c r="B1" s="29" t="s">
        <v>257</v>
      </c>
      <c r="C1" s="40" t="s">
        <v>258</v>
      </c>
      <c r="D1" s="41" t="s">
        <v>259</v>
      </c>
      <c r="E1" s="40" t="s">
        <v>260</v>
      </c>
      <c r="F1" s="40" t="s">
        <v>261</v>
      </c>
      <c r="G1" s="40" t="s">
        <v>262</v>
      </c>
      <c r="H1" s="41" t="s">
        <v>263</v>
      </c>
      <c r="I1" s="42" t="s">
        <v>264</v>
      </c>
      <c r="J1" s="42" t="s">
        <v>265</v>
      </c>
      <c r="K1" s="40" t="s">
        <v>266</v>
      </c>
      <c r="L1" s="42" t="s">
        <v>267</v>
      </c>
      <c r="M1" s="43" t="s">
        <v>268</v>
      </c>
      <c r="N1" s="44" t="s">
        <v>269</v>
      </c>
      <c r="O1" s="44" t="s">
        <v>270</v>
      </c>
      <c r="P1" s="44" t="s">
        <v>271</v>
      </c>
      <c r="Q1" s="44" t="s">
        <v>272</v>
      </c>
      <c r="R1" s="44" t="s">
        <v>273</v>
      </c>
      <c r="S1" s="44" t="s">
        <v>274</v>
      </c>
      <c r="T1" s="44" t="s">
        <v>275</v>
      </c>
      <c r="U1" s="44" t="s">
        <v>276</v>
      </c>
      <c r="V1" s="44" t="s">
        <v>277</v>
      </c>
      <c r="W1" s="44" t="s">
        <v>278</v>
      </c>
      <c r="X1" s="44" t="s">
        <v>279</v>
      </c>
      <c r="Y1" s="44" t="s">
        <v>280</v>
      </c>
      <c r="Z1" s="44" t="s">
        <v>281</v>
      </c>
      <c r="AA1" s="44" t="s">
        <v>282</v>
      </c>
      <c r="AB1" s="44" t="s">
        <v>283</v>
      </c>
      <c r="AE1" s="5"/>
      <c r="AF1" s="5"/>
      <c r="AG1" s="5"/>
      <c r="AH1" s="5"/>
      <c r="AI1" s="7"/>
      <c r="AJ1" s="7"/>
      <c r="AK1" s="7"/>
      <c r="AL1" s="7"/>
      <c r="AM1" s="7"/>
    </row>
    <row collapsed="false" customFormat="false" customHeight="false" hidden="false" ht="15.65" outlineLevel="0" r="2">
      <c r="A2" s="44" t="s">
        <v>67</v>
      </c>
      <c r="B2" s="44" t="s">
        <v>284</v>
      </c>
      <c r="C2" s="45" t="n">
        <v>0</v>
      </c>
      <c r="D2" s="46" t="str">
        <f aca="false">DEC2BIN(C2,5)</f>
        <v>00000</v>
      </c>
      <c r="E2" s="45" t="n">
        <v>0</v>
      </c>
      <c r="F2" s="45" t="str">
        <f aca="false">DEC2BIN(E2,5)</f>
        <v>00000</v>
      </c>
      <c r="G2" s="35" t="n">
        <v>0</v>
      </c>
      <c r="H2" s="36" t="str">
        <f aca="false">DEC2BIN(G2,5)</f>
        <v>00000</v>
      </c>
      <c r="I2" s="6" t="s">
        <v>214</v>
      </c>
      <c r="J2" s="7" t="str">
        <f aca="false">SUBSTITUTE(I2,"_","")</f>
        <v>00000000000111111</v>
      </c>
      <c r="K2" s="47" t="s">
        <v>285</v>
      </c>
      <c r="L2" s="48" t="s">
        <v>285</v>
      </c>
      <c r="M2" s="49" t="str">
        <f aca="false">D2&amp;F2&amp;H2&amp;J2</f>
        <v>00000000000000000000000000111111</v>
      </c>
      <c r="N2" s="50" t="n">
        <v>0</v>
      </c>
      <c r="AE2" s="5"/>
      <c r="AF2" s="5"/>
      <c r="AG2" s="5"/>
      <c r="AH2" s="5"/>
      <c r="AI2" s="7"/>
      <c r="AJ2" s="7"/>
      <c r="AK2" s="7"/>
      <c r="AL2" s="7"/>
      <c r="AM2" s="7"/>
    </row>
    <row collapsed="false" customFormat="false" customHeight="false" hidden="false" ht="15.25" outlineLevel="0" r="3">
      <c r="A3" s="51" t="s">
        <v>250</v>
      </c>
      <c r="B3" s="44" t="s">
        <v>286</v>
      </c>
      <c r="C3" s="45" t="n">
        <v>0</v>
      </c>
      <c r="D3" s="46" t="str">
        <f aca="false">DEC2BIN(C3,5)</f>
        <v>00000</v>
      </c>
      <c r="E3" s="35" t="s">
        <v>285</v>
      </c>
      <c r="F3" s="45" t="s">
        <v>285</v>
      </c>
      <c r="G3" s="35" t="n">
        <v>0</v>
      </c>
      <c r="H3" s="36" t="str">
        <f aca="false">DEC2BIN(G3,5)</f>
        <v>00000</v>
      </c>
      <c r="I3" s="6" t="n">
        <v>100010</v>
      </c>
      <c r="J3" s="7" t="str">
        <f aca="false">SUBSTITUTE(I3,"_","")</f>
        <v>100010</v>
      </c>
      <c r="K3" s="47" t="n">
        <f aca="false">A40</f>
        <v>0</v>
      </c>
      <c r="L3" s="48" t="str">
        <f aca="false">SUBSTITUTE(B40,"_","")</f>
        <v>0000000000000000</v>
      </c>
      <c r="M3" s="49" t="str">
        <f aca="false">D3&amp;H3&amp;L3&amp;J3</f>
        <v>00000000000000000000000000100010</v>
      </c>
      <c r="N3" s="50" t="n">
        <v>0</v>
      </c>
      <c r="AC3" s="39"/>
      <c r="AD3" s="39"/>
      <c r="AE3" s="52"/>
      <c r="AF3" s="52"/>
      <c r="AG3" s="52" t="s">
        <v>287</v>
      </c>
      <c r="AH3" s="52"/>
      <c r="AI3" s="53" t="s">
        <v>288</v>
      </c>
      <c r="AJ3" s="53"/>
      <c r="AK3" s="39"/>
      <c r="AL3" s="54" t="s">
        <v>289</v>
      </c>
      <c r="AM3" s="54"/>
      <c r="AN3" s="54"/>
      <c r="AP3" s="55" t="s">
        <v>208</v>
      </c>
      <c r="AQ3" s="55" t="s">
        <v>290</v>
      </c>
      <c r="AR3" s="55"/>
      <c r="AS3" s="55" t="s">
        <v>209</v>
      </c>
      <c r="AT3" s="55" t="s">
        <v>291</v>
      </c>
      <c r="AU3" s="55" t="s">
        <v>292</v>
      </c>
      <c r="AV3" s="55" t="s">
        <v>293</v>
      </c>
      <c r="AX3" s="55" t="s">
        <v>294</v>
      </c>
      <c r="AY3" s="55" t="s">
        <v>295</v>
      </c>
      <c r="AZ3" s="55"/>
      <c r="BA3" s="55"/>
      <c r="BC3" s="55" t="s">
        <v>296</v>
      </c>
      <c r="BD3" s="55" t="s">
        <v>297</v>
      </c>
      <c r="BE3" s="55"/>
      <c r="BF3" s="55"/>
    </row>
    <row collapsed="false" customFormat="false" customHeight="false" hidden="false" ht="15.65" outlineLevel="0" r="4">
      <c r="A4" s="44" t="s">
        <v>253</v>
      </c>
      <c r="B4" s="44" t="s">
        <v>298</v>
      </c>
      <c r="C4" s="45" t="n">
        <v>0</v>
      </c>
      <c r="D4" s="46" t="str">
        <f aca="false">DEC2BIN(C4,5)</f>
        <v>00000</v>
      </c>
      <c r="E4" s="35" t="s">
        <v>285</v>
      </c>
      <c r="F4" s="45" t="s">
        <v>285</v>
      </c>
      <c r="G4" s="35" t="n">
        <v>1</v>
      </c>
      <c r="H4" s="36" t="str">
        <f aca="false">DEC2BIN(G4,5)</f>
        <v>00001</v>
      </c>
      <c r="I4" s="6" t="n">
        <v>100011</v>
      </c>
      <c r="J4" s="7" t="str">
        <f aca="false">SUBSTITUTE(I4,"_","")</f>
        <v>100011</v>
      </c>
      <c r="K4" s="35" t="n">
        <f aca="false">A41</f>
        <v>32768</v>
      </c>
      <c r="L4" s="48" t="str">
        <f aca="false">SUBSTITUTE(B41,"_","")</f>
        <v>1000000000000000</v>
      </c>
      <c r="M4" s="49" t="str">
        <f aca="false">D4&amp;H4&amp;L4&amp;J4</f>
        <v>00000000011000000000000000100011</v>
      </c>
      <c r="N4" s="34" t="n">
        <v>0</v>
      </c>
      <c r="O4" s="50" t="n">
        <f aca="false">A41</f>
        <v>32768</v>
      </c>
      <c r="AC4" s="39"/>
      <c r="AD4" s="44" t="s">
        <v>256</v>
      </c>
      <c r="AE4" s="56" t="s">
        <v>299</v>
      </c>
      <c r="AF4" s="57" t="s">
        <v>300</v>
      </c>
      <c r="AG4" s="58" t="s">
        <v>292</v>
      </c>
      <c r="AH4" s="59" t="s">
        <v>293</v>
      </c>
      <c r="AI4" s="53" t="s">
        <v>292</v>
      </c>
      <c r="AJ4" s="53" t="s">
        <v>293</v>
      </c>
      <c r="AK4" s="39"/>
      <c r="AL4" s="54" t="s">
        <v>301</v>
      </c>
      <c r="AM4" s="54" t="s">
        <v>292</v>
      </c>
      <c r="AN4" s="54" t="s">
        <v>293</v>
      </c>
      <c r="AP4" s="55" t="s">
        <v>301</v>
      </c>
      <c r="AQ4" s="55"/>
      <c r="AR4" s="55"/>
      <c r="AS4" s="55" t="s">
        <v>301</v>
      </c>
      <c r="AT4" s="55"/>
      <c r="AU4" s="55"/>
      <c r="AV4" s="55"/>
      <c r="AX4" s="55" t="s">
        <v>301</v>
      </c>
      <c r="AY4" s="55"/>
      <c r="AZ4" s="55" t="s">
        <v>292</v>
      </c>
      <c r="BA4" s="55" t="s">
        <v>293</v>
      </c>
      <c r="BC4" s="55" t="s">
        <v>301</v>
      </c>
      <c r="BD4" s="55"/>
      <c r="BE4" s="55" t="s">
        <v>292</v>
      </c>
      <c r="BF4" s="55" t="s">
        <v>293</v>
      </c>
    </row>
    <row collapsed="false" customFormat="false" customHeight="false" hidden="false" ht="15.65" outlineLevel="0" r="5">
      <c r="A5" s="44" t="s">
        <v>250</v>
      </c>
      <c r="B5" s="44" t="s">
        <v>302</v>
      </c>
      <c r="C5" s="45" t="n">
        <v>0</v>
      </c>
      <c r="D5" s="46" t="str">
        <f aca="false">DEC2BIN(C5,5)</f>
        <v>00000</v>
      </c>
      <c r="E5" s="35" t="s">
        <v>285</v>
      </c>
      <c r="F5" s="45" t="s">
        <v>285</v>
      </c>
      <c r="G5" s="35" t="n">
        <v>2</v>
      </c>
      <c r="H5" s="36" t="str">
        <f aca="false">DEC2BIN(G5,5)</f>
        <v>00010</v>
      </c>
      <c r="I5" s="6" t="n">
        <v>100010</v>
      </c>
      <c r="J5" s="7" t="str">
        <f aca="false">SUBSTITUTE(I5,"_","")</f>
        <v>100010</v>
      </c>
      <c r="K5" s="35" t="n">
        <f aca="false">A42</f>
        <v>-256</v>
      </c>
      <c r="L5" s="48" t="str">
        <f aca="false">SUBSTITUTE(B42,"_","")</f>
        <v>1111111100000000</v>
      </c>
      <c r="M5" s="49" t="str">
        <f aca="false">D5&amp;H5&amp;L5&amp;J5</f>
        <v>00000000101111111100000000100010</v>
      </c>
      <c r="N5" s="34" t="n">
        <v>0</v>
      </c>
      <c r="O5" s="34" t="n">
        <f aca="false">O4</f>
        <v>32768</v>
      </c>
      <c r="P5" s="50" t="n">
        <f aca="false">A42</f>
        <v>-256</v>
      </c>
      <c r="AC5" s="39"/>
      <c r="AD5" s="44" t="s">
        <v>67</v>
      </c>
      <c r="AE5" s="60" t="s">
        <v>303</v>
      </c>
      <c r="AF5" s="61" t="s">
        <v>304</v>
      </c>
      <c r="AG5" s="54" t="s">
        <v>285</v>
      </c>
      <c r="AH5" s="54" t="s">
        <v>285</v>
      </c>
      <c r="AI5" s="53" t="s">
        <v>285</v>
      </c>
      <c r="AJ5" s="53" t="s">
        <v>285</v>
      </c>
      <c r="AK5" s="39"/>
      <c r="AL5" s="54" t="s">
        <v>285</v>
      </c>
      <c r="AM5" s="54" t="s">
        <v>285</v>
      </c>
      <c r="AN5" s="54" t="s">
        <v>285</v>
      </c>
      <c r="AP5" s="55" t="s">
        <v>285</v>
      </c>
      <c r="AQ5" s="55" t="s">
        <v>285</v>
      </c>
      <c r="AR5" s="55"/>
      <c r="AS5" s="55" t="s">
        <v>285</v>
      </c>
      <c r="AT5" s="55" t="s">
        <v>285</v>
      </c>
      <c r="AU5" s="55" t="s">
        <v>285</v>
      </c>
      <c r="AV5" s="55" t="s">
        <v>285</v>
      </c>
      <c r="AX5" s="55" t="s">
        <v>285</v>
      </c>
      <c r="AY5" s="55" t="s">
        <v>285</v>
      </c>
      <c r="AZ5" s="55" t="s">
        <v>285</v>
      </c>
      <c r="BA5" s="55" t="s">
        <v>285</v>
      </c>
      <c r="BC5" s="55" t="s">
        <v>285</v>
      </c>
      <c r="BD5" s="55" t="s">
        <v>285</v>
      </c>
      <c r="BE5" s="55" t="s">
        <v>285</v>
      </c>
      <c r="BF5" s="55" t="s">
        <v>285</v>
      </c>
    </row>
    <row collapsed="false" customFormat="false" customHeight="false" hidden="false" ht="16.15" outlineLevel="0" r="6">
      <c r="A6" s="44" t="s">
        <v>23</v>
      </c>
      <c r="B6" s="44" t="s">
        <v>305</v>
      </c>
      <c r="C6" s="45" t="n">
        <v>2</v>
      </c>
      <c r="D6" s="46" t="str">
        <f aca="false">DEC2BIN(C6,5)</f>
        <v>00010</v>
      </c>
      <c r="E6" s="35" t="n">
        <v>0</v>
      </c>
      <c r="F6" s="45" t="str">
        <f aca="false">DEC2BIN(E6,5)</f>
        <v>00000</v>
      </c>
      <c r="G6" s="35" t="n">
        <v>2</v>
      </c>
      <c r="H6" s="36" t="str">
        <f aca="false">DEC2BIN(G6,5)</f>
        <v>00010</v>
      </c>
      <c r="I6" s="6" t="s">
        <v>21</v>
      </c>
      <c r="J6" s="7" t="str">
        <f aca="false">SUBSTITUTE(I6,"_","")</f>
        <v>00000001010000000</v>
      </c>
      <c r="K6" s="35" t="s">
        <v>285</v>
      </c>
      <c r="L6" s="37" t="s">
        <v>285</v>
      </c>
      <c r="M6" s="49" t="str">
        <f aca="false">D6&amp;F6&amp;H6&amp;J6</f>
        <v>00010000000001000000001010000000</v>
      </c>
      <c r="N6" s="34" t="n">
        <v>0</v>
      </c>
      <c r="O6" s="34" t="n">
        <f aca="false">O5</f>
        <v>32768</v>
      </c>
      <c r="P6" s="50" t="n">
        <f aca="false">A43</f>
        <v>256</v>
      </c>
      <c r="AC6" s="39"/>
      <c r="AD6" s="44" t="s">
        <v>250</v>
      </c>
      <c r="AE6" s="60" t="n">
        <v>22</v>
      </c>
      <c r="AF6" s="62" t="s">
        <v>306</v>
      </c>
      <c r="AG6" s="54" t="n">
        <v>2</v>
      </c>
      <c r="AH6" s="54" t="n">
        <v>1</v>
      </c>
      <c r="AI6" s="53" t="n">
        <v>2</v>
      </c>
      <c r="AJ6" s="53" t="n">
        <v>2</v>
      </c>
      <c r="AK6" s="39"/>
      <c r="AL6" s="54" t="s">
        <v>307</v>
      </c>
      <c r="AM6" s="54" t="n">
        <v>2</v>
      </c>
      <c r="AN6" s="54" t="n">
        <v>2</v>
      </c>
      <c r="AP6" s="55"/>
      <c r="AQ6" s="55"/>
      <c r="AR6" s="55"/>
      <c r="AS6" s="55"/>
      <c r="AT6" s="55"/>
      <c r="AU6" s="55" t="n">
        <v>1</v>
      </c>
      <c r="AV6" s="55" t="n">
        <v>3</v>
      </c>
      <c r="AX6" s="55" t="s">
        <v>308</v>
      </c>
      <c r="AY6" s="55" t="s">
        <v>307</v>
      </c>
      <c r="AZ6" s="55" t="n">
        <v>1</v>
      </c>
      <c r="BA6" s="55" t="n">
        <v>4</v>
      </c>
      <c r="BC6" s="55" t="s">
        <v>308</v>
      </c>
      <c r="BD6" s="55" t="s">
        <v>307</v>
      </c>
      <c r="BE6" s="55" t="n">
        <v>1</v>
      </c>
      <c r="BF6" s="55" t="n">
        <v>5</v>
      </c>
    </row>
    <row collapsed="false" customFormat="false" customHeight="false" hidden="false" ht="15.65" outlineLevel="0" r="7">
      <c r="A7" s="44" t="s">
        <v>11</v>
      </c>
      <c r="B7" s="44" t="s">
        <v>309</v>
      </c>
      <c r="C7" s="45" t="n">
        <v>1</v>
      </c>
      <c r="D7" s="46" t="str">
        <f aca="false">DEC2BIN(C7,5)</f>
        <v>00001</v>
      </c>
      <c r="E7" s="35" t="n">
        <v>2</v>
      </c>
      <c r="F7" s="45" t="str">
        <f aca="false">DEC2BIN(E7,5)</f>
        <v>00010</v>
      </c>
      <c r="G7" s="35" t="n">
        <v>3</v>
      </c>
      <c r="H7" s="36" t="str">
        <f aca="false">DEC2BIN(G7,5)</f>
        <v>00011</v>
      </c>
      <c r="I7" s="6" t="s">
        <v>9</v>
      </c>
      <c r="J7" s="7" t="str">
        <f aca="false">SUBSTITUTE(I7,"_","")</f>
        <v>00000000001000000</v>
      </c>
      <c r="K7" s="35" t="s">
        <v>285</v>
      </c>
      <c r="L7" s="37" t="s">
        <v>285</v>
      </c>
      <c r="M7" s="49" t="str">
        <f aca="false">D7&amp;F7&amp;H7&amp;J7</f>
        <v>00001000100001100000000001000000</v>
      </c>
      <c r="N7" s="34" t="n">
        <v>0</v>
      </c>
      <c r="O7" s="34" t="n">
        <f aca="false">O6</f>
        <v>32768</v>
      </c>
      <c r="P7" s="34" t="n">
        <f aca="false">P6</f>
        <v>256</v>
      </c>
      <c r="Q7" s="50" t="n">
        <f aca="false">O7+P7</f>
        <v>33024</v>
      </c>
      <c r="AC7" s="39"/>
      <c r="AD7" s="44" t="s">
        <v>253</v>
      </c>
      <c r="AE7" s="60" t="n">
        <v>600023</v>
      </c>
      <c r="AF7" s="62" t="s">
        <v>310</v>
      </c>
      <c r="AG7" s="54" t="n">
        <v>3</v>
      </c>
      <c r="AH7" s="54" t="n">
        <v>1</v>
      </c>
      <c r="AI7" s="53" t="n">
        <v>3</v>
      </c>
      <c r="AJ7" s="53" t="n">
        <v>2</v>
      </c>
      <c r="AK7" s="39"/>
      <c r="AL7" s="54" t="s">
        <v>311</v>
      </c>
      <c r="AM7" s="54" t="n">
        <v>3</v>
      </c>
      <c r="AN7" s="54" t="n">
        <v>2</v>
      </c>
      <c r="AP7" s="55" t="s">
        <v>308</v>
      </c>
      <c r="AQ7" s="55" t="s">
        <v>285</v>
      </c>
      <c r="AR7" s="55"/>
      <c r="AS7" s="55" t="s">
        <v>308</v>
      </c>
      <c r="AT7" s="63" t="s">
        <v>285</v>
      </c>
      <c r="AU7" s="55" t="n">
        <v>2</v>
      </c>
      <c r="AV7" s="55" t="n">
        <v>3</v>
      </c>
      <c r="AX7" s="55" t="s">
        <v>307</v>
      </c>
      <c r="AY7" s="55" t="s">
        <v>307</v>
      </c>
      <c r="AZ7" s="55" t="n">
        <v>2</v>
      </c>
      <c r="BA7" s="55" t="n">
        <v>4</v>
      </c>
      <c r="BC7" s="55" t="s">
        <v>307</v>
      </c>
      <c r="BD7" s="55" t="s">
        <v>307</v>
      </c>
      <c r="BE7" s="55" t="n">
        <v>2</v>
      </c>
      <c r="BF7" s="55" t="n">
        <v>5</v>
      </c>
    </row>
    <row collapsed="false" customFormat="false" customHeight="false" hidden="false" ht="15.65" outlineLevel="0" r="8">
      <c r="A8" s="44" t="s">
        <v>14</v>
      </c>
      <c r="B8" s="44" t="s">
        <v>312</v>
      </c>
      <c r="C8" s="45" t="n">
        <v>3</v>
      </c>
      <c r="D8" s="46" t="str">
        <f aca="false">DEC2BIN(C8,5)</f>
        <v>00011</v>
      </c>
      <c r="E8" s="35" t="n">
        <v>2</v>
      </c>
      <c r="F8" s="45" t="str">
        <f aca="false">DEC2BIN(E8,5)</f>
        <v>00010</v>
      </c>
      <c r="G8" s="35" t="n">
        <v>4</v>
      </c>
      <c r="H8" s="36" t="str">
        <f aca="false">DEC2BIN(G8,5)</f>
        <v>00100</v>
      </c>
      <c r="I8" s="6" t="s">
        <v>12</v>
      </c>
      <c r="J8" s="7" t="str">
        <f aca="false">SUBSTITUTE(I8,"_","")</f>
        <v>00000000100000000</v>
      </c>
      <c r="K8" s="35" t="s">
        <v>285</v>
      </c>
      <c r="L8" s="37" t="s">
        <v>285</v>
      </c>
      <c r="M8" s="49" t="str">
        <f aca="false">D8&amp;F8&amp;H8&amp;J8</f>
        <v>00011000100010000000000100000000</v>
      </c>
      <c r="N8" s="34" t="n">
        <v>0</v>
      </c>
      <c r="O8" s="34" t="n">
        <f aca="false">O7</f>
        <v>32768</v>
      </c>
      <c r="P8" s="34" t="n">
        <f aca="false">P7</f>
        <v>256</v>
      </c>
      <c r="Q8" s="34" t="n">
        <f aca="false">O8+P8</f>
        <v>33024</v>
      </c>
      <c r="R8" s="50" t="n">
        <f aca="false">Q8-P8</f>
        <v>32768</v>
      </c>
      <c r="AC8" s="39"/>
      <c r="AD8" s="44" t="s">
        <v>250</v>
      </c>
      <c r="AE8" s="60" t="s">
        <v>313</v>
      </c>
      <c r="AF8" s="62" t="s">
        <v>314</v>
      </c>
      <c r="AG8" s="54" t="n">
        <v>4</v>
      </c>
      <c r="AH8" s="54" t="n">
        <v>1</v>
      </c>
      <c r="AI8" s="53" t="n">
        <v>4</v>
      </c>
      <c r="AJ8" s="53" t="n">
        <v>2</v>
      </c>
      <c r="AK8" s="39"/>
      <c r="AL8" s="54" t="s">
        <v>315</v>
      </c>
      <c r="AM8" s="54" t="n">
        <v>4</v>
      </c>
      <c r="AN8" s="54" t="n">
        <v>2</v>
      </c>
      <c r="AP8" s="55" t="s">
        <v>307</v>
      </c>
      <c r="AQ8" s="55" t="s">
        <v>285</v>
      </c>
      <c r="AR8" s="55"/>
      <c r="AS8" s="55" t="s">
        <v>307</v>
      </c>
      <c r="AT8" s="63" t="s">
        <v>285</v>
      </c>
      <c r="AU8" s="55" t="n">
        <v>3</v>
      </c>
      <c r="AV8" s="55" t="n">
        <v>3</v>
      </c>
      <c r="AX8" s="55" t="s">
        <v>311</v>
      </c>
      <c r="AY8" s="55" t="s">
        <v>311</v>
      </c>
      <c r="AZ8" s="55" t="n">
        <v>3</v>
      </c>
      <c r="BA8" s="55" t="n">
        <v>4</v>
      </c>
      <c r="BC8" s="55" t="s">
        <v>311</v>
      </c>
      <c r="BD8" s="55" t="s">
        <v>311</v>
      </c>
      <c r="BE8" s="55" t="n">
        <v>3</v>
      </c>
      <c r="BF8" s="55" t="n">
        <v>5</v>
      </c>
    </row>
    <row collapsed="false" customFormat="false" customHeight="false" hidden="false" ht="15.65" outlineLevel="0" r="9">
      <c r="A9" s="44" t="s">
        <v>17</v>
      </c>
      <c r="B9" s="44" t="s">
        <v>316</v>
      </c>
      <c r="C9" s="45" t="n">
        <v>1</v>
      </c>
      <c r="D9" s="46" t="str">
        <f aca="false">DEC2BIN(C9,5)</f>
        <v>00001</v>
      </c>
      <c r="E9" s="35" t="n">
        <v>2</v>
      </c>
      <c r="F9" s="45" t="str">
        <f aca="false">DEC2BIN(E9,5)</f>
        <v>00010</v>
      </c>
      <c r="G9" s="35" t="n">
        <v>5</v>
      </c>
      <c r="H9" s="36" t="str">
        <f aca="false">DEC2BIN(G9,5)</f>
        <v>00101</v>
      </c>
      <c r="I9" s="6" t="s">
        <v>15</v>
      </c>
      <c r="J9" s="7" t="str">
        <f aca="false">SUBSTITUTE(I9,"_","")</f>
        <v>00000001000000000</v>
      </c>
      <c r="K9" s="35" t="s">
        <v>285</v>
      </c>
      <c r="L9" s="37" t="s">
        <v>285</v>
      </c>
      <c r="M9" s="49" t="str">
        <f aca="false">D9&amp;F9&amp;H9&amp;J9</f>
        <v>00001000100010100000001000000000</v>
      </c>
      <c r="N9" s="34" t="n">
        <v>0</v>
      </c>
      <c r="O9" s="34" t="n">
        <f aca="false">O8</f>
        <v>32768</v>
      </c>
      <c r="P9" s="34" t="n">
        <f aca="false">P8</f>
        <v>256</v>
      </c>
      <c r="Q9" s="34" t="n">
        <f aca="false">O9+P9</f>
        <v>33024</v>
      </c>
      <c r="R9" s="34" t="n">
        <f aca="false">Q9-P9</f>
        <v>32768</v>
      </c>
      <c r="S9" s="64" t="n">
        <v>0</v>
      </c>
      <c r="AC9" s="39"/>
      <c r="AD9" s="44" t="s">
        <v>23</v>
      </c>
      <c r="AE9" s="60" t="n">
        <v>10040280</v>
      </c>
      <c r="AF9" s="62" t="s">
        <v>317</v>
      </c>
      <c r="AG9" s="54" t="n">
        <v>5</v>
      </c>
      <c r="AH9" s="54" t="n">
        <v>1</v>
      </c>
      <c r="AI9" s="53" t="n">
        <v>5</v>
      </c>
      <c r="AJ9" s="53" t="n">
        <v>2</v>
      </c>
      <c r="AK9" s="39"/>
      <c r="AL9" s="65" t="s">
        <v>318</v>
      </c>
      <c r="AM9" s="54" t="n">
        <v>5</v>
      </c>
      <c r="AN9" s="54" t="n">
        <v>2</v>
      </c>
      <c r="AP9" s="55" t="s">
        <v>307</v>
      </c>
      <c r="AQ9" s="55" t="s">
        <v>285</v>
      </c>
      <c r="AR9" s="55"/>
      <c r="AS9" s="55" t="s">
        <v>307</v>
      </c>
      <c r="AT9" s="63" t="s">
        <v>285</v>
      </c>
      <c r="AU9" s="55" t="n">
        <v>4</v>
      </c>
      <c r="AV9" s="55" t="n">
        <v>3</v>
      </c>
      <c r="AX9" s="55" t="s">
        <v>315</v>
      </c>
      <c r="AY9" s="55" t="s">
        <v>315</v>
      </c>
      <c r="AZ9" s="55" t="n">
        <v>4</v>
      </c>
      <c r="BA9" s="55" t="n">
        <v>4</v>
      </c>
      <c r="BC9" s="55" t="s">
        <v>315</v>
      </c>
      <c r="BD9" s="55" t="s">
        <v>315</v>
      </c>
      <c r="BE9" s="55" t="n">
        <v>4</v>
      </c>
      <c r="BF9" s="55" t="n">
        <v>5</v>
      </c>
    </row>
    <row collapsed="false" customFormat="false" customHeight="false" hidden="false" ht="15.65" outlineLevel="0" r="10">
      <c r="A10" s="44" t="s">
        <v>20</v>
      </c>
      <c r="B10" s="44" t="s">
        <v>319</v>
      </c>
      <c r="C10" s="45" t="n">
        <v>1</v>
      </c>
      <c r="D10" s="46" t="str">
        <f aca="false">DEC2BIN(C10,5)</f>
        <v>00001</v>
      </c>
      <c r="E10" s="35" t="n">
        <v>2</v>
      </c>
      <c r="F10" s="45" t="str">
        <f aca="false">DEC2BIN(E10,5)</f>
        <v>00010</v>
      </c>
      <c r="G10" s="35" t="n">
        <v>6</v>
      </c>
      <c r="H10" s="36" t="str">
        <f aca="false">DEC2BIN(G10,5)</f>
        <v>00110</v>
      </c>
      <c r="I10" s="6" t="s">
        <v>18</v>
      </c>
      <c r="J10" s="7" t="str">
        <f aca="false">SUBSTITUTE(I10,"_","")</f>
        <v>00000001001000000</v>
      </c>
      <c r="K10" s="35" t="s">
        <v>285</v>
      </c>
      <c r="L10" s="37" t="s">
        <v>285</v>
      </c>
      <c r="M10" s="49" t="str">
        <f aca="false">D10&amp;F10&amp;H10&amp;J10</f>
        <v>00001000100011000000001001000000</v>
      </c>
      <c r="N10" s="34" t="n">
        <v>0</v>
      </c>
      <c r="O10" s="34" t="n">
        <f aca="false">O9</f>
        <v>32768</v>
      </c>
      <c r="P10" s="34" t="n">
        <f aca="false">P9</f>
        <v>256</v>
      </c>
      <c r="Q10" s="34" t="n">
        <f aca="false">O10+P10</f>
        <v>33024</v>
      </c>
      <c r="R10" s="34" t="n">
        <f aca="false">Q10-P10</f>
        <v>32768</v>
      </c>
      <c r="S10" s="66" t="n">
        <f aca="false">S9</f>
        <v>0</v>
      </c>
      <c r="T10" s="64" t="n">
        <v>33024</v>
      </c>
      <c r="AC10" s="39"/>
      <c r="AD10" s="44" t="s">
        <v>11</v>
      </c>
      <c r="AE10" s="60" t="n">
        <v>8860040</v>
      </c>
      <c r="AF10" s="62" t="s">
        <v>320</v>
      </c>
      <c r="AG10" s="54" t="n">
        <v>6</v>
      </c>
      <c r="AH10" s="54" t="n">
        <v>1</v>
      </c>
      <c r="AI10" s="53" t="n">
        <v>6</v>
      </c>
      <c r="AJ10" s="53" t="n">
        <v>2</v>
      </c>
      <c r="AK10" s="39"/>
      <c r="AL10" s="65" t="s">
        <v>321</v>
      </c>
      <c r="AM10" s="54" t="n">
        <v>6</v>
      </c>
      <c r="AN10" s="54" t="n">
        <v>2</v>
      </c>
      <c r="AP10" s="55" t="s">
        <v>315</v>
      </c>
      <c r="AQ10" s="55" t="s">
        <v>315</v>
      </c>
      <c r="AR10" s="55"/>
      <c r="AS10" s="55" t="s">
        <v>307</v>
      </c>
      <c r="AT10" s="63" t="s">
        <v>285</v>
      </c>
      <c r="AU10" s="55" t="n">
        <v>5</v>
      </c>
      <c r="AV10" s="55" t="n">
        <v>3</v>
      </c>
      <c r="AX10" s="55" t="s">
        <v>322</v>
      </c>
      <c r="AY10" s="55" t="s">
        <v>322</v>
      </c>
      <c r="AZ10" s="55" t="n">
        <v>5</v>
      </c>
      <c r="BA10" s="55" t="n">
        <v>4</v>
      </c>
      <c r="BC10" s="55" t="s">
        <v>322</v>
      </c>
      <c r="BD10" s="55" t="s">
        <v>322</v>
      </c>
      <c r="BE10" s="55" t="n">
        <v>5</v>
      </c>
      <c r="BF10" s="55" t="n">
        <v>5</v>
      </c>
    </row>
    <row collapsed="false" customFormat="false" customHeight="false" hidden="false" ht="15.65" outlineLevel="0" r="11">
      <c r="A11" s="44" t="s">
        <v>26</v>
      </c>
      <c r="B11" s="44" t="s">
        <v>323</v>
      </c>
      <c r="C11" s="45" t="n">
        <v>1</v>
      </c>
      <c r="D11" s="46" t="str">
        <f aca="false">DEC2BIN(C11,5)</f>
        <v>00001</v>
      </c>
      <c r="E11" s="35" t="n">
        <v>2</v>
      </c>
      <c r="F11" s="45" t="str">
        <f aca="false">DEC2BIN(E11,5)</f>
        <v>00010</v>
      </c>
      <c r="G11" s="35" t="n">
        <v>7</v>
      </c>
      <c r="H11" s="36" t="str">
        <f aca="false">DEC2BIN(G11,5)</f>
        <v>00111</v>
      </c>
      <c r="I11" s="6" t="s">
        <v>24</v>
      </c>
      <c r="J11" s="7" t="str">
        <f aca="false">SUBSTITUTE(I11,"_","")</f>
        <v>00000001011000000</v>
      </c>
      <c r="K11" s="35" t="s">
        <v>285</v>
      </c>
      <c r="L11" s="37" t="s">
        <v>285</v>
      </c>
      <c r="M11" s="49" t="str">
        <f aca="false">D11&amp;F11&amp;H11&amp;J11</f>
        <v>00001000100011100000001011000000</v>
      </c>
      <c r="N11" s="34" t="n">
        <v>0</v>
      </c>
      <c r="O11" s="34" t="n">
        <f aca="false">O10</f>
        <v>32768</v>
      </c>
      <c r="P11" s="34" t="n">
        <f aca="false">P10</f>
        <v>256</v>
      </c>
      <c r="Q11" s="34" t="n">
        <f aca="false">O11+P11</f>
        <v>33024</v>
      </c>
      <c r="R11" s="34" t="n">
        <f aca="false">Q11-P11</f>
        <v>32768</v>
      </c>
      <c r="S11" s="66" t="n">
        <f aca="false">S10</f>
        <v>0</v>
      </c>
      <c r="T11" s="34" t="n">
        <f aca="false">T10</f>
        <v>33024</v>
      </c>
      <c r="U11" s="50" t="n">
        <v>33024</v>
      </c>
      <c r="AC11" s="39"/>
      <c r="AD11" s="44" t="s">
        <v>14</v>
      </c>
      <c r="AE11" s="60" t="n">
        <v>18880100</v>
      </c>
      <c r="AF11" s="62" t="s">
        <v>324</v>
      </c>
      <c r="AG11" s="54" t="n">
        <v>7</v>
      </c>
      <c r="AH11" s="54" t="n">
        <v>1</v>
      </c>
      <c r="AI11" s="53" t="n">
        <v>7</v>
      </c>
      <c r="AJ11" s="53" t="n">
        <v>2</v>
      </c>
      <c r="AK11" s="39"/>
      <c r="AL11" s="65" t="s">
        <v>325</v>
      </c>
      <c r="AM11" s="54" t="n">
        <v>7</v>
      </c>
      <c r="AN11" s="54" t="n">
        <v>2</v>
      </c>
      <c r="AP11" s="55" t="s">
        <v>311</v>
      </c>
      <c r="AQ11" s="55" t="s">
        <v>311</v>
      </c>
      <c r="AR11" s="55"/>
      <c r="AS11" s="67" t="s">
        <v>315</v>
      </c>
      <c r="AT11" s="67" t="s">
        <v>322</v>
      </c>
      <c r="AU11" s="55" t="n">
        <v>6</v>
      </c>
      <c r="AV11" s="55" t="n">
        <v>3</v>
      </c>
      <c r="AX11" s="67" t="s">
        <v>326</v>
      </c>
      <c r="AY11" s="67" t="s">
        <v>327</v>
      </c>
      <c r="AZ11" s="55" t="n">
        <v>6</v>
      </c>
      <c r="BA11" s="55" t="n">
        <v>4</v>
      </c>
      <c r="BC11" s="67" t="s">
        <v>326</v>
      </c>
      <c r="BD11" s="67" t="s">
        <v>327</v>
      </c>
      <c r="BE11" s="55" t="n">
        <v>6</v>
      </c>
      <c r="BF11" s="55" t="n">
        <v>5</v>
      </c>
    </row>
    <row collapsed="false" customFormat="false" customHeight="false" hidden="false" ht="15.65" outlineLevel="0" r="12">
      <c r="A12" s="44" t="s">
        <v>29</v>
      </c>
      <c r="B12" s="44" t="s">
        <v>328</v>
      </c>
      <c r="C12" s="45" t="n">
        <v>2</v>
      </c>
      <c r="D12" s="46" t="str">
        <f aca="false">DEC2BIN(C12,5)</f>
        <v>00010</v>
      </c>
      <c r="E12" s="35" t="n">
        <v>0</v>
      </c>
      <c r="F12" s="45" t="str">
        <f aca="false">DEC2BIN(E12,5)</f>
        <v>00000</v>
      </c>
      <c r="G12" s="35" t="n">
        <v>8</v>
      </c>
      <c r="H12" s="36" t="str">
        <f aca="false">DEC2BIN(G12,5)</f>
        <v>01000</v>
      </c>
      <c r="I12" s="6" t="s">
        <v>27</v>
      </c>
      <c r="J12" s="7" t="str">
        <f aca="false">SUBSTITUTE(I12,"_","")</f>
        <v>00000001100000000</v>
      </c>
      <c r="K12" s="35" t="s">
        <v>285</v>
      </c>
      <c r="L12" s="37" t="s">
        <v>285</v>
      </c>
      <c r="M12" s="49" t="str">
        <f aca="false">D12&amp;F12&amp;H12&amp;J12</f>
        <v>00010000000100000000001100000000</v>
      </c>
      <c r="N12" s="34" t="n">
        <v>0</v>
      </c>
      <c r="O12" s="34" t="n">
        <f aca="false">O11</f>
        <v>32768</v>
      </c>
      <c r="P12" s="34" t="n">
        <f aca="false">P11</f>
        <v>256</v>
      </c>
      <c r="Q12" s="34" t="n">
        <f aca="false">O12+P12</f>
        <v>33024</v>
      </c>
      <c r="R12" s="34" t="n">
        <f aca="false">Q12-P12</f>
        <v>32768</v>
      </c>
      <c r="S12" s="66" t="n">
        <f aca="false">S11</f>
        <v>0</v>
      </c>
      <c r="T12" s="34" t="n">
        <f aca="false">T11</f>
        <v>33024</v>
      </c>
      <c r="U12" s="34" t="n">
        <f aca="false">U11</f>
        <v>33024</v>
      </c>
      <c r="V12" s="50" t="n">
        <v>65279</v>
      </c>
      <c r="AC12" s="39"/>
      <c r="AD12" s="44" t="s">
        <v>17</v>
      </c>
      <c r="AE12" s="60" t="s">
        <v>329</v>
      </c>
      <c r="AF12" s="62" t="s">
        <v>330</v>
      </c>
      <c r="AG12" s="54" t="n">
        <v>8</v>
      </c>
      <c r="AH12" s="54" t="n">
        <v>1</v>
      </c>
      <c r="AI12" s="53" t="n">
        <v>8</v>
      </c>
      <c r="AJ12" s="53" t="n">
        <v>2</v>
      </c>
      <c r="AK12" s="39"/>
      <c r="AL12" s="65" t="s">
        <v>331</v>
      </c>
      <c r="AM12" s="54" t="n">
        <v>8</v>
      </c>
      <c r="AN12" s="54" t="n">
        <v>2</v>
      </c>
      <c r="AP12" s="67" t="s">
        <v>307</v>
      </c>
      <c r="AQ12" s="67" t="s">
        <v>327</v>
      </c>
      <c r="AR12" s="55"/>
      <c r="AS12" s="67" t="s">
        <v>315</v>
      </c>
      <c r="AT12" s="67" t="s">
        <v>322</v>
      </c>
      <c r="AU12" s="55" t="n">
        <v>7</v>
      </c>
      <c r="AV12" s="55" t="n">
        <v>3</v>
      </c>
      <c r="AX12" s="67" t="s">
        <v>322</v>
      </c>
      <c r="AY12" s="67" t="s">
        <v>311</v>
      </c>
      <c r="AZ12" s="55" t="n">
        <v>7</v>
      </c>
      <c r="BA12" s="55" t="n">
        <v>4</v>
      </c>
      <c r="BC12" s="67" t="s">
        <v>322</v>
      </c>
      <c r="BD12" s="67" t="s">
        <v>311</v>
      </c>
      <c r="BE12" s="55" t="n">
        <v>7</v>
      </c>
      <c r="BF12" s="55" t="n">
        <v>5</v>
      </c>
    </row>
    <row collapsed="false" customFormat="false" customHeight="false" hidden="false" ht="15.25" outlineLevel="0" r="13">
      <c r="A13" s="44" t="s">
        <v>33</v>
      </c>
      <c r="B13" s="44" t="s">
        <v>332</v>
      </c>
      <c r="C13" s="45" t="n">
        <v>2</v>
      </c>
      <c r="D13" s="46" t="str">
        <f aca="false">DEC2BIN(C13,5)</f>
        <v>00010</v>
      </c>
      <c r="E13" s="35" t="n">
        <v>0</v>
      </c>
      <c r="F13" s="45" t="str">
        <f aca="false">DEC2BIN(E13,5)</f>
        <v>00000</v>
      </c>
      <c r="G13" s="35" t="n">
        <v>9</v>
      </c>
      <c r="H13" s="36" t="str">
        <f aca="false">DEC2BIN(G13,5)</f>
        <v>01001</v>
      </c>
      <c r="I13" s="6" t="s">
        <v>31</v>
      </c>
      <c r="J13" s="7" t="str">
        <f aca="false">SUBSTITUTE(I13,"_","")</f>
        <v>00000010000000000</v>
      </c>
      <c r="K13" s="35" t="s">
        <v>285</v>
      </c>
      <c r="L13" s="37" t="s">
        <v>285</v>
      </c>
      <c r="M13" s="49" t="str">
        <f aca="false">D13&amp;F13&amp;H13&amp;J13</f>
        <v>00010000000100100000010000000000</v>
      </c>
      <c r="N13" s="34" t="n">
        <v>0</v>
      </c>
      <c r="O13" s="34" t="n">
        <f aca="false">O12</f>
        <v>32768</v>
      </c>
      <c r="P13" s="34" t="n">
        <f aca="false">P12</f>
        <v>256</v>
      </c>
      <c r="Q13" s="34" t="n">
        <f aca="false">O13+P13</f>
        <v>33024</v>
      </c>
      <c r="R13" s="34" t="n">
        <f aca="false">Q13-P13</f>
        <v>32768</v>
      </c>
      <c r="S13" s="66" t="n">
        <f aca="false">S12</f>
        <v>0</v>
      </c>
      <c r="T13" s="34" t="n">
        <f aca="false">T12</f>
        <v>33024</v>
      </c>
      <c r="U13" s="34" t="n">
        <f aca="false">U12</f>
        <v>33024</v>
      </c>
      <c r="V13" s="34" t="n">
        <f aca="false">V12</f>
        <v>65279</v>
      </c>
      <c r="W13" s="50" t="n">
        <f aca="false">A47</f>
        <v>128</v>
      </c>
      <c r="AC13" s="39"/>
      <c r="AD13" s="44" t="s">
        <v>20</v>
      </c>
      <c r="AE13" s="60" t="s">
        <v>333</v>
      </c>
      <c r="AF13" s="62" t="s">
        <v>334</v>
      </c>
      <c r="AG13" s="54" t="n">
        <v>9</v>
      </c>
      <c r="AH13" s="54" t="n">
        <v>1</v>
      </c>
      <c r="AI13" s="53" t="n">
        <v>9</v>
      </c>
      <c r="AJ13" s="53" t="n">
        <v>2</v>
      </c>
      <c r="AK13" s="39"/>
      <c r="AL13" s="65" t="s">
        <v>335</v>
      </c>
      <c r="AM13" s="54" t="n">
        <v>9</v>
      </c>
      <c r="AN13" s="54" t="n">
        <v>2</v>
      </c>
      <c r="AP13" s="55" t="s">
        <v>311</v>
      </c>
      <c r="AQ13" s="55" t="s">
        <v>311</v>
      </c>
      <c r="AR13" s="55"/>
      <c r="AS13" s="67" t="s">
        <v>315</v>
      </c>
      <c r="AT13" s="67" t="s">
        <v>322</v>
      </c>
      <c r="AU13" s="55" t="n">
        <v>8</v>
      </c>
      <c r="AV13" s="55" t="n">
        <v>3</v>
      </c>
      <c r="AX13" s="67" t="s">
        <v>311</v>
      </c>
      <c r="AY13" s="67" t="s">
        <v>307</v>
      </c>
      <c r="AZ13" s="55" t="n">
        <v>8</v>
      </c>
      <c r="BA13" s="55" t="n">
        <v>4</v>
      </c>
      <c r="BC13" s="67" t="s">
        <v>311</v>
      </c>
      <c r="BD13" s="67" t="s">
        <v>307</v>
      </c>
      <c r="BE13" s="55" t="n">
        <v>8</v>
      </c>
      <c r="BF13" s="55" t="n">
        <v>5</v>
      </c>
    </row>
    <row collapsed="false" customFormat="false" customHeight="false" hidden="false" ht="15.25" outlineLevel="0" r="14">
      <c r="A14" s="44" t="s">
        <v>37</v>
      </c>
      <c r="B14" s="44" t="s">
        <v>336</v>
      </c>
      <c r="C14" s="45" t="n">
        <v>3</v>
      </c>
      <c r="D14" s="46" t="str">
        <f aca="false">DEC2BIN(C14,5)</f>
        <v>00011</v>
      </c>
      <c r="E14" s="35" t="n">
        <v>0</v>
      </c>
      <c r="F14" s="45" t="str">
        <f aca="false">DEC2BIN(E14,5)</f>
        <v>00000</v>
      </c>
      <c r="G14" s="35" t="n">
        <v>10</v>
      </c>
      <c r="H14" s="36" t="str">
        <f aca="false">DEC2BIN(G14,5)</f>
        <v>01010</v>
      </c>
      <c r="I14" s="6" t="s">
        <v>35</v>
      </c>
      <c r="J14" s="7" t="str">
        <f aca="false">SUBSTITUTE(I14,"_","")</f>
        <v>00000010001000000</v>
      </c>
      <c r="K14" s="35" t="s">
        <v>285</v>
      </c>
      <c r="L14" s="37" t="s">
        <v>285</v>
      </c>
      <c r="M14" s="49" t="str">
        <f aca="false">D14&amp;F14&amp;H14&amp;J14</f>
        <v>00011000000101000000010001000000</v>
      </c>
      <c r="N14" s="34" t="n">
        <v>0</v>
      </c>
      <c r="O14" s="34" t="n">
        <f aca="false">O13</f>
        <v>32768</v>
      </c>
      <c r="P14" s="34" t="n">
        <f aca="false">P13</f>
        <v>256</v>
      </c>
      <c r="Q14" s="34" t="n">
        <f aca="false">O14+P14</f>
        <v>33024</v>
      </c>
      <c r="R14" s="34" t="n">
        <f aca="false">Q14-P14</f>
        <v>32768</v>
      </c>
      <c r="S14" s="66" t="n">
        <f aca="false">S13</f>
        <v>0</v>
      </c>
      <c r="T14" s="34" t="n">
        <f aca="false">T13</f>
        <v>33024</v>
      </c>
      <c r="U14" s="34" t="n">
        <f aca="false">U13</f>
        <v>33024</v>
      </c>
      <c r="V14" s="34" t="n">
        <f aca="false">V13</f>
        <v>65279</v>
      </c>
      <c r="W14" s="34" t="n">
        <f aca="false">W13</f>
        <v>128</v>
      </c>
      <c r="X14" s="50" t="n">
        <f aca="false">A51</f>
        <v>16512</v>
      </c>
      <c r="AC14" s="39"/>
      <c r="AD14" s="44" t="s">
        <v>26</v>
      </c>
      <c r="AE14" s="60" t="s">
        <v>337</v>
      </c>
      <c r="AF14" s="62" t="s">
        <v>338</v>
      </c>
      <c r="AG14" s="54" t="s">
        <v>339</v>
      </c>
      <c r="AH14" s="54" t="n">
        <v>1</v>
      </c>
      <c r="AI14" s="53" t="s">
        <v>339</v>
      </c>
      <c r="AJ14" s="53" t="n">
        <v>2</v>
      </c>
      <c r="AK14" s="39"/>
      <c r="AL14" s="65" t="s">
        <v>340</v>
      </c>
      <c r="AM14" s="54" t="s">
        <v>339</v>
      </c>
      <c r="AN14" s="54" t="n">
        <v>2</v>
      </c>
      <c r="AP14" s="55" t="s">
        <v>311</v>
      </c>
      <c r="AQ14" s="55" t="s">
        <v>311</v>
      </c>
      <c r="AR14" s="55"/>
      <c r="AS14" s="67" t="s">
        <v>315</v>
      </c>
      <c r="AT14" s="67" t="s">
        <v>322</v>
      </c>
      <c r="AU14" s="55" t="n">
        <v>9</v>
      </c>
      <c r="AV14" s="55" t="n">
        <v>3</v>
      </c>
      <c r="AX14" s="67" t="s">
        <v>315</v>
      </c>
      <c r="AY14" s="67" t="s">
        <v>327</v>
      </c>
      <c r="AZ14" s="55" t="n">
        <v>9</v>
      </c>
      <c r="BA14" s="55" t="n">
        <v>4</v>
      </c>
      <c r="BC14" s="67" t="s">
        <v>315</v>
      </c>
      <c r="BD14" s="67" t="s">
        <v>327</v>
      </c>
      <c r="BE14" s="55" t="n">
        <v>9</v>
      </c>
      <c r="BF14" s="55" t="n">
        <v>5</v>
      </c>
    </row>
    <row collapsed="false" customFormat="false" customHeight="false" hidden="false" ht="15.25" outlineLevel="0" r="15">
      <c r="A15" s="29" t="s">
        <v>237</v>
      </c>
      <c r="B15" s="44" t="s">
        <v>341</v>
      </c>
      <c r="C15" s="45" t="n">
        <v>4</v>
      </c>
      <c r="D15" s="46" t="str">
        <f aca="false">DEC2BIN(C15,5)</f>
        <v>00100</v>
      </c>
      <c r="E15" s="35" t="n">
        <v>0</v>
      </c>
      <c r="F15" s="45" t="str">
        <f aca="false">DEC2BIN(E15,5)</f>
        <v>00000</v>
      </c>
      <c r="G15" s="35" t="n">
        <v>11</v>
      </c>
      <c r="H15" s="36" t="str">
        <f aca="false">DEC2BIN(G15,5)</f>
        <v>01011</v>
      </c>
      <c r="I15" s="6" t="s">
        <v>39</v>
      </c>
      <c r="J15" s="7" t="str">
        <f aca="false">SUBSTITUTE(I15,"_","")</f>
        <v>00000010011000000</v>
      </c>
      <c r="K15" s="35" t="s">
        <v>285</v>
      </c>
      <c r="L15" s="37" t="s">
        <v>285</v>
      </c>
      <c r="M15" s="49" t="str">
        <f aca="false">D15&amp;F15&amp;H15&amp;J15</f>
        <v>00100000000101100000010011000000</v>
      </c>
      <c r="N15" s="34" t="n">
        <v>0</v>
      </c>
      <c r="O15" s="34" t="n">
        <f aca="false">O14</f>
        <v>32768</v>
      </c>
      <c r="P15" s="34" t="n">
        <f aca="false">P14</f>
        <v>256</v>
      </c>
      <c r="Q15" s="34" t="n">
        <f aca="false">O15+P15</f>
        <v>33024</v>
      </c>
      <c r="R15" s="34" t="n">
        <f aca="false">Q15-P15</f>
        <v>32768</v>
      </c>
      <c r="S15" s="66" t="n">
        <f aca="false">S14</f>
        <v>0</v>
      </c>
      <c r="T15" s="34" t="n">
        <f aca="false">T14</f>
        <v>33024</v>
      </c>
      <c r="U15" s="34" t="n">
        <f aca="false">U14</f>
        <v>33024</v>
      </c>
      <c r="V15" s="34" t="n">
        <f aca="false">V14</f>
        <v>65279</v>
      </c>
      <c r="W15" s="34" t="n">
        <f aca="false">W14</f>
        <v>128</v>
      </c>
      <c r="X15" s="34" t="n">
        <f aca="false">X14</f>
        <v>16512</v>
      </c>
      <c r="Y15" s="50" t="n">
        <f aca="false">A55</f>
        <v>65536</v>
      </c>
      <c r="AC15" s="39"/>
      <c r="AD15" s="44" t="s">
        <v>29</v>
      </c>
      <c r="AE15" s="60" t="n">
        <v>10100300</v>
      </c>
      <c r="AF15" s="62" t="s">
        <v>342</v>
      </c>
      <c r="AG15" s="54" t="s">
        <v>343</v>
      </c>
      <c r="AH15" s="54" t="n">
        <v>1</v>
      </c>
      <c r="AI15" s="53" t="s">
        <v>343</v>
      </c>
      <c r="AJ15" s="53" t="n">
        <v>2</v>
      </c>
      <c r="AK15" s="39"/>
      <c r="AL15" s="65" t="s">
        <v>344</v>
      </c>
      <c r="AM15" s="54" t="s">
        <v>343</v>
      </c>
      <c r="AN15" s="54" t="n">
        <v>2</v>
      </c>
      <c r="AP15" s="55" t="s">
        <v>311</v>
      </c>
      <c r="AQ15" s="55" t="s">
        <v>311</v>
      </c>
      <c r="AR15" s="55"/>
      <c r="AS15" s="67" t="s">
        <v>315</v>
      </c>
      <c r="AT15" s="67" t="s">
        <v>322</v>
      </c>
      <c r="AU15" s="55" t="s">
        <v>339</v>
      </c>
      <c r="AV15" s="55" t="n">
        <v>3</v>
      </c>
      <c r="AX15" s="67" t="s">
        <v>345</v>
      </c>
      <c r="AY15" s="67" t="s">
        <v>327</v>
      </c>
      <c r="AZ15" s="55" t="s">
        <v>339</v>
      </c>
      <c r="BA15" s="55" t="n">
        <v>4</v>
      </c>
      <c r="BC15" s="67" t="s">
        <v>345</v>
      </c>
      <c r="BD15" s="67" t="s">
        <v>327</v>
      </c>
      <c r="BE15" s="55" t="s">
        <v>339</v>
      </c>
      <c r="BF15" s="55" t="n">
        <v>5</v>
      </c>
    </row>
    <row collapsed="false" customFormat="false" customHeight="false" hidden="false" ht="15.65" outlineLevel="0" r="16">
      <c r="A16" s="44" t="s">
        <v>47</v>
      </c>
      <c r="B16" s="44" t="s">
        <v>346</v>
      </c>
      <c r="C16" s="45" t="n">
        <v>5</v>
      </c>
      <c r="D16" s="46" t="str">
        <f aca="false">DEC2BIN(C16,5)</f>
        <v>00101</v>
      </c>
      <c r="E16" s="35" t="n">
        <v>0</v>
      </c>
      <c r="F16" s="45" t="str">
        <f aca="false">DEC2BIN(E16,5)</f>
        <v>00000</v>
      </c>
      <c r="G16" s="35" t="n">
        <v>12</v>
      </c>
      <c r="H16" s="36" t="str">
        <f aca="false">DEC2BIN(G16,5)</f>
        <v>01100</v>
      </c>
      <c r="I16" s="6" t="s">
        <v>45</v>
      </c>
      <c r="J16" s="7" t="str">
        <f aca="false">SUBSTITUTE(I16,"_","")</f>
        <v>00000011001000000</v>
      </c>
      <c r="K16" s="35" t="s">
        <v>285</v>
      </c>
      <c r="L16" s="37" t="s">
        <v>285</v>
      </c>
      <c r="M16" s="49" t="str">
        <f aca="false">D16&amp;F16&amp;H16&amp;J16</f>
        <v>00101000000110000000011001000000</v>
      </c>
      <c r="N16" s="34" t="n">
        <v>0</v>
      </c>
      <c r="O16" s="34" t="n">
        <f aca="false">O15</f>
        <v>32768</v>
      </c>
      <c r="P16" s="34" t="n">
        <f aca="false">P15</f>
        <v>256</v>
      </c>
      <c r="Q16" s="34" t="n">
        <f aca="false">O16+P16</f>
        <v>33024</v>
      </c>
      <c r="R16" s="34" t="n">
        <f aca="false">Q16-P16</f>
        <v>32768</v>
      </c>
      <c r="S16" s="66" t="n">
        <f aca="false">S15</f>
        <v>0</v>
      </c>
      <c r="T16" s="34" t="n">
        <f aca="false">T15</f>
        <v>33024</v>
      </c>
      <c r="U16" s="34" t="n">
        <f aca="false">U15</f>
        <v>33024</v>
      </c>
      <c r="V16" s="34" t="n">
        <f aca="false">V15</f>
        <v>65279</v>
      </c>
      <c r="W16" s="34" t="n">
        <f aca="false">W15</f>
        <v>128</v>
      </c>
      <c r="X16" s="34" t="n">
        <f aca="false">X15</f>
        <v>16512</v>
      </c>
      <c r="Y16" s="34" t="n">
        <f aca="false">Y15</f>
        <v>65536</v>
      </c>
      <c r="Z16" s="50" t="str">
        <f aca="false">""&amp;A63&amp;"|"&amp;A65&amp;""</f>
        <v>0|1073741824</v>
      </c>
      <c r="AC16" s="39"/>
      <c r="AD16" s="44" t="s">
        <v>33</v>
      </c>
      <c r="AE16" s="60" t="n">
        <v>10120400</v>
      </c>
      <c r="AF16" s="62" t="s">
        <v>347</v>
      </c>
      <c r="AG16" s="54" t="s">
        <v>348</v>
      </c>
      <c r="AH16" s="54" t="n">
        <v>1</v>
      </c>
      <c r="AI16" s="53" t="s">
        <v>348</v>
      </c>
      <c r="AJ16" s="53" t="n">
        <v>2</v>
      </c>
      <c r="AK16" s="39"/>
      <c r="AL16" s="65" t="s">
        <v>349</v>
      </c>
      <c r="AM16" s="54" t="s">
        <v>348</v>
      </c>
      <c r="AN16" s="54" t="n">
        <v>2</v>
      </c>
      <c r="AP16" s="67" t="s">
        <v>315</v>
      </c>
      <c r="AQ16" s="67" t="s">
        <v>322</v>
      </c>
      <c r="AR16" s="55"/>
      <c r="AS16" s="55" t="s">
        <v>345</v>
      </c>
      <c r="AT16" s="55" t="s">
        <v>285</v>
      </c>
      <c r="AU16" s="55" t="s">
        <v>343</v>
      </c>
      <c r="AV16" s="55" t="n">
        <v>3</v>
      </c>
      <c r="AX16" s="67" t="s">
        <v>350</v>
      </c>
      <c r="AY16" s="67" t="s">
        <v>351</v>
      </c>
      <c r="AZ16" s="55" t="s">
        <v>343</v>
      </c>
      <c r="BA16" s="55" t="n">
        <v>4</v>
      </c>
      <c r="BC16" s="67" t="s">
        <v>350</v>
      </c>
      <c r="BD16" s="67" t="s">
        <v>351</v>
      </c>
      <c r="BE16" s="55" t="s">
        <v>343</v>
      </c>
      <c r="BF16" s="55" t="n">
        <v>5</v>
      </c>
    </row>
    <row collapsed="false" customFormat="false" customHeight="false" hidden="false" ht="15.65" outlineLevel="0" r="17">
      <c r="A17" s="44" t="s">
        <v>51</v>
      </c>
      <c r="B17" s="44" t="s">
        <v>352</v>
      </c>
      <c r="C17" s="45" t="n">
        <v>6</v>
      </c>
      <c r="D17" s="46" t="str">
        <f aca="false">DEC2BIN(C17,5)</f>
        <v>00110</v>
      </c>
      <c r="E17" s="35" t="n">
        <v>0</v>
      </c>
      <c r="F17" s="45" t="str">
        <f aca="false">DEC2BIN(E17,5)</f>
        <v>00000</v>
      </c>
      <c r="G17" s="35" t="n">
        <v>13</v>
      </c>
      <c r="H17" s="36" t="str">
        <f aca="false">DEC2BIN(G17,5)</f>
        <v>01101</v>
      </c>
      <c r="I17" s="6" t="s">
        <v>49</v>
      </c>
      <c r="J17" s="7" t="str">
        <f aca="false">SUBSTITUTE(I17,"_","")</f>
        <v>00000011010000000</v>
      </c>
      <c r="K17" s="35" t="s">
        <v>285</v>
      </c>
      <c r="L17" s="37" t="s">
        <v>285</v>
      </c>
      <c r="M17" s="49" t="str">
        <f aca="false">D17&amp;F17&amp;H17&amp;J17</f>
        <v>00110000000110100000011010000000</v>
      </c>
      <c r="N17" s="34" t="n">
        <v>0</v>
      </c>
      <c r="O17" s="34" t="n">
        <f aca="false">O16</f>
        <v>32768</v>
      </c>
      <c r="P17" s="34" t="n">
        <f aca="false">P16</f>
        <v>256</v>
      </c>
      <c r="Q17" s="34" t="n">
        <f aca="false">O17+P17</f>
        <v>33024</v>
      </c>
      <c r="R17" s="34" t="n">
        <f aca="false">Q17-P17</f>
        <v>32768</v>
      </c>
      <c r="S17" s="66" t="n">
        <f aca="false">S16</f>
        <v>0</v>
      </c>
      <c r="T17" s="34" t="n">
        <f aca="false">T16</f>
        <v>33024</v>
      </c>
      <c r="U17" s="34" t="n">
        <f aca="false">U16</f>
        <v>33024</v>
      </c>
      <c r="V17" s="34" t="n">
        <f aca="false">V16</f>
        <v>65279</v>
      </c>
      <c r="W17" s="34" t="n">
        <f aca="false">W16</f>
        <v>128</v>
      </c>
      <c r="X17" s="34" t="n">
        <f aca="false">X16</f>
        <v>16512</v>
      </c>
      <c r="Y17" s="34" t="n">
        <f aca="false">Y16</f>
        <v>65536</v>
      </c>
      <c r="Z17" s="34" t="str">
        <f aca="false">Z16</f>
        <v>0|1073741824</v>
      </c>
      <c r="AA17" s="50" t="str">
        <f aca="false">""&amp;A59&amp;"|"&amp;A61&amp;""</f>
        <v>66048|66049</v>
      </c>
      <c r="AC17" s="39"/>
      <c r="AD17" s="44" t="s">
        <v>37</v>
      </c>
      <c r="AE17" s="60" t="n">
        <v>18140440</v>
      </c>
      <c r="AF17" s="62" t="s">
        <v>353</v>
      </c>
      <c r="AG17" s="54" t="s">
        <v>354</v>
      </c>
      <c r="AH17" s="54" t="n">
        <v>1</v>
      </c>
      <c r="AI17" s="53" t="s">
        <v>354</v>
      </c>
      <c r="AJ17" s="53" t="n">
        <v>2</v>
      </c>
      <c r="AK17" s="39"/>
      <c r="AL17" s="65" t="s">
        <v>355</v>
      </c>
      <c r="AM17" s="54" t="s">
        <v>354</v>
      </c>
      <c r="AN17" s="54" t="n">
        <v>2</v>
      </c>
      <c r="AP17" s="67" t="s">
        <v>315</v>
      </c>
      <c r="AQ17" s="67" t="s">
        <v>322</v>
      </c>
      <c r="AR17" s="55"/>
      <c r="AS17" s="55" t="s">
        <v>350</v>
      </c>
      <c r="AT17" s="55" t="s">
        <v>285</v>
      </c>
      <c r="AU17" s="55" t="s">
        <v>348</v>
      </c>
      <c r="AV17" s="55" t="n">
        <v>3</v>
      </c>
      <c r="AX17" s="67" t="s">
        <v>356</v>
      </c>
      <c r="AY17" s="67" t="s">
        <v>357</v>
      </c>
      <c r="AZ17" s="55" t="s">
        <v>348</v>
      </c>
      <c r="BA17" s="55" t="n">
        <v>4</v>
      </c>
      <c r="BC17" s="67" t="s">
        <v>356</v>
      </c>
      <c r="BD17" s="67" t="s">
        <v>357</v>
      </c>
      <c r="BE17" s="55" t="s">
        <v>348</v>
      </c>
      <c r="BF17" s="55" t="n">
        <v>5</v>
      </c>
    </row>
    <row collapsed="false" customFormat="false" customHeight="false" hidden="false" ht="15.65" outlineLevel="0" r="18">
      <c r="I18" s="34"/>
      <c r="J18" s="34"/>
      <c r="AC18" s="39"/>
      <c r="AD18" s="44" t="s">
        <v>237</v>
      </c>
      <c r="AE18" s="60" t="s">
        <v>358</v>
      </c>
      <c r="AF18" s="62" t="s">
        <v>359</v>
      </c>
      <c r="AG18" s="54" t="s">
        <v>360</v>
      </c>
      <c r="AH18" s="54" t="n">
        <v>1</v>
      </c>
      <c r="AI18" s="53" t="s">
        <v>360</v>
      </c>
      <c r="AJ18" s="53" t="n">
        <v>2</v>
      </c>
      <c r="AK18" s="39"/>
      <c r="AL18" s="65" t="s">
        <v>361</v>
      </c>
      <c r="AM18" s="54" t="s">
        <v>360</v>
      </c>
      <c r="AN18" s="54" t="n">
        <v>2</v>
      </c>
      <c r="AP18" s="67" t="s">
        <v>307</v>
      </c>
      <c r="AQ18" s="67" t="s">
        <v>327</v>
      </c>
      <c r="AR18" s="55"/>
      <c r="AS18" s="55" t="s">
        <v>356</v>
      </c>
      <c r="AT18" s="55" t="s">
        <v>285</v>
      </c>
      <c r="AU18" s="55" t="s">
        <v>354</v>
      </c>
      <c r="AV18" s="55" t="n">
        <v>3</v>
      </c>
      <c r="AX18" s="67" t="s">
        <v>307</v>
      </c>
      <c r="AY18" s="67" t="s">
        <v>362</v>
      </c>
      <c r="AZ18" s="55" t="s">
        <v>354</v>
      </c>
      <c r="BA18" s="55" t="n">
        <v>4</v>
      </c>
      <c r="BC18" s="67" t="s">
        <v>307</v>
      </c>
      <c r="BD18" s="67" t="s">
        <v>362</v>
      </c>
      <c r="BE18" s="55" t="s">
        <v>354</v>
      </c>
      <c r="BF18" s="55" t="n">
        <v>5</v>
      </c>
    </row>
    <row collapsed="false" customFormat="false" customHeight="false" hidden="false" ht="15.65" outlineLevel="0" r="19">
      <c r="A19" s="29" t="s">
        <v>256</v>
      </c>
      <c r="B19" s="29" t="s">
        <v>257</v>
      </c>
      <c r="C19" s="68" t="s">
        <v>363</v>
      </c>
      <c r="D19" s="68" t="s">
        <v>364</v>
      </c>
      <c r="E19" s="68" t="s">
        <v>365</v>
      </c>
      <c r="F19" s="68" t="s">
        <v>366</v>
      </c>
      <c r="G19" s="69" t="s">
        <v>367</v>
      </c>
      <c r="H19" s="70"/>
      <c r="I19" s="71" t="s">
        <v>299</v>
      </c>
      <c r="J19" s="39"/>
      <c r="K19" s="39"/>
      <c r="L19" s="39"/>
      <c r="N19" s="44" t="s">
        <v>269</v>
      </c>
      <c r="O19" s="44" t="s">
        <v>270</v>
      </c>
      <c r="P19" s="44" t="s">
        <v>271</v>
      </c>
      <c r="Q19" s="44" t="s">
        <v>272</v>
      </c>
      <c r="R19" s="44" t="s">
        <v>273</v>
      </c>
      <c r="S19" s="44" t="s">
        <v>274</v>
      </c>
      <c r="T19" s="44" t="s">
        <v>275</v>
      </c>
      <c r="U19" s="44" t="s">
        <v>276</v>
      </c>
      <c r="V19" s="44" t="s">
        <v>277</v>
      </c>
      <c r="W19" s="44" t="s">
        <v>278</v>
      </c>
      <c r="X19" s="44" t="s">
        <v>279</v>
      </c>
      <c r="Y19" s="44" t="s">
        <v>280</v>
      </c>
      <c r="Z19" s="44" t="s">
        <v>281</v>
      </c>
      <c r="AA19" s="44" t="s">
        <v>282</v>
      </c>
      <c r="AC19" s="39"/>
      <c r="AD19" s="44" t="s">
        <v>47</v>
      </c>
      <c r="AE19" s="60" t="n">
        <v>28180640</v>
      </c>
      <c r="AF19" s="62" t="s">
        <v>368</v>
      </c>
      <c r="AG19" s="54" t="s">
        <v>369</v>
      </c>
      <c r="AH19" s="54" t="n">
        <v>1</v>
      </c>
      <c r="AI19" s="53" t="s">
        <v>369</v>
      </c>
      <c r="AJ19" s="53" t="n">
        <v>2</v>
      </c>
      <c r="AK19" s="39"/>
      <c r="AL19" s="65" t="s">
        <v>370</v>
      </c>
      <c r="AM19" s="54" t="s">
        <v>369</v>
      </c>
      <c r="AN19" s="54" t="n">
        <v>2</v>
      </c>
      <c r="AP19" s="67" t="s">
        <v>307</v>
      </c>
      <c r="AQ19" s="67" t="s">
        <v>311</v>
      </c>
      <c r="AR19" s="55"/>
      <c r="AS19" s="55" t="s">
        <v>307</v>
      </c>
      <c r="AT19" s="55" t="s">
        <v>285</v>
      </c>
      <c r="AU19" s="55" t="s">
        <v>360</v>
      </c>
      <c r="AV19" s="55" t="n">
        <v>3</v>
      </c>
      <c r="AX19" s="67" t="s">
        <v>307</v>
      </c>
      <c r="AY19" s="67" t="s">
        <v>371</v>
      </c>
      <c r="AZ19" s="55" t="s">
        <v>360</v>
      </c>
      <c r="BA19" s="55" t="n">
        <v>4</v>
      </c>
      <c r="BC19" s="67" t="s">
        <v>307</v>
      </c>
      <c r="BD19" s="67" t="s">
        <v>371</v>
      </c>
      <c r="BE19" s="55" t="s">
        <v>360</v>
      </c>
      <c r="BF19" s="55" t="n">
        <v>5</v>
      </c>
    </row>
    <row collapsed="false" customFormat="false" customHeight="false" hidden="false" ht="15.65" outlineLevel="0" r="20">
      <c r="A20" s="44" t="s">
        <v>67</v>
      </c>
      <c r="B20" s="44" t="s">
        <v>284</v>
      </c>
      <c r="C20" s="72" t="str">
        <f aca="false">BIN2HEX(D2)</f>
        <v>0</v>
      </c>
      <c r="D20" s="72" t="str">
        <f aca="false">BIN2HEX(F2)</f>
        <v>0</v>
      </c>
      <c r="E20" s="72" t="str">
        <f aca="false">BIN2HEX(H2)</f>
        <v>0</v>
      </c>
      <c r="F20" s="72" t="s">
        <v>372</v>
      </c>
      <c r="G20" s="73" t="s">
        <v>285</v>
      </c>
      <c r="H20" s="74"/>
      <c r="I20" s="75" t="s">
        <v>303</v>
      </c>
      <c r="J20" s="39"/>
      <c r="K20" s="39"/>
      <c r="L20" s="39"/>
      <c r="M20" s="34"/>
      <c r="N20" s="76" t="str">
        <f aca="false">DEC2HEX(N2)</f>
        <v>0</v>
      </c>
      <c r="O20" s="38"/>
      <c r="P20" s="38"/>
      <c r="Q20" s="38"/>
      <c r="R20" s="38"/>
      <c r="S20" s="38"/>
      <c r="T20" s="38"/>
      <c r="U20" s="38"/>
      <c r="V20" s="38"/>
      <c r="W20" s="38"/>
      <c r="X20" s="38"/>
      <c r="Y20" s="38"/>
      <c r="Z20" s="38"/>
      <c r="AA20" s="38"/>
      <c r="AD20" s="44" t="s">
        <v>51</v>
      </c>
      <c r="AE20" s="60" t="s">
        <v>373</v>
      </c>
      <c r="AF20" s="62" t="s">
        <v>374</v>
      </c>
      <c r="AG20" s="54" t="n">
        <v>10</v>
      </c>
      <c r="AH20" s="54" t="n">
        <v>1</v>
      </c>
      <c r="AI20" s="53" t="n">
        <v>10</v>
      </c>
      <c r="AJ20" s="53" t="n">
        <v>2</v>
      </c>
      <c r="AK20" s="39"/>
      <c r="AL20" s="65" t="s">
        <v>375</v>
      </c>
      <c r="AM20" s="54" t="n">
        <v>10</v>
      </c>
      <c r="AN20" s="54" t="n">
        <v>2</v>
      </c>
      <c r="AP20" s="67" t="s">
        <v>307</v>
      </c>
      <c r="AQ20" s="67" t="s">
        <v>307</v>
      </c>
      <c r="AR20" s="55"/>
      <c r="AS20" s="55" t="s">
        <v>307</v>
      </c>
      <c r="AT20" s="55" t="s">
        <v>285</v>
      </c>
      <c r="AU20" s="55" t="s">
        <v>369</v>
      </c>
      <c r="AV20" s="55" t="n">
        <v>3</v>
      </c>
      <c r="AX20" s="67" t="s">
        <v>307</v>
      </c>
      <c r="AY20" s="67" t="s">
        <v>307</v>
      </c>
      <c r="AZ20" s="55" t="s">
        <v>369</v>
      </c>
      <c r="BA20" s="55" t="n">
        <v>4</v>
      </c>
      <c r="BC20" s="67" t="s">
        <v>307</v>
      </c>
      <c r="BD20" s="67" t="s">
        <v>307</v>
      </c>
      <c r="BE20" s="55" t="s">
        <v>369</v>
      </c>
      <c r="BF20" s="55" t="n">
        <v>5</v>
      </c>
    </row>
    <row collapsed="false" customFormat="false" customHeight="false" hidden="false" ht="15.65" outlineLevel="0" r="21">
      <c r="A21" s="51" t="s">
        <v>250</v>
      </c>
      <c r="B21" s="44" t="s">
        <v>286</v>
      </c>
      <c r="C21" s="72" t="str">
        <f aca="false">BIN2HEX(D3)</f>
        <v>0</v>
      </c>
      <c r="D21" s="72" t="s">
        <v>285</v>
      </c>
      <c r="E21" s="72" t="str">
        <f aca="false">BIN2HEX(H3)</f>
        <v>0</v>
      </c>
      <c r="F21" s="72" t="str">
        <f aca="false">BIN2HEX(J3)</f>
        <v>22</v>
      </c>
      <c r="G21" s="73" t="str">
        <f aca="false">DEC2HEX(K3)</f>
        <v>0</v>
      </c>
      <c r="H21" s="74"/>
      <c r="I21" s="75" t="n">
        <v>22</v>
      </c>
      <c r="J21" s="39"/>
      <c r="K21" s="39"/>
      <c r="L21" s="39"/>
      <c r="M21" s="34"/>
      <c r="N21" s="76" t="str">
        <f aca="false">DEC2HEX(N3)</f>
        <v>0</v>
      </c>
      <c r="O21" s="38"/>
      <c r="P21" s="38"/>
      <c r="Q21" s="38"/>
      <c r="R21" s="38"/>
      <c r="S21" s="38"/>
      <c r="T21" s="38"/>
      <c r="U21" s="38"/>
      <c r="V21" s="38"/>
      <c r="W21" s="38"/>
      <c r="X21" s="38"/>
      <c r="Y21" s="38"/>
      <c r="Z21" s="38"/>
      <c r="AA21" s="38"/>
      <c r="AN21" s="77"/>
      <c r="AP21" s="67" t="s">
        <v>307</v>
      </c>
      <c r="AQ21" s="67" t="s">
        <v>327</v>
      </c>
      <c r="AR21" s="55"/>
      <c r="AS21" s="55" t="s">
        <v>307</v>
      </c>
      <c r="AT21" s="55" t="s">
        <v>285</v>
      </c>
      <c r="AU21" s="55" t="n">
        <v>10</v>
      </c>
      <c r="AV21" s="55" t="n">
        <v>3</v>
      </c>
      <c r="AX21" s="67" t="s">
        <v>307</v>
      </c>
      <c r="AY21" s="67" t="s">
        <v>376</v>
      </c>
      <c r="AZ21" s="55" t="n">
        <v>10</v>
      </c>
      <c r="BA21" s="55" t="n">
        <v>4</v>
      </c>
      <c r="BC21" s="67" t="s">
        <v>307</v>
      </c>
      <c r="BD21" s="67" t="s">
        <v>376</v>
      </c>
      <c r="BE21" s="55" t="n">
        <v>10</v>
      </c>
      <c r="BF21" s="55" t="n">
        <v>5</v>
      </c>
    </row>
    <row collapsed="false" customFormat="false" customHeight="false" hidden="false" ht="16.15" outlineLevel="0" r="22">
      <c r="A22" s="44" t="s">
        <v>253</v>
      </c>
      <c r="B22" s="44" t="s">
        <v>298</v>
      </c>
      <c r="C22" s="72" t="str">
        <f aca="false">BIN2HEX(D4)</f>
        <v>0</v>
      </c>
      <c r="D22" s="72" t="s">
        <v>285</v>
      </c>
      <c r="E22" s="72" t="str">
        <f aca="false">BIN2HEX(H4)</f>
        <v>1</v>
      </c>
      <c r="F22" s="72" t="str">
        <f aca="false">BIN2HEX(J4)</f>
        <v>23</v>
      </c>
      <c r="G22" s="73" t="str">
        <f aca="false">DEC2HEX(K4)</f>
        <v>8000</v>
      </c>
      <c r="H22" s="74"/>
      <c r="I22" s="75" t="n">
        <v>600023</v>
      </c>
      <c r="J22" s="39"/>
      <c r="K22" s="39"/>
      <c r="L22" s="39"/>
      <c r="M22" s="34"/>
      <c r="N22" s="38" t="str">
        <f aca="false">DEC2HEX(N4)</f>
        <v>0</v>
      </c>
      <c r="O22" s="76" t="str">
        <f aca="false">DEC2HEX(O4)</f>
        <v>8000</v>
      </c>
      <c r="P22" s="38"/>
      <c r="Q22" s="38"/>
      <c r="R22" s="38"/>
      <c r="S22" s="38"/>
      <c r="T22" s="38"/>
      <c r="U22" s="38"/>
      <c r="V22" s="38"/>
      <c r="W22" s="38"/>
      <c r="X22" s="38"/>
      <c r="Y22" s="38"/>
      <c r="Z22" s="38"/>
      <c r="AA22" s="38"/>
      <c r="AE22" s="39"/>
      <c r="AF22" s="39"/>
      <c r="AG22" s="39"/>
      <c r="AH22" s="39"/>
    </row>
    <row collapsed="false" customFormat="false" customHeight="false" hidden="false" ht="16.15" outlineLevel="0" r="23">
      <c r="A23" s="44" t="s">
        <v>250</v>
      </c>
      <c r="B23" s="44" t="s">
        <v>302</v>
      </c>
      <c r="C23" s="72" t="str">
        <f aca="false">BIN2HEX(D5)</f>
        <v>0</v>
      </c>
      <c r="D23" s="72" t="e">
        <f aca="false">BIN2HEX(F5)</f>
        <v>#VALUE!</v>
      </c>
      <c r="E23" s="72" t="str">
        <f aca="false">BIN2HEX(H5)</f>
        <v>2</v>
      </c>
      <c r="F23" s="72" t="str">
        <f aca="false">BIN2HEX(J5)</f>
        <v>22</v>
      </c>
      <c r="G23" s="78" t="s">
        <v>377</v>
      </c>
      <c r="H23" s="74"/>
      <c r="I23" s="75" t="s">
        <v>313</v>
      </c>
      <c r="J23" s="39"/>
      <c r="K23" s="39"/>
      <c r="L23" s="39"/>
      <c r="M23" s="34"/>
      <c r="N23" s="38" t="str">
        <f aca="false">DEC2HEX(N5)</f>
        <v>0</v>
      </c>
      <c r="O23" s="38" t="str">
        <f aca="false">DEC2HEX(O5)</f>
        <v>8000</v>
      </c>
      <c r="P23" s="76" t="s">
        <v>377</v>
      </c>
      <c r="Q23" s="38"/>
      <c r="R23" s="38"/>
      <c r="S23" s="38"/>
      <c r="T23" s="38"/>
      <c r="U23" s="38"/>
      <c r="V23" s="38"/>
      <c r="W23" s="38"/>
      <c r="X23" s="38"/>
      <c r="Y23" s="38"/>
      <c r="Z23" s="38"/>
      <c r="AA23" s="38"/>
      <c r="AE23" s="39"/>
      <c r="AF23" s="39"/>
      <c r="AG23" s="39"/>
      <c r="AH23" s="39"/>
      <c r="AP23" s="39"/>
      <c r="AQ23" s="39"/>
      <c r="AR23" s="39"/>
      <c r="AS23" s="39"/>
      <c r="AT23" s="39"/>
      <c r="AU23" s="39"/>
      <c r="AV23" s="39"/>
      <c r="AW23" s="39"/>
      <c r="AX23" s="39"/>
      <c r="AY23" s="39"/>
      <c r="AZ23" s="39"/>
      <c r="BA23" s="39"/>
      <c r="BB23" s="39"/>
      <c r="BC23" s="39"/>
      <c r="BD23" s="39"/>
      <c r="BE23" s="39"/>
      <c r="BF23" s="39"/>
    </row>
    <row collapsed="false" customFormat="false" customHeight="false" hidden="false" ht="16.15" outlineLevel="0" r="24">
      <c r="A24" s="44" t="s">
        <v>23</v>
      </c>
      <c r="B24" s="44" t="s">
        <v>305</v>
      </c>
      <c r="C24" s="72" t="str">
        <f aca="false">BIN2HEX(D6)</f>
        <v>2</v>
      </c>
      <c r="D24" s="72" t="str">
        <f aca="false">BIN2HEX(F6)</f>
        <v>0</v>
      </c>
      <c r="E24" s="72" t="str">
        <f aca="false">BIN2HEX(H6)</f>
        <v>2</v>
      </c>
      <c r="F24" s="72" t="n">
        <v>280</v>
      </c>
      <c r="G24" s="73" t="s">
        <v>285</v>
      </c>
      <c r="H24" s="74"/>
      <c r="I24" s="75" t="n">
        <v>10040280</v>
      </c>
      <c r="J24" s="39"/>
      <c r="K24" s="39"/>
      <c r="L24" s="39"/>
      <c r="M24" s="34"/>
      <c r="N24" s="38" t="str">
        <f aca="false">DEC2HEX(N6)</f>
        <v>0</v>
      </c>
      <c r="O24" s="38" t="str">
        <f aca="false">DEC2HEX(O6)</f>
        <v>8000</v>
      </c>
      <c r="P24" s="76" t="str">
        <f aca="false">DEC2HEX(P6)</f>
        <v>100</v>
      </c>
      <c r="Q24" s="38"/>
      <c r="R24" s="38"/>
      <c r="S24" s="38"/>
      <c r="T24" s="38"/>
      <c r="U24" s="38"/>
      <c r="V24" s="38"/>
      <c r="W24" s="38"/>
      <c r="X24" s="38"/>
      <c r="Y24" s="38"/>
      <c r="Z24" s="38"/>
      <c r="AA24" s="38"/>
      <c r="AE24" s="39"/>
      <c r="AF24" s="39"/>
      <c r="AG24" s="39"/>
      <c r="AH24" s="39"/>
      <c r="AP24" s="39"/>
      <c r="AQ24" s="39"/>
      <c r="AR24" s="39"/>
      <c r="AS24" s="39"/>
      <c r="AT24" s="39"/>
      <c r="AU24" s="39"/>
      <c r="AV24" s="39"/>
      <c r="AW24" s="39"/>
      <c r="AX24" s="39"/>
      <c r="AY24" s="39"/>
      <c r="AZ24" s="39"/>
      <c r="BA24" s="39"/>
      <c r="BB24" s="39"/>
      <c r="BC24" s="39"/>
      <c r="BD24" s="39"/>
      <c r="BE24" s="39"/>
      <c r="BF24" s="39"/>
    </row>
    <row collapsed="false" customFormat="false" customHeight="false" hidden="false" ht="15.65" outlineLevel="0" r="25">
      <c r="A25" s="44" t="s">
        <v>11</v>
      </c>
      <c r="B25" s="44" t="s">
        <v>309</v>
      </c>
      <c r="C25" s="72" t="str">
        <f aca="false">BIN2HEX(D7)</f>
        <v>1</v>
      </c>
      <c r="D25" s="72" t="str">
        <f aca="false">BIN2HEX(F7)</f>
        <v>2</v>
      </c>
      <c r="E25" s="72" t="str">
        <f aca="false">BIN2HEX(H7)</f>
        <v>3</v>
      </c>
      <c r="F25" s="72" t="n">
        <v>40</v>
      </c>
      <c r="G25" s="73" t="s">
        <v>285</v>
      </c>
      <c r="H25" s="74"/>
      <c r="I25" s="75" t="n">
        <v>8860040</v>
      </c>
      <c r="J25" s="39"/>
      <c r="K25" s="39"/>
      <c r="L25" s="39"/>
      <c r="M25" s="34"/>
      <c r="N25" s="38" t="str">
        <f aca="false">DEC2HEX(N7)</f>
        <v>0</v>
      </c>
      <c r="O25" s="38" t="str">
        <f aca="false">DEC2HEX(O7)</f>
        <v>8000</v>
      </c>
      <c r="P25" s="38" t="str">
        <f aca="false">DEC2HEX(P7)</f>
        <v>100</v>
      </c>
      <c r="Q25" s="76" t="str">
        <f aca="false">DEC2HEX(Q7)</f>
        <v>8100</v>
      </c>
      <c r="R25" s="38"/>
      <c r="S25" s="38"/>
      <c r="T25" s="38"/>
      <c r="U25" s="38"/>
      <c r="V25" s="38"/>
      <c r="W25" s="38"/>
      <c r="X25" s="38"/>
      <c r="Y25" s="38"/>
      <c r="Z25" s="38"/>
      <c r="AA25" s="38"/>
      <c r="AE25" s="39"/>
      <c r="AF25" s="39"/>
      <c r="AG25" s="39"/>
      <c r="AH25" s="39"/>
      <c r="AP25" s="39"/>
      <c r="AQ25" s="39"/>
      <c r="AR25" s="39"/>
      <c r="AS25" s="39"/>
      <c r="AT25" s="39"/>
      <c r="AU25" s="39"/>
      <c r="AV25" s="39"/>
      <c r="AW25" s="39"/>
      <c r="AX25" s="39"/>
      <c r="AY25" s="39"/>
      <c r="AZ25" s="39"/>
      <c r="BA25" s="39"/>
      <c r="BB25" s="39"/>
      <c r="BC25" s="39"/>
      <c r="BD25" s="39"/>
      <c r="BE25" s="39"/>
      <c r="BF25" s="39"/>
    </row>
    <row collapsed="false" customFormat="false" customHeight="false" hidden="false" ht="15.65" outlineLevel="0" r="26">
      <c r="A26" s="44" t="s">
        <v>14</v>
      </c>
      <c r="B26" s="44" t="s">
        <v>312</v>
      </c>
      <c r="C26" s="72" t="str">
        <f aca="false">BIN2HEX(D8)</f>
        <v>3</v>
      </c>
      <c r="D26" s="72" t="str">
        <f aca="false">BIN2HEX(F8)</f>
        <v>2</v>
      </c>
      <c r="E26" s="72" t="str">
        <f aca="false">BIN2HEX(H8)</f>
        <v>4</v>
      </c>
      <c r="F26" s="72" t="n">
        <v>100</v>
      </c>
      <c r="G26" s="73" t="s">
        <v>285</v>
      </c>
      <c r="H26" s="74"/>
      <c r="I26" s="75" t="n">
        <v>18880100</v>
      </c>
      <c r="J26" s="39"/>
      <c r="K26" s="39"/>
      <c r="L26" s="39"/>
      <c r="M26" s="34"/>
      <c r="N26" s="38" t="str">
        <f aca="false">DEC2HEX(N8)</f>
        <v>0</v>
      </c>
      <c r="O26" s="38" t="str">
        <f aca="false">DEC2HEX(O8)</f>
        <v>8000</v>
      </c>
      <c r="P26" s="38" t="str">
        <f aca="false">DEC2HEX(P8)</f>
        <v>100</v>
      </c>
      <c r="Q26" s="38" t="str">
        <f aca="false">DEC2HEX(Q8)</f>
        <v>8100</v>
      </c>
      <c r="R26" s="76" t="str">
        <f aca="false">DEC2HEX(R8)</f>
        <v>8000</v>
      </c>
      <c r="S26" s="38"/>
      <c r="T26" s="38"/>
      <c r="U26" s="38"/>
      <c r="V26" s="38"/>
      <c r="W26" s="38"/>
      <c r="X26" s="38"/>
      <c r="Y26" s="38"/>
      <c r="Z26" s="38"/>
      <c r="AA26" s="38"/>
      <c r="AE26" s="39"/>
      <c r="AF26" s="39"/>
      <c r="AG26" s="39"/>
      <c r="AH26" s="39"/>
      <c r="AP26" s="39"/>
      <c r="AQ26" s="39"/>
      <c r="AR26" s="39"/>
      <c r="AS26" s="39"/>
      <c r="AT26" s="39"/>
      <c r="AU26" s="39"/>
      <c r="AV26" s="39"/>
      <c r="AW26" s="39"/>
      <c r="AX26" s="39"/>
      <c r="AY26" s="39"/>
      <c r="AZ26" s="39"/>
      <c r="BA26" s="39"/>
      <c r="BB26" s="39"/>
      <c r="BC26" s="39"/>
      <c r="BD26" s="39"/>
      <c r="BE26" s="39"/>
      <c r="BF26" s="39"/>
    </row>
    <row collapsed="false" customFormat="false" customHeight="false" hidden="false" ht="15.65" outlineLevel="0" r="27">
      <c r="A27" s="44" t="s">
        <v>17</v>
      </c>
      <c r="B27" s="44" t="s">
        <v>316</v>
      </c>
      <c r="C27" s="72" t="str">
        <f aca="false">BIN2HEX(D9)</f>
        <v>1</v>
      </c>
      <c r="D27" s="72" t="str">
        <f aca="false">BIN2HEX(F9)</f>
        <v>2</v>
      </c>
      <c r="E27" s="72" t="str">
        <f aca="false">BIN2HEX(H9)</f>
        <v>5</v>
      </c>
      <c r="F27" s="72" t="n">
        <v>200</v>
      </c>
      <c r="G27" s="73" t="s">
        <v>285</v>
      </c>
      <c r="H27" s="74"/>
      <c r="I27" s="75" t="s">
        <v>329</v>
      </c>
      <c r="J27" s="39"/>
      <c r="K27" s="39"/>
      <c r="L27" s="39"/>
      <c r="M27" s="34"/>
      <c r="N27" s="38" t="str">
        <f aca="false">DEC2HEX(N9)</f>
        <v>0</v>
      </c>
      <c r="O27" s="38" t="str">
        <f aca="false">DEC2HEX(O9)</f>
        <v>8000</v>
      </c>
      <c r="P27" s="38" t="str">
        <f aca="false">DEC2HEX(P9)</f>
        <v>100</v>
      </c>
      <c r="Q27" s="38" t="str">
        <f aca="false">DEC2HEX(Q9)</f>
        <v>8100</v>
      </c>
      <c r="R27" s="38" t="str">
        <f aca="false">DEC2HEX(R9)</f>
        <v>8000</v>
      </c>
      <c r="S27" s="76" t="str">
        <f aca="false">DEC2HEX(S9)</f>
        <v>0</v>
      </c>
      <c r="T27" s="38"/>
      <c r="U27" s="38"/>
      <c r="V27" s="38"/>
      <c r="W27" s="38"/>
      <c r="X27" s="38"/>
      <c r="Y27" s="38"/>
      <c r="Z27" s="38"/>
      <c r="AA27" s="38"/>
      <c r="AE27" s="39"/>
      <c r="AF27" s="39"/>
      <c r="AG27" s="39"/>
      <c r="AH27" s="39"/>
      <c r="AP27" s="39"/>
      <c r="AQ27" s="39"/>
      <c r="AR27" s="39"/>
      <c r="AS27" s="39"/>
      <c r="AT27" s="39"/>
      <c r="AU27" s="39"/>
      <c r="AV27" s="39"/>
      <c r="AW27" s="39"/>
      <c r="AX27" s="39"/>
      <c r="AY27" s="39"/>
      <c r="AZ27" s="39"/>
      <c r="BA27" s="39"/>
      <c r="BB27" s="39"/>
      <c r="BC27" s="39"/>
      <c r="BD27" s="39"/>
      <c r="BE27" s="39"/>
      <c r="BF27" s="39"/>
    </row>
    <row collapsed="false" customFormat="false" customHeight="false" hidden="false" ht="15.65" outlineLevel="0" r="28">
      <c r="A28" s="44" t="s">
        <v>20</v>
      </c>
      <c r="B28" s="44" t="s">
        <v>319</v>
      </c>
      <c r="C28" s="72" t="str">
        <f aca="false">BIN2HEX(D10)</f>
        <v>1</v>
      </c>
      <c r="D28" s="72" t="str">
        <f aca="false">BIN2HEX(F10)</f>
        <v>2</v>
      </c>
      <c r="E28" s="72" t="str">
        <f aca="false">BIN2HEX(H10)</f>
        <v>6</v>
      </c>
      <c r="F28" s="72" t="n">
        <v>240</v>
      </c>
      <c r="G28" s="73" t="s">
        <v>285</v>
      </c>
      <c r="H28" s="74"/>
      <c r="I28" s="75" t="s">
        <v>333</v>
      </c>
      <c r="J28" s="39"/>
      <c r="K28" s="39"/>
      <c r="L28" s="39"/>
      <c r="M28" s="34"/>
      <c r="N28" s="38" t="str">
        <f aca="false">DEC2HEX(N10)</f>
        <v>0</v>
      </c>
      <c r="O28" s="38" t="str">
        <f aca="false">DEC2HEX(O10)</f>
        <v>8000</v>
      </c>
      <c r="P28" s="38" t="str">
        <f aca="false">DEC2HEX(P10)</f>
        <v>100</v>
      </c>
      <c r="Q28" s="38" t="str">
        <f aca="false">DEC2HEX(Q10)</f>
        <v>8100</v>
      </c>
      <c r="R28" s="38" t="str">
        <f aca="false">DEC2HEX(R10)</f>
        <v>8000</v>
      </c>
      <c r="S28" s="38" t="str">
        <f aca="false">DEC2HEX(S10)</f>
        <v>0</v>
      </c>
      <c r="T28" s="76" t="str">
        <f aca="false">DEC2HEX(T10)</f>
        <v>8100</v>
      </c>
      <c r="U28" s="38"/>
      <c r="V28" s="38"/>
      <c r="W28" s="38"/>
      <c r="X28" s="38"/>
      <c r="Y28" s="38"/>
      <c r="Z28" s="38"/>
      <c r="AA28" s="38"/>
      <c r="AE28" s="39"/>
      <c r="AF28" s="39"/>
      <c r="AG28" s="39"/>
      <c r="AH28" s="39"/>
      <c r="AP28" s="39"/>
      <c r="AQ28" s="39"/>
      <c r="AR28" s="39"/>
      <c r="AS28" s="39"/>
      <c r="AT28" s="39"/>
      <c r="AU28" s="39"/>
      <c r="AV28" s="39"/>
      <c r="AW28" s="39"/>
      <c r="AX28" s="39"/>
      <c r="AY28" s="39"/>
      <c r="AZ28" s="39"/>
      <c r="BA28" s="39"/>
      <c r="BB28" s="39"/>
      <c r="BC28" s="39"/>
      <c r="BD28" s="39"/>
      <c r="BE28" s="39"/>
      <c r="BF28" s="39"/>
    </row>
    <row collapsed="false" customFormat="false" customHeight="false" hidden="false" ht="15.65" outlineLevel="0" r="29">
      <c r="A29" s="44" t="s">
        <v>26</v>
      </c>
      <c r="B29" s="44" t="s">
        <v>323</v>
      </c>
      <c r="C29" s="72" t="str">
        <f aca="false">BIN2HEX(D11)</f>
        <v>1</v>
      </c>
      <c r="D29" s="72" t="str">
        <f aca="false">BIN2HEX(F11)</f>
        <v>2</v>
      </c>
      <c r="E29" s="72" t="str">
        <f aca="false">BIN2HEX(H11)</f>
        <v>7</v>
      </c>
      <c r="F29" s="72" t="s">
        <v>378</v>
      </c>
      <c r="G29" s="73" t="s">
        <v>285</v>
      </c>
      <c r="H29" s="74"/>
      <c r="I29" s="75" t="s">
        <v>337</v>
      </c>
      <c r="J29" s="39"/>
      <c r="K29" s="39"/>
      <c r="L29" s="39"/>
      <c r="M29" s="34"/>
      <c r="N29" s="38" t="str">
        <f aca="false">DEC2HEX(N11)</f>
        <v>0</v>
      </c>
      <c r="O29" s="38" t="str">
        <f aca="false">DEC2HEX(O11)</f>
        <v>8000</v>
      </c>
      <c r="P29" s="38" t="str">
        <f aca="false">DEC2HEX(P11)</f>
        <v>100</v>
      </c>
      <c r="Q29" s="38" t="str">
        <f aca="false">DEC2HEX(Q11)</f>
        <v>8100</v>
      </c>
      <c r="R29" s="38" t="str">
        <f aca="false">DEC2HEX(R11)</f>
        <v>8000</v>
      </c>
      <c r="S29" s="38" t="str">
        <f aca="false">DEC2HEX(S11)</f>
        <v>0</v>
      </c>
      <c r="T29" s="38" t="str">
        <f aca="false">DEC2HEX(T11)</f>
        <v>8100</v>
      </c>
      <c r="U29" s="76" t="str">
        <f aca="false">DEC2HEX(U11)</f>
        <v>8100</v>
      </c>
      <c r="V29" s="38"/>
      <c r="W29" s="38"/>
      <c r="X29" s="38"/>
      <c r="Y29" s="38"/>
      <c r="Z29" s="38"/>
      <c r="AA29" s="38"/>
      <c r="AE29" s="39"/>
      <c r="AF29" s="39"/>
      <c r="AG29" s="39"/>
      <c r="AH29" s="39"/>
      <c r="AP29" s="39"/>
      <c r="AQ29" s="39"/>
      <c r="AR29" s="39"/>
      <c r="AS29" s="39"/>
      <c r="AT29" s="39"/>
      <c r="AU29" s="39"/>
      <c r="AV29" s="39"/>
      <c r="AW29" s="39"/>
      <c r="AX29" s="39"/>
      <c r="AY29" s="39"/>
      <c r="AZ29" s="39"/>
      <c r="BA29" s="39"/>
      <c r="BB29" s="39"/>
      <c r="BC29" s="39"/>
      <c r="BD29" s="39"/>
      <c r="BE29" s="39"/>
      <c r="BF29" s="39"/>
    </row>
    <row collapsed="false" customFormat="false" customHeight="false" hidden="false" ht="16.15" outlineLevel="0" r="30">
      <c r="A30" s="44" t="s">
        <v>29</v>
      </c>
      <c r="B30" s="44" t="s">
        <v>328</v>
      </c>
      <c r="C30" s="72" t="str">
        <f aca="false">BIN2HEX(D12)</f>
        <v>2</v>
      </c>
      <c r="D30" s="72" t="str">
        <f aca="false">BIN2HEX(F12)</f>
        <v>0</v>
      </c>
      <c r="E30" s="72" t="str">
        <f aca="false">BIN2HEX(H12)</f>
        <v>8</v>
      </c>
      <c r="F30" s="72" t="n">
        <v>300</v>
      </c>
      <c r="G30" s="73" t="s">
        <v>285</v>
      </c>
      <c r="H30" s="74"/>
      <c r="I30" s="75" t="n">
        <v>10100300</v>
      </c>
      <c r="J30" s="39"/>
      <c r="K30" s="39"/>
      <c r="L30" s="39"/>
      <c r="M30" s="34"/>
      <c r="N30" s="38" t="str">
        <f aca="false">DEC2HEX(N12)</f>
        <v>0</v>
      </c>
      <c r="O30" s="38" t="str">
        <f aca="false">DEC2HEX(O12)</f>
        <v>8000</v>
      </c>
      <c r="P30" s="38" t="str">
        <f aca="false">DEC2HEX(P12)</f>
        <v>100</v>
      </c>
      <c r="Q30" s="38" t="str">
        <f aca="false">DEC2HEX(Q12)</f>
        <v>8100</v>
      </c>
      <c r="R30" s="38" t="str">
        <f aca="false">DEC2HEX(R12)</f>
        <v>8000</v>
      </c>
      <c r="S30" s="38" t="str">
        <f aca="false">DEC2HEX(S12)</f>
        <v>0</v>
      </c>
      <c r="T30" s="38" t="str">
        <f aca="false">DEC2HEX(T12)</f>
        <v>8100</v>
      </c>
      <c r="U30" s="38" t="str">
        <f aca="false">DEC2HEX(U12)</f>
        <v>8100</v>
      </c>
      <c r="V30" s="76" t="str">
        <f aca="false">DEC2HEX(V12)</f>
        <v>FEFF</v>
      </c>
      <c r="W30" s="38"/>
      <c r="X30" s="38"/>
      <c r="Y30" s="38"/>
      <c r="Z30" s="38"/>
      <c r="AA30" s="38"/>
      <c r="AE30" s="39"/>
      <c r="AF30" s="39"/>
      <c r="AG30" s="39"/>
      <c r="AH30" s="39"/>
      <c r="AP30" s="39"/>
      <c r="AQ30" s="39"/>
      <c r="AR30" s="39"/>
      <c r="AS30" s="39"/>
      <c r="AT30" s="39"/>
      <c r="AU30" s="39"/>
      <c r="AV30" s="39"/>
      <c r="AW30" s="39"/>
      <c r="AX30" s="39"/>
      <c r="AY30" s="39"/>
      <c r="AZ30" s="39"/>
      <c r="BA30" s="39"/>
      <c r="BB30" s="39"/>
      <c r="BC30" s="39"/>
      <c r="BD30" s="39"/>
      <c r="BE30" s="39"/>
      <c r="BF30" s="39"/>
    </row>
    <row collapsed="false" customFormat="false" customHeight="false" hidden="false" ht="15.65" outlineLevel="0" r="31">
      <c r="A31" s="44" t="s">
        <v>33</v>
      </c>
      <c r="B31" s="44" t="s">
        <v>332</v>
      </c>
      <c r="C31" s="72" t="str">
        <f aca="false">BIN2HEX(D13)</f>
        <v>2</v>
      </c>
      <c r="D31" s="72" t="str">
        <f aca="false">BIN2HEX(F13)</f>
        <v>0</v>
      </c>
      <c r="E31" s="72" t="str">
        <f aca="false">BIN2HEX(H13)</f>
        <v>9</v>
      </c>
      <c r="F31" s="72" t="n">
        <v>400</v>
      </c>
      <c r="G31" s="73" t="s">
        <v>285</v>
      </c>
      <c r="H31" s="74"/>
      <c r="I31" s="75" t="n">
        <v>10120400</v>
      </c>
      <c r="J31" s="39"/>
      <c r="K31" s="39"/>
      <c r="L31" s="39"/>
      <c r="M31" s="34"/>
      <c r="N31" s="38" t="str">
        <f aca="false">DEC2HEX(N13)</f>
        <v>0</v>
      </c>
      <c r="O31" s="38" t="str">
        <f aca="false">DEC2HEX(O13)</f>
        <v>8000</v>
      </c>
      <c r="P31" s="38" t="str">
        <f aca="false">DEC2HEX(P13)</f>
        <v>100</v>
      </c>
      <c r="Q31" s="38" t="str">
        <f aca="false">DEC2HEX(Q13)</f>
        <v>8100</v>
      </c>
      <c r="R31" s="38" t="str">
        <f aca="false">DEC2HEX(R13)</f>
        <v>8000</v>
      </c>
      <c r="S31" s="38" t="str">
        <f aca="false">DEC2HEX(S13)</f>
        <v>0</v>
      </c>
      <c r="T31" s="38" t="str">
        <f aca="false">DEC2HEX(T13)</f>
        <v>8100</v>
      </c>
      <c r="U31" s="38" t="str">
        <f aca="false">DEC2HEX(U13)</f>
        <v>8100</v>
      </c>
      <c r="V31" s="38" t="str">
        <f aca="false">V30</f>
        <v>FEFF</v>
      </c>
      <c r="W31" s="76" t="str">
        <f aca="false">DEC2HEX(W13)</f>
        <v>80</v>
      </c>
      <c r="X31" s="38"/>
      <c r="Y31" s="38"/>
      <c r="Z31" s="38"/>
      <c r="AA31" s="38"/>
      <c r="AE31" s="39"/>
      <c r="AF31" s="39"/>
      <c r="AG31" s="39"/>
      <c r="AH31" s="39"/>
      <c r="AP31" s="39"/>
      <c r="AQ31" s="39"/>
      <c r="AR31" s="39"/>
      <c r="AS31" s="39"/>
      <c r="AT31" s="39"/>
      <c r="AU31" s="39"/>
      <c r="AV31" s="39"/>
      <c r="AW31" s="39"/>
      <c r="AX31" s="39"/>
      <c r="AY31" s="39"/>
      <c r="AZ31" s="39"/>
      <c r="BA31" s="39"/>
      <c r="BB31" s="39"/>
      <c r="BC31" s="39"/>
      <c r="BD31" s="39"/>
      <c r="BE31" s="39"/>
      <c r="BF31" s="39"/>
    </row>
    <row collapsed="false" customFormat="false" customHeight="false" hidden="false" ht="15.65" outlineLevel="0" r="32">
      <c r="A32" s="44" t="s">
        <v>37</v>
      </c>
      <c r="B32" s="44" t="s">
        <v>336</v>
      </c>
      <c r="C32" s="72" t="str">
        <f aca="false">BIN2HEX(D14)</f>
        <v>3</v>
      </c>
      <c r="D32" s="72" t="str">
        <f aca="false">BIN2HEX(F14)</f>
        <v>0</v>
      </c>
      <c r="E32" s="72" t="str">
        <f aca="false">BIN2HEX(H14)</f>
        <v>A</v>
      </c>
      <c r="F32" s="72" t="n">
        <v>440</v>
      </c>
      <c r="G32" s="73" t="s">
        <v>285</v>
      </c>
      <c r="H32" s="74"/>
      <c r="I32" s="75" t="n">
        <v>18140440</v>
      </c>
      <c r="J32" s="39"/>
      <c r="K32" s="39"/>
      <c r="L32" s="39"/>
      <c r="M32" s="34"/>
      <c r="N32" s="38" t="str">
        <f aca="false">DEC2HEX(N14)</f>
        <v>0</v>
      </c>
      <c r="O32" s="38" t="str">
        <f aca="false">DEC2HEX(O14)</f>
        <v>8000</v>
      </c>
      <c r="P32" s="38" t="str">
        <f aca="false">DEC2HEX(P14)</f>
        <v>100</v>
      </c>
      <c r="Q32" s="38" t="str">
        <f aca="false">DEC2HEX(Q14)</f>
        <v>8100</v>
      </c>
      <c r="R32" s="38" t="str">
        <f aca="false">DEC2HEX(R14)</f>
        <v>8000</v>
      </c>
      <c r="S32" s="38" t="str">
        <f aca="false">DEC2HEX(S14)</f>
        <v>0</v>
      </c>
      <c r="T32" s="38" t="str">
        <f aca="false">DEC2HEX(T14)</f>
        <v>8100</v>
      </c>
      <c r="U32" s="38" t="str">
        <f aca="false">DEC2HEX(U14)</f>
        <v>8100</v>
      </c>
      <c r="V32" s="38" t="str">
        <f aca="false">V31</f>
        <v>FEFF</v>
      </c>
      <c r="W32" s="38" t="str">
        <f aca="false">W31</f>
        <v>80</v>
      </c>
      <c r="X32" s="76" t="str">
        <f aca="false">DEC2HEX(X14)</f>
        <v>4080</v>
      </c>
      <c r="Y32" s="38"/>
      <c r="Z32" s="38"/>
      <c r="AA32" s="38"/>
      <c r="AE32" s="39"/>
      <c r="AF32" s="39"/>
      <c r="AG32" s="39"/>
      <c r="AH32" s="39"/>
      <c r="AP32" s="39"/>
      <c r="AQ32" s="39"/>
      <c r="AR32" s="39"/>
      <c r="AS32" s="39"/>
      <c r="AT32" s="39"/>
      <c r="AU32" s="39"/>
      <c r="AV32" s="39"/>
      <c r="AW32" s="39"/>
      <c r="AX32" s="39"/>
      <c r="AY32" s="39"/>
      <c r="AZ32" s="39"/>
      <c r="BA32" s="39"/>
      <c r="BB32" s="39"/>
      <c r="BC32" s="39"/>
      <c r="BD32" s="39"/>
      <c r="BE32" s="39"/>
      <c r="BF32" s="39"/>
    </row>
    <row collapsed="false" customFormat="false" customHeight="false" hidden="false" ht="15.65" outlineLevel="0" r="33">
      <c r="A33" s="29" t="s">
        <v>237</v>
      </c>
      <c r="B33" s="44" t="s">
        <v>341</v>
      </c>
      <c r="C33" s="72" t="str">
        <f aca="false">BIN2HEX(D15)</f>
        <v>4</v>
      </c>
      <c r="D33" s="72" t="str">
        <f aca="false">BIN2HEX(F15)</f>
        <v>0</v>
      </c>
      <c r="E33" s="72" t="str">
        <f aca="false">BIN2HEX(H15)</f>
        <v>B</v>
      </c>
      <c r="F33" s="72" t="s">
        <v>379</v>
      </c>
      <c r="G33" s="73" t="s">
        <v>285</v>
      </c>
      <c r="H33" s="74"/>
      <c r="I33" s="75" t="s">
        <v>358</v>
      </c>
      <c r="J33" s="39"/>
      <c r="K33" s="39"/>
      <c r="L33" s="39"/>
      <c r="M33" s="34"/>
      <c r="N33" s="38" t="str">
        <f aca="false">DEC2HEX(N15)</f>
        <v>0</v>
      </c>
      <c r="O33" s="38" t="str">
        <f aca="false">DEC2HEX(O15)</f>
        <v>8000</v>
      </c>
      <c r="P33" s="38" t="str">
        <f aca="false">DEC2HEX(P15)</f>
        <v>100</v>
      </c>
      <c r="Q33" s="38" t="str">
        <f aca="false">DEC2HEX(Q15)</f>
        <v>8100</v>
      </c>
      <c r="R33" s="38" t="str">
        <f aca="false">DEC2HEX(R15)</f>
        <v>8000</v>
      </c>
      <c r="S33" s="38" t="str">
        <f aca="false">DEC2HEX(S15)</f>
        <v>0</v>
      </c>
      <c r="T33" s="38" t="str">
        <f aca="false">DEC2HEX(T15)</f>
        <v>8100</v>
      </c>
      <c r="U33" s="38" t="str">
        <f aca="false">DEC2HEX(U15)</f>
        <v>8100</v>
      </c>
      <c r="V33" s="38" t="str">
        <f aca="false">V32</f>
        <v>FEFF</v>
      </c>
      <c r="W33" s="38" t="str">
        <f aca="false">W32</f>
        <v>80</v>
      </c>
      <c r="X33" s="38" t="str">
        <f aca="false">X32</f>
        <v>4080</v>
      </c>
      <c r="Y33" s="76" t="str">
        <f aca="false">DEC2HEX(Y15)</f>
        <v>10000</v>
      </c>
      <c r="Z33" s="38"/>
      <c r="AA33" s="38"/>
      <c r="AE33" s="39"/>
      <c r="AF33" s="39"/>
      <c r="AG33" s="39"/>
      <c r="AH33" s="39"/>
      <c r="AP33" s="39"/>
      <c r="AQ33" s="39"/>
      <c r="AR33" s="39"/>
      <c r="AS33" s="39"/>
      <c r="AT33" s="39"/>
      <c r="AU33" s="39"/>
      <c r="AV33" s="39"/>
      <c r="AW33" s="39"/>
      <c r="AX33" s="39"/>
      <c r="AY33" s="39"/>
      <c r="AZ33" s="39"/>
      <c r="BA33" s="39"/>
      <c r="BB33" s="39"/>
      <c r="BC33" s="39"/>
      <c r="BD33" s="39"/>
      <c r="BE33" s="39"/>
      <c r="BF33" s="39"/>
    </row>
    <row collapsed="false" customFormat="false" customHeight="false" hidden="false" ht="15.65" outlineLevel="0" r="34">
      <c r="A34" s="44" t="s">
        <v>47</v>
      </c>
      <c r="B34" s="44" t="s">
        <v>346</v>
      </c>
      <c r="C34" s="72" t="str">
        <f aca="false">BIN2HEX(D16)</f>
        <v>5</v>
      </c>
      <c r="D34" s="72" t="str">
        <f aca="false">BIN2HEX(F16)</f>
        <v>0</v>
      </c>
      <c r="E34" s="72" t="str">
        <f aca="false">BIN2HEX(H16)</f>
        <v>C</v>
      </c>
      <c r="F34" s="72" t="n">
        <v>640</v>
      </c>
      <c r="G34" s="73" t="s">
        <v>285</v>
      </c>
      <c r="H34" s="74"/>
      <c r="I34" s="75" t="n">
        <v>28180640</v>
      </c>
      <c r="J34" s="39"/>
      <c r="K34" s="39"/>
      <c r="L34" s="39"/>
      <c r="M34" s="34"/>
      <c r="N34" s="38" t="str">
        <f aca="false">DEC2HEX(N16)</f>
        <v>0</v>
      </c>
      <c r="O34" s="38" t="str">
        <f aca="false">DEC2HEX(O16)</f>
        <v>8000</v>
      </c>
      <c r="P34" s="38" t="str">
        <f aca="false">DEC2HEX(P16)</f>
        <v>100</v>
      </c>
      <c r="Q34" s="38" t="str">
        <f aca="false">DEC2HEX(Q16)</f>
        <v>8100</v>
      </c>
      <c r="R34" s="38" t="str">
        <f aca="false">DEC2HEX(R16)</f>
        <v>8000</v>
      </c>
      <c r="S34" s="38" t="str">
        <f aca="false">DEC2HEX(S16)</f>
        <v>0</v>
      </c>
      <c r="T34" s="38" t="str">
        <f aca="false">DEC2HEX(T16)</f>
        <v>8100</v>
      </c>
      <c r="U34" s="38" t="str">
        <f aca="false">DEC2HEX(U16)</f>
        <v>8100</v>
      </c>
      <c r="V34" s="38" t="str">
        <f aca="false">V33</f>
        <v>FEFF</v>
      </c>
      <c r="W34" s="38" t="str">
        <f aca="false">W33</f>
        <v>80</v>
      </c>
      <c r="X34" s="38" t="str">
        <f aca="false">X33</f>
        <v>4080</v>
      </c>
      <c r="Y34" s="38" t="str">
        <f aca="false">DEC2HEX(Y16)</f>
        <v>10000</v>
      </c>
      <c r="Z34" s="50" t="str">
        <f aca="false">""&amp;DEC2HEX(A63)&amp;"|"&amp;DEC2HEX(A65)&amp;""</f>
        <v>0|40000000</v>
      </c>
      <c r="AA34" s="38"/>
      <c r="AE34" s="39"/>
      <c r="AF34" s="39"/>
      <c r="AG34" s="39"/>
      <c r="AH34" s="39"/>
      <c r="AP34" s="39"/>
      <c r="AQ34" s="39"/>
      <c r="AR34" s="39"/>
      <c r="AS34" s="39"/>
      <c r="AT34" s="39"/>
      <c r="AU34" s="39"/>
      <c r="AV34" s="39"/>
      <c r="AW34" s="39"/>
      <c r="AX34" s="39"/>
      <c r="AY34" s="39"/>
      <c r="AZ34" s="39"/>
      <c r="BA34" s="39"/>
      <c r="BB34" s="39"/>
      <c r="BC34" s="39"/>
      <c r="BD34" s="39"/>
      <c r="BE34" s="39"/>
      <c r="BF34" s="39"/>
    </row>
    <row collapsed="false" customFormat="false" customHeight="false" hidden="false" ht="16.15" outlineLevel="0" r="35">
      <c r="A35" s="44" t="s">
        <v>51</v>
      </c>
      <c r="B35" s="44" t="s">
        <v>352</v>
      </c>
      <c r="C35" s="72" t="str">
        <f aca="false">BIN2HEX(D17)</f>
        <v>6</v>
      </c>
      <c r="D35" s="72" t="str">
        <f aca="false">BIN2HEX(F17)</f>
        <v>0</v>
      </c>
      <c r="E35" s="72" t="str">
        <f aca="false">BIN2HEX(H17)</f>
        <v>D</v>
      </c>
      <c r="F35" s="72" t="n">
        <v>680</v>
      </c>
      <c r="G35" s="73" t="s">
        <v>285</v>
      </c>
      <c r="H35" s="74"/>
      <c r="I35" s="75" t="s">
        <v>373</v>
      </c>
      <c r="J35" s="39"/>
      <c r="K35" s="39"/>
      <c r="L35" s="39"/>
      <c r="M35" s="34"/>
      <c r="N35" s="38" t="str">
        <f aca="false">DEC2HEX(N17)</f>
        <v>0</v>
      </c>
      <c r="O35" s="38" t="str">
        <f aca="false">DEC2HEX(O17)</f>
        <v>8000</v>
      </c>
      <c r="P35" s="38" t="str">
        <f aca="false">DEC2HEX(P17)</f>
        <v>100</v>
      </c>
      <c r="Q35" s="38" t="str">
        <f aca="false">DEC2HEX(Q17)</f>
        <v>8100</v>
      </c>
      <c r="R35" s="38" t="str">
        <f aca="false">DEC2HEX(R17)</f>
        <v>8000</v>
      </c>
      <c r="S35" s="38" t="str">
        <f aca="false">DEC2HEX(S17)</f>
        <v>0</v>
      </c>
      <c r="T35" s="38" t="str">
        <f aca="false">DEC2HEX(T17)</f>
        <v>8100</v>
      </c>
      <c r="U35" s="38" t="str">
        <f aca="false">DEC2HEX(U17)</f>
        <v>8100</v>
      </c>
      <c r="V35" s="38" t="str">
        <f aca="false">V34</f>
        <v>FEFF</v>
      </c>
      <c r="W35" s="38" t="str">
        <f aca="false">W34</f>
        <v>80</v>
      </c>
      <c r="X35" s="38" t="str">
        <f aca="false">X34</f>
        <v>4080</v>
      </c>
      <c r="Y35" s="38" t="str">
        <f aca="false">DEC2HEX(Y17)</f>
        <v>10000</v>
      </c>
      <c r="Z35" s="38" t="str">
        <f aca="false">Z34</f>
        <v>0|40000000</v>
      </c>
      <c r="AA35" s="50" t="str">
        <f aca="false">""&amp;DEC2HEX(A59)&amp;"|"&amp;DEC2HEX(A61)&amp;""</f>
        <v>10200|10201</v>
      </c>
      <c r="AE35" s="39"/>
      <c r="AF35" s="39"/>
      <c r="AG35" s="39"/>
      <c r="AH35" s="39"/>
      <c r="AP35" s="39"/>
      <c r="AQ35" s="39"/>
      <c r="AR35" s="39"/>
      <c r="AS35" s="39"/>
      <c r="AT35" s="39"/>
      <c r="AU35" s="39"/>
      <c r="AV35" s="39"/>
      <c r="AW35" s="39"/>
      <c r="AX35" s="39"/>
      <c r="AY35" s="39"/>
      <c r="AZ35" s="39"/>
      <c r="BA35" s="39"/>
      <c r="BB35" s="39"/>
      <c r="BC35" s="39"/>
      <c r="BD35" s="39"/>
      <c r="BE35" s="39"/>
      <c r="BF35" s="39"/>
    </row>
    <row collapsed="false" customFormat="true" customHeight="false" hidden="false" ht="15.25" outlineLevel="0" r="36" s="34">
      <c r="E36" s="35"/>
      <c r="F36" s="35"/>
      <c r="K36" s="35"/>
      <c r="AE36" s="39"/>
      <c r="AF36" s="39"/>
      <c r="AG36" s="39"/>
      <c r="AH36" s="39"/>
      <c r="AP36" s="39"/>
      <c r="AQ36" s="39"/>
      <c r="AR36" s="39"/>
      <c r="AS36" s="39"/>
      <c r="AT36" s="39"/>
      <c r="AU36" s="39"/>
      <c r="AV36" s="39"/>
      <c r="AW36" s="39"/>
      <c r="AX36" s="39"/>
      <c r="AY36" s="39"/>
      <c r="AZ36" s="39"/>
      <c r="BA36" s="39"/>
      <c r="BB36" s="39"/>
      <c r="BC36" s="39"/>
      <c r="BD36" s="39"/>
      <c r="BE36" s="39"/>
      <c r="BF36" s="39"/>
      <c r="AMJ36" s="39"/>
    </row>
    <row collapsed="false" customFormat="false" customHeight="false" hidden="false" ht="15.25" outlineLevel="0" r="37">
      <c r="AE37" s="39"/>
      <c r="AF37" s="39"/>
      <c r="AG37" s="39"/>
      <c r="AH37" s="39"/>
      <c r="AP37" s="39"/>
      <c r="AQ37" s="39"/>
      <c r="AR37" s="39"/>
      <c r="AS37" s="39"/>
      <c r="AT37" s="39"/>
      <c r="AU37" s="39"/>
      <c r="AV37" s="39"/>
      <c r="AW37" s="39"/>
      <c r="AX37" s="39"/>
      <c r="AY37" s="39"/>
      <c r="AZ37" s="39"/>
      <c r="BA37" s="39"/>
      <c r="BB37" s="39"/>
      <c r="BC37" s="39"/>
      <c r="BD37" s="39"/>
      <c r="BE37" s="39"/>
      <c r="BF37" s="39"/>
    </row>
    <row collapsed="false" customFormat="false" customHeight="false" hidden="false" ht="15.25" outlineLevel="0" r="38">
      <c r="L38" s="39"/>
      <c r="AE38" s="39"/>
      <c r="AF38" s="39"/>
      <c r="AG38" s="39"/>
      <c r="AH38" s="39"/>
      <c r="AL38" s="39"/>
      <c r="AP38" s="39"/>
      <c r="AQ38" s="39"/>
      <c r="AR38" s="39"/>
      <c r="AS38" s="39"/>
      <c r="AT38" s="39"/>
      <c r="AU38" s="39"/>
      <c r="AV38" s="39"/>
      <c r="AW38" s="39"/>
      <c r="AX38" s="39"/>
      <c r="AY38" s="39"/>
      <c r="AZ38" s="39"/>
      <c r="BA38" s="39"/>
      <c r="BB38" s="39"/>
      <c r="BC38" s="39"/>
      <c r="BD38" s="39"/>
      <c r="BE38" s="39"/>
      <c r="BF38" s="39"/>
    </row>
    <row collapsed="false" customFormat="false" customHeight="false" hidden="false" ht="15.25" outlineLevel="0" r="39">
      <c r="AE39" s="39"/>
      <c r="AF39" s="39"/>
      <c r="AG39" s="39"/>
      <c r="AH39" s="39"/>
      <c r="AL39" s="39"/>
      <c r="AP39" s="39"/>
      <c r="AQ39" s="39"/>
      <c r="AR39" s="39"/>
      <c r="AS39" s="39"/>
      <c r="AT39" s="39"/>
      <c r="AU39" s="39"/>
      <c r="AV39" s="39"/>
      <c r="AW39" s="39"/>
      <c r="AX39" s="39"/>
      <c r="AY39" s="39"/>
      <c r="AZ39" s="39"/>
      <c r="BA39" s="39"/>
      <c r="BB39" s="39"/>
      <c r="BC39" s="39"/>
      <c r="BD39" s="39"/>
      <c r="BE39" s="39"/>
      <c r="BF39" s="39"/>
    </row>
    <row collapsed="false" customFormat="false" customHeight="false" hidden="false" ht="15.25" outlineLevel="0" r="40">
      <c r="A40" s="79" t="n">
        <v>0</v>
      </c>
      <c r="B40" s="79" t="s">
        <v>380</v>
      </c>
      <c r="AL40" s="39"/>
      <c r="AP40" s="39"/>
      <c r="AQ40" s="39"/>
      <c r="AR40" s="39"/>
      <c r="AS40" s="39"/>
      <c r="AT40" s="39"/>
      <c r="AU40" s="39"/>
      <c r="AV40" s="39"/>
      <c r="AW40" s="39"/>
      <c r="AX40" s="39"/>
      <c r="AY40" s="39"/>
      <c r="AZ40" s="39"/>
      <c r="BA40" s="39"/>
      <c r="BB40" s="39"/>
      <c r="BC40" s="39"/>
      <c r="BD40" s="39"/>
      <c r="BE40" s="39"/>
      <c r="BF40" s="39"/>
    </row>
    <row collapsed="false" customFormat="false" customHeight="false" hidden="false" ht="15.25" outlineLevel="0" r="41">
      <c r="A41" s="80" t="n">
        <v>32768</v>
      </c>
      <c r="B41" s="79" t="s">
        <v>381</v>
      </c>
      <c r="AL41" s="39"/>
      <c r="AP41" s="39"/>
      <c r="AQ41" s="39"/>
      <c r="AR41" s="39"/>
      <c r="AS41" s="39"/>
      <c r="AT41" s="39"/>
      <c r="AU41" s="39"/>
      <c r="AV41" s="39"/>
      <c r="AW41" s="39"/>
      <c r="AX41" s="39"/>
      <c r="AY41" s="39"/>
      <c r="AZ41" s="39"/>
      <c r="BA41" s="39"/>
      <c r="BB41" s="39"/>
      <c r="BC41" s="39"/>
      <c r="BD41" s="39"/>
      <c r="BE41" s="39"/>
      <c r="BF41" s="39"/>
    </row>
    <row collapsed="false" customFormat="false" customHeight="false" hidden="false" ht="15.25" outlineLevel="0" r="42">
      <c r="A42" s="80" t="n">
        <v>-256</v>
      </c>
      <c r="B42" s="79" t="s">
        <v>382</v>
      </c>
      <c r="AL42" s="39"/>
    </row>
    <row collapsed="false" customFormat="false" customHeight="false" hidden="false" ht="15.25" outlineLevel="0" r="43">
      <c r="A43" s="80" t="n">
        <v>256</v>
      </c>
      <c r="B43" s="79" t="s">
        <v>383</v>
      </c>
      <c r="AL43" s="39"/>
    </row>
    <row collapsed="false" customFormat="false" customHeight="false" hidden="false" ht="15.25" outlineLevel="0" r="44">
      <c r="A44" s="55"/>
      <c r="B44" s="55"/>
      <c r="AL44" s="39"/>
    </row>
    <row collapsed="false" customFormat="false" customHeight="false" hidden="false" ht="15.25" outlineLevel="0" r="45">
      <c r="A45" s="81" t="n">
        <v>256</v>
      </c>
      <c r="B45" s="55" t="s">
        <v>384</v>
      </c>
      <c r="AL45" s="39"/>
    </row>
    <row collapsed="false" customFormat="false" customHeight="false" hidden="false" ht="15.25" outlineLevel="0" r="46">
      <c r="A46" s="81" t="s">
        <v>33</v>
      </c>
      <c r="B46" s="55" t="s">
        <v>385</v>
      </c>
      <c r="AL46" s="39"/>
    </row>
    <row collapsed="false" customFormat="false" customHeight="false" hidden="false" ht="15.25" outlineLevel="0" r="47">
      <c r="A47" s="55" t="n">
        <v>128</v>
      </c>
      <c r="B47" s="82" t="str">
        <f aca="false">SUBSTITUTE(B46,"_","")</f>
        <v>00000000000000000000000010000000</v>
      </c>
      <c r="AL47" s="39"/>
    </row>
    <row collapsed="false" customFormat="false" customHeight="false" hidden="false" ht="15.25" outlineLevel="0" r="48">
      <c r="A48" s="55"/>
      <c r="B48" s="82"/>
      <c r="AL48" s="39"/>
    </row>
    <row collapsed="false" customFormat="false" customHeight="false" hidden="false" ht="15.25" outlineLevel="0" r="49">
      <c r="A49" s="79" t="n">
        <f aca="false">Q7</f>
        <v>33024</v>
      </c>
      <c r="B49" s="79" t="s">
        <v>386</v>
      </c>
      <c r="AL49" s="39"/>
    </row>
    <row collapsed="false" customFormat="false" customHeight="false" hidden="false" ht="32.3" outlineLevel="0" r="50">
      <c r="A50" s="79" t="s">
        <v>37</v>
      </c>
      <c r="B50" s="79" t="s">
        <v>387</v>
      </c>
      <c r="AL50" s="39"/>
    </row>
    <row collapsed="false" customFormat="false" customHeight="false" hidden="false" ht="15.25" outlineLevel="0" r="51">
      <c r="A51" s="79" t="n">
        <v>16512</v>
      </c>
      <c r="B51" s="80" t="str">
        <f aca="false">SUBSTITUTE(B50,"_","")</f>
        <v>00000000000000000100000010000000</v>
      </c>
      <c r="AL51" s="39"/>
    </row>
    <row collapsed="false" customFormat="false" customHeight="false" hidden="false" ht="15.25" outlineLevel="0" r="52">
      <c r="A52" s="55"/>
      <c r="B52" s="55"/>
      <c r="AL52" s="39"/>
    </row>
    <row collapsed="false" customFormat="false" customHeight="false" hidden="false" ht="15.25" outlineLevel="0" r="53">
      <c r="A53" s="83" t="n">
        <f aca="false">A41</f>
        <v>32768</v>
      </c>
      <c r="B53" s="55" t="s">
        <v>388</v>
      </c>
      <c r="AL53" s="39"/>
    </row>
    <row collapsed="false" customFormat="false" customHeight="false" hidden="false" ht="15.25" outlineLevel="0" r="54">
      <c r="A54" s="55" t="s">
        <v>237</v>
      </c>
      <c r="B54" s="55" t="s">
        <v>389</v>
      </c>
      <c r="AL54" s="39"/>
    </row>
    <row collapsed="false" customFormat="false" customHeight="false" hidden="false" ht="15.25" outlineLevel="0" r="55">
      <c r="A55" s="55" t="n">
        <v>65536</v>
      </c>
      <c r="B55" s="82" t="str">
        <f aca="false">SUBSTITUTE(B54,"_","")</f>
        <v>00000000000000010000000000000000</v>
      </c>
      <c r="AL55" s="39"/>
    </row>
    <row collapsed="false" customFormat="false" customHeight="false" hidden="false" ht="15.25" outlineLevel="0" r="56">
      <c r="A56" s="55"/>
      <c r="B56" s="55"/>
    </row>
    <row collapsed="false" customFormat="false" customHeight="false" hidden="false" ht="15.25" outlineLevel="0" r="57">
      <c r="A57" s="79" t="n">
        <f aca="false">T10</f>
        <v>33024</v>
      </c>
      <c r="B57" s="79" t="s">
        <v>386</v>
      </c>
    </row>
    <row collapsed="false" customFormat="false" customHeight="false" hidden="false" ht="15.65" outlineLevel="0" r="58">
      <c r="A58" s="79" t="s">
        <v>390</v>
      </c>
      <c r="B58" s="79" t="s">
        <v>391</v>
      </c>
    </row>
    <row collapsed="false" customFormat="false" customHeight="false" hidden="false" ht="15.25" outlineLevel="0" r="59">
      <c r="A59" s="79" t="n">
        <v>66048</v>
      </c>
      <c r="B59" s="80" t="str">
        <f aca="false">SUBSTITUTE(B58,"_","")</f>
        <v>00000000000000010000001000000000</v>
      </c>
    </row>
    <row collapsed="false" customFormat="false" customHeight="false" hidden="false" ht="15.65" outlineLevel="0" r="60">
      <c r="A60" s="79" t="s">
        <v>392</v>
      </c>
      <c r="B60" s="79" t="s">
        <v>393</v>
      </c>
    </row>
    <row collapsed="false" customFormat="false" customHeight="false" hidden="false" ht="15.25" outlineLevel="0" r="61">
      <c r="A61" s="79" t="n">
        <v>66049</v>
      </c>
      <c r="B61" s="80" t="str">
        <f aca="false">SUBSTITUTE(B60,"_","")</f>
        <v>00000000000000010000001000000001</v>
      </c>
    </row>
    <row collapsed="false" customFormat="false" customHeight="false" hidden="false" ht="15.25" outlineLevel="0" r="62">
      <c r="A62" s="55"/>
      <c r="B62" s="55"/>
    </row>
    <row collapsed="false" customFormat="false" customHeight="false" hidden="false" ht="15.25" outlineLevel="0" r="63">
      <c r="A63" s="55" t="n">
        <f aca="false">S9</f>
        <v>0</v>
      </c>
      <c r="B63" s="55" t="s">
        <v>394</v>
      </c>
    </row>
    <row collapsed="false" customFormat="false" customHeight="false" hidden="false" ht="15.65" outlineLevel="0" r="64">
      <c r="A64" s="55" t="s">
        <v>395</v>
      </c>
      <c r="B64" s="55" t="s">
        <v>396</v>
      </c>
    </row>
    <row collapsed="false" customFormat="false" customHeight="false" hidden="false" ht="15.25" outlineLevel="0" r="65">
      <c r="A65" s="55" t="n">
        <v>1073741824</v>
      </c>
      <c r="B65" s="82" t="str">
        <f aca="false">SUBSTITUTE(B64,"_","")</f>
        <v>1000000000000000000000000000000</v>
      </c>
    </row>
    <row collapsed="false" customFormat="false" customHeight="false" hidden="false" ht="15.25" outlineLevel="0" r="68">
      <c r="M68" s="75" t="n">
        <v>10040280</v>
      </c>
    </row>
  </sheetData>
  <mergeCells count="3">
    <mergeCell ref="AG3:AH3"/>
    <mergeCell ref="AI3:AJ3"/>
    <mergeCell ref="AL3:AN3"/>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16"/>
  <sheetViews>
    <sheetView colorId="64" defaultGridColor="true" rightToLeft="false" showFormulas="false" showGridLines="true" showOutlineSymbols="true" showRowColHeaders="true" showZeros="true" tabSelected="false" topLeftCell="F11" view="normal" windowProtection="false" workbookViewId="0" zoomScale="60" zoomScaleNormal="60" zoomScalePageLayoutView="100">
      <selection activeCell="O69" activeCellId="0" pane="topLeft" sqref="O69"/>
    </sheetView>
  </sheetViews>
  <sheetFormatPr defaultRowHeight="15.75"/>
  <cols>
    <col collapsed="false" hidden="false" max="1" min="1" style="27" width="9"/>
    <col collapsed="false" hidden="false" max="2" min="2" style="27" width="16.4976744186046"/>
    <col collapsed="false" hidden="false" max="3" min="3" style="84" width="9"/>
    <col collapsed="false" hidden="false" max="4" min="4" style="27" width="9"/>
    <col collapsed="false" hidden="false" max="5" min="5" style="27" width="6.87441860465116"/>
    <col collapsed="false" hidden="false" max="7" min="6" style="27" width="9"/>
    <col collapsed="false" hidden="false" max="8" min="8" style="27" width="10.8697674418605"/>
    <col collapsed="false" hidden="false" max="16" min="9" style="27" width="9"/>
    <col collapsed="false" hidden="false" max="17" min="17" style="27" width="8.74418604651163"/>
    <col collapsed="false" hidden="false" max="23" min="18" style="27" width="9"/>
    <col collapsed="false" hidden="false" max="24" min="24" style="84" width="9"/>
    <col collapsed="false" hidden="false" max="1025" min="25" style="27" width="9"/>
  </cols>
  <sheetData>
    <row collapsed="false" customFormat="true" customHeight="false" hidden="false" ht="48" outlineLevel="0" r="1" s="26">
      <c r="A1" s="26" t="s">
        <v>256</v>
      </c>
      <c r="B1" s="26" t="s">
        <v>257</v>
      </c>
      <c r="C1" s="26" t="s">
        <v>299</v>
      </c>
      <c r="E1" s="27" t="s">
        <v>269</v>
      </c>
      <c r="F1" s="27" t="s">
        <v>270</v>
      </c>
      <c r="G1" s="27" t="s">
        <v>271</v>
      </c>
      <c r="H1" s="27" t="s">
        <v>272</v>
      </c>
      <c r="I1" s="27" t="s">
        <v>273</v>
      </c>
      <c r="J1" s="27" t="s">
        <v>274</v>
      </c>
      <c r="K1" s="27" t="s">
        <v>275</v>
      </c>
      <c r="L1" s="27" t="s">
        <v>276</v>
      </c>
      <c r="M1" s="27" t="s">
        <v>277</v>
      </c>
      <c r="N1" s="27" t="s">
        <v>278</v>
      </c>
      <c r="O1" s="27" t="s">
        <v>279</v>
      </c>
      <c r="P1" s="27" t="s">
        <v>280</v>
      </c>
      <c r="Q1" s="27" t="s">
        <v>281</v>
      </c>
      <c r="R1" s="27" t="s">
        <v>282</v>
      </c>
      <c r="S1" s="27" t="s">
        <v>283</v>
      </c>
      <c r="T1" s="27"/>
      <c r="U1" s="27"/>
      <c r="V1" s="27"/>
      <c r="W1" s="27"/>
    </row>
    <row collapsed="false" customFormat="true" customHeight="false" hidden="false" ht="15.75" outlineLevel="0" r="2" s="84">
      <c r="A2" s="44" t="s">
        <v>67</v>
      </c>
      <c r="B2" s="44" t="s">
        <v>284</v>
      </c>
      <c r="D2" s="27"/>
      <c r="E2" s="27" t="e">
        <f aca="false">DEC2HEX('pseudocode test script (dec)'!#ref!)</f>
        <v>#VALUE!</v>
      </c>
      <c r="F2" s="27" t="e">
        <f aca="false">DEC2HEX('pseudocode test script (dec)'!#ref!)</f>
        <v>#VALUE!</v>
      </c>
      <c r="G2" s="27" t="e">
        <f aca="false">DEC2HEX('pseudocode test script (dec)'!#ref!)</f>
        <v>#VALUE!</v>
      </c>
      <c r="H2" s="27" t="e">
        <f aca="false">DEC2HEX('pseudocode test script (dec)'!#ref!)</f>
        <v>#VALUE!</v>
      </c>
      <c r="I2" s="27" t="e">
        <f aca="false">DEC2HEX('pseudocode test script (dec)'!#ref!)</f>
        <v>#VALUE!</v>
      </c>
      <c r="J2" s="27" t="e">
        <f aca="false">DEC2HEX('pseudocode test script (dec)'!#ref!)</f>
        <v>#VALUE!</v>
      </c>
      <c r="K2" s="27" t="e">
        <f aca="false">DEC2HEX('pseudocode test script (dec)'!#ref!)</f>
        <v>#VALUE!</v>
      </c>
      <c r="L2" s="27" t="e">
        <f aca="false">DEC2HEX('pseudocode test script (dec)'!#ref!)</f>
        <v>#VALUE!</v>
      </c>
      <c r="M2" s="27" t="e">
        <f aca="false">DEC2HEX('pseudocode test script (dec)'!#ref!)</f>
        <v>#VALUE!</v>
      </c>
      <c r="N2" s="27" t="e">
        <f aca="false">DEC2HEX('pseudocode test script (dec)'!#ref!)</f>
        <v>#VALUE!</v>
      </c>
      <c r="O2" s="27" t="e">
        <f aca="false">DEC2HEX('pseudocode test script (dec)'!#ref!)</f>
        <v>#VALUE!</v>
      </c>
      <c r="P2" s="27"/>
      <c r="Q2" s="27"/>
      <c r="R2" s="27"/>
      <c r="S2" s="27"/>
      <c r="T2" s="27"/>
      <c r="U2" s="27"/>
      <c r="V2" s="27"/>
      <c r="W2" s="27"/>
    </row>
    <row collapsed="false" customFormat="true" customHeight="false" hidden="false" ht="15.75" outlineLevel="0" r="3" s="84">
      <c r="A3" s="27" t="s">
        <v>250</v>
      </c>
      <c r="B3" s="27" t="s">
        <v>397</v>
      </c>
      <c r="D3" s="27"/>
      <c r="E3" s="27" t="e">
        <f aca="false">DEC2HEX('pseudocode test script (dec)'!#ref!)</f>
        <v>#VALUE!</v>
      </c>
      <c r="F3" s="27" t="e">
        <f aca="false">DEC2HEX('pseudocode test script (dec)'!#ref!)</f>
        <v>#VALUE!</v>
      </c>
      <c r="G3" s="27" t="e">
        <f aca="false">DEC2HEX('pseudocode test script (dec)'!#ref!)</f>
        <v>#VALUE!</v>
      </c>
      <c r="H3" s="27" t="e">
        <f aca="false">DEC2HEX('pseudocode test script (dec)'!#ref!)</f>
        <v>#VALUE!</v>
      </c>
      <c r="I3" s="27" t="e">
        <f aca="false">DEC2HEX('pseudocode test script (dec)'!#ref!)</f>
        <v>#VALUE!</v>
      </c>
      <c r="J3" s="27" t="e">
        <f aca="false">DEC2HEX('pseudocode test script (dec)'!#ref!)</f>
        <v>#VALUE!</v>
      </c>
      <c r="K3" s="27" t="e">
        <f aca="false">DEC2HEX('pseudocode test script (dec)'!#ref!)</f>
        <v>#VALUE!</v>
      </c>
      <c r="L3" s="27" t="e">
        <f aca="false">DEC2HEX('pseudocode test script (dec)'!#ref!)</f>
        <v>#VALUE!</v>
      </c>
      <c r="M3" s="27" t="e">
        <f aca="false">DEC2HEX('pseudocode test script (dec)'!#ref!)</f>
        <v>#VALUE!</v>
      </c>
      <c r="N3" s="27" t="e">
        <f aca="false">DEC2HEX('pseudocode test script (dec)'!#ref!)</f>
        <v>#VALUE!</v>
      </c>
      <c r="O3" s="27" t="e">
        <f aca="false">DEC2HEX('pseudocode test script (dec)'!#ref!)</f>
        <v>#VALUE!</v>
      </c>
      <c r="P3" s="27"/>
      <c r="Q3" s="27"/>
      <c r="R3" s="27"/>
      <c r="S3" s="27"/>
      <c r="T3" s="27"/>
      <c r="U3" s="27"/>
      <c r="V3" s="27"/>
      <c r="W3" s="27"/>
    </row>
    <row collapsed="false" customFormat="true" customHeight="false" hidden="false" ht="15.75" outlineLevel="0" r="4" s="84">
      <c r="A4" s="27" t="s">
        <v>253</v>
      </c>
      <c r="B4" s="27" t="s">
        <v>398</v>
      </c>
      <c r="D4" s="27"/>
      <c r="E4" s="27" t="e">
        <f aca="false">DEC2HEX('pseudocode test script (dec)'!#ref!)</f>
        <v>#VALUE!</v>
      </c>
      <c r="F4" s="27" t="e">
        <f aca="false">DEC2HEX('pseudocode test script (dec)'!#ref!)</f>
        <v>#VALUE!</v>
      </c>
      <c r="G4" s="27" t="e">
        <f aca="false">DEC2HEX('pseudocode test script (dec)'!#ref!)</f>
        <v>#VALUE!</v>
      </c>
      <c r="H4" s="27" t="e">
        <f aca="false">DEC2HEX('pseudocode test script (dec)'!#ref!)</f>
        <v>#VALUE!</v>
      </c>
      <c r="I4" s="27" t="e">
        <f aca="false">DEC2HEX('pseudocode test script (dec)'!#ref!)</f>
        <v>#VALUE!</v>
      </c>
      <c r="J4" s="27" t="e">
        <f aca="false">DEC2HEX('pseudocode test script (dec)'!#ref!)</f>
        <v>#VALUE!</v>
      </c>
      <c r="K4" s="27" t="e">
        <f aca="false">DEC2HEX('pseudocode test script (dec)'!#ref!)</f>
        <v>#VALUE!</v>
      </c>
      <c r="L4" s="27" t="e">
        <f aca="false">DEC2HEX('pseudocode test script (dec)'!#ref!)</f>
        <v>#VALUE!</v>
      </c>
      <c r="M4" s="27" t="e">
        <f aca="false">DEC2HEX('pseudocode test script (dec)'!#ref!)</f>
        <v>#VALUE!</v>
      </c>
      <c r="N4" s="27" t="e">
        <f aca="false">DEC2HEX('pseudocode test script (dec)'!#ref!)</f>
        <v>#VALUE!</v>
      </c>
      <c r="O4" s="27" t="e">
        <f aca="false">DEC2HEX('pseudocode test script (dec)'!#ref!)</f>
        <v>#VALUE!</v>
      </c>
      <c r="P4" s="27"/>
      <c r="Q4" s="27"/>
      <c r="R4" s="27"/>
      <c r="S4" s="27"/>
      <c r="T4" s="27"/>
      <c r="U4" s="27"/>
      <c r="V4" s="27"/>
      <c r="W4" s="27"/>
    </row>
    <row collapsed="false" customFormat="true" customHeight="false" hidden="false" ht="15.75" outlineLevel="0" r="5" s="84">
      <c r="A5" s="27" t="s">
        <v>23</v>
      </c>
      <c r="B5" s="27" t="s">
        <v>399</v>
      </c>
      <c r="D5" s="27"/>
      <c r="E5" s="27" t="e">
        <f aca="false">DEC2HEX('pseudocode test script (dec)'!#ref!)</f>
        <v>#VALUE!</v>
      </c>
      <c r="F5" s="27" t="e">
        <f aca="false">DEC2HEX('pseudocode test script (dec)'!#ref!)</f>
        <v>#VALUE!</v>
      </c>
      <c r="G5" s="27" t="e">
        <f aca="false">DEC2HEX('pseudocode test script (dec)'!#ref!)</f>
        <v>#VALUE!</v>
      </c>
      <c r="H5" s="27" t="e">
        <f aca="false">DEC2HEX('pseudocode test script (dec)'!#ref!)</f>
        <v>#VALUE!</v>
      </c>
      <c r="I5" s="27" t="e">
        <f aca="false">DEC2HEX('pseudocode test script (dec)'!#ref!)</f>
        <v>#VALUE!</v>
      </c>
      <c r="J5" s="27" t="e">
        <f aca="false">DEC2HEX('pseudocode test script (dec)'!#ref!)</f>
        <v>#VALUE!</v>
      </c>
      <c r="K5" s="27" t="e">
        <f aca="false">DEC2HEX('pseudocode test script (dec)'!#ref!)</f>
        <v>#VALUE!</v>
      </c>
      <c r="L5" s="27" t="e">
        <f aca="false">DEC2HEX('pseudocode test script (dec)'!#ref!)</f>
        <v>#VALUE!</v>
      </c>
      <c r="M5" s="27" t="e">
        <f aca="false">DEC2HEX('pseudocode test script (dec)'!#ref!)</f>
        <v>#VALUE!</v>
      </c>
      <c r="N5" s="27" t="e">
        <f aca="false">DEC2HEX('pseudocode test script (dec)'!#ref!)</f>
        <v>#VALUE!</v>
      </c>
      <c r="O5" s="27" t="e">
        <f aca="false">DEC2HEX('pseudocode test script (dec)'!#ref!)</f>
        <v>#VALUE!</v>
      </c>
      <c r="P5" s="27"/>
      <c r="Q5" s="27"/>
      <c r="R5" s="27"/>
      <c r="S5" s="27"/>
      <c r="T5" s="27"/>
      <c r="U5" s="27"/>
      <c r="V5" s="27"/>
      <c r="W5" s="27"/>
    </row>
    <row collapsed="false" customFormat="true" customHeight="false" hidden="false" ht="15.75" outlineLevel="0" r="6" s="84">
      <c r="A6" s="27" t="s">
        <v>11</v>
      </c>
      <c r="B6" s="27" t="s">
        <v>400</v>
      </c>
      <c r="D6" s="27"/>
      <c r="E6" s="27" t="e">
        <f aca="false">DEC2HEX('pseudocode test script (dec)'!#ref!)</f>
        <v>#VALUE!</v>
      </c>
      <c r="F6" s="27" t="e">
        <f aca="false">DEC2HEX('pseudocode test script (dec)'!#ref!)</f>
        <v>#VALUE!</v>
      </c>
      <c r="G6" s="27" t="e">
        <f aca="false">DEC2HEX('pseudocode test script (dec)'!#ref!)</f>
        <v>#VALUE!</v>
      </c>
      <c r="H6" s="27" t="e">
        <f aca="false">DEC2HEX('pseudocode test script (dec)'!#ref!)</f>
        <v>#VALUE!</v>
      </c>
      <c r="I6" s="27" t="e">
        <f aca="false">DEC2HEX('pseudocode test script (dec)'!#ref!)</f>
        <v>#VALUE!</v>
      </c>
      <c r="J6" s="27" t="e">
        <f aca="false">DEC2HEX('pseudocode test script (dec)'!#ref!)</f>
        <v>#VALUE!</v>
      </c>
      <c r="K6" s="27" t="e">
        <f aca="false">DEC2HEX('pseudocode test script (dec)'!#ref!)</f>
        <v>#VALUE!</v>
      </c>
      <c r="L6" s="27" t="e">
        <f aca="false">DEC2HEX('pseudocode test script (dec)'!#ref!)</f>
        <v>#VALUE!</v>
      </c>
      <c r="M6" s="27" t="e">
        <f aca="false">DEC2HEX('pseudocode test script (dec)'!#ref!)</f>
        <v>#VALUE!</v>
      </c>
      <c r="N6" s="27" t="e">
        <f aca="false">DEC2HEX('pseudocode test script (dec)'!#ref!)</f>
        <v>#VALUE!</v>
      </c>
      <c r="O6" s="27" t="e">
        <f aca="false">DEC2HEX('pseudocode test script (dec)'!#ref!)</f>
        <v>#VALUE!</v>
      </c>
      <c r="P6" s="27"/>
      <c r="Q6" s="27"/>
      <c r="R6" s="27"/>
      <c r="S6" s="27"/>
      <c r="T6" s="27"/>
      <c r="U6" s="27"/>
      <c r="V6" s="27"/>
      <c r="W6" s="27"/>
    </row>
    <row collapsed="false" customFormat="true" customHeight="false" hidden="false" ht="15.75" outlineLevel="0" r="7" s="84">
      <c r="A7" s="27" t="s">
        <v>14</v>
      </c>
      <c r="B7" s="27" t="s">
        <v>401</v>
      </c>
      <c r="D7" s="27"/>
      <c r="E7" s="27" t="e">
        <f aca="false">DEC2HEX('pseudocode test script (dec)'!#ref!)</f>
        <v>#VALUE!</v>
      </c>
      <c r="F7" s="27" t="e">
        <f aca="false">DEC2HEX('pseudocode test script (dec)'!#ref!)</f>
        <v>#VALUE!</v>
      </c>
      <c r="G7" s="27" t="e">
        <f aca="false">DEC2HEX('pseudocode test script (dec)'!#ref!)</f>
        <v>#VALUE!</v>
      </c>
      <c r="H7" s="27" t="e">
        <f aca="false">DEC2HEX('pseudocode test script (dec)'!#ref!)</f>
        <v>#VALUE!</v>
      </c>
      <c r="I7" s="27" t="e">
        <f aca="false">DEC2HEX('pseudocode test script (dec)'!#ref!)</f>
        <v>#VALUE!</v>
      </c>
      <c r="J7" s="27" t="e">
        <f aca="false">DEC2HEX('pseudocode test script (dec)'!#ref!)</f>
        <v>#VALUE!</v>
      </c>
      <c r="K7" s="27" t="e">
        <f aca="false">DEC2HEX('pseudocode test script (dec)'!#ref!)</f>
        <v>#VALUE!</v>
      </c>
      <c r="L7" s="27" t="e">
        <f aca="false">DEC2HEX('pseudocode test script (dec)'!#ref!)</f>
        <v>#VALUE!</v>
      </c>
      <c r="M7" s="27" t="e">
        <f aca="false">DEC2HEX('pseudocode test script (dec)'!#ref!)</f>
        <v>#VALUE!</v>
      </c>
      <c r="N7" s="27" t="e">
        <f aca="false">DEC2HEX('pseudocode test script (dec)'!#ref!)</f>
        <v>#VALUE!</v>
      </c>
      <c r="O7" s="27" t="e">
        <f aca="false">DEC2HEX('pseudocode test script (dec)'!#ref!)</f>
        <v>#VALUE!</v>
      </c>
      <c r="P7" s="27"/>
      <c r="Q7" s="27"/>
      <c r="R7" s="27"/>
      <c r="S7" s="27"/>
      <c r="T7" s="27"/>
      <c r="U7" s="27"/>
      <c r="V7" s="27"/>
      <c r="W7" s="27"/>
    </row>
    <row collapsed="false" customFormat="true" customHeight="false" hidden="false" ht="15.75" outlineLevel="0" r="8" s="84">
      <c r="A8" s="27" t="s">
        <v>17</v>
      </c>
      <c r="B8" s="27" t="s">
        <v>402</v>
      </c>
      <c r="D8" s="27"/>
      <c r="E8" s="27" t="e">
        <f aca="false">DEC2HEX('pseudocode test script (dec)'!#ref!)</f>
        <v>#VALUE!</v>
      </c>
      <c r="F8" s="27" t="e">
        <f aca="false">DEC2HEX('pseudocode test script (dec)'!#ref!)</f>
        <v>#VALUE!</v>
      </c>
      <c r="G8" s="27" t="e">
        <f aca="false">DEC2HEX('pseudocode test script (dec)'!#ref!)</f>
        <v>#VALUE!</v>
      </c>
      <c r="H8" s="27" t="e">
        <f aca="false">DEC2HEX('pseudocode test script (dec)'!#ref!)</f>
        <v>#VALUE!</v>
      </c>
      <c r="I8" s="27" t="e">
        <f aca="false">DEC2HEX('pseudocode test script (dec)'!#ref!)</f>
        <v>#VALUE!</v>
      </c>
      <c r="J8" s="27" t="e">
        <f aca="false">DEC2HEX('pseudocode test script (dec)'!#ref!)</f>
        <v>#VALUE!</v>
      </c>
      <c r="K8" s="27" t="e">
        <f aca="false">DEC2HEX('pseudocode test script (dec)'!#ref!)</f>
        <v>#VALUE!</v>
      </c>
      <c r="L8" s="27" t="e">
        <f aca="false">DEC2HEX('pseudocode test script (dec)'!#ref!)</f>
        <v>#VALUE!</v>
      </c>
      <c r="M8" s="27" t="e">
        <f aca="false">DEC2HEX('pseudocode test script (dec)'!#ref!)</f>
        <v>#VALUE!</v>
      </c>
      <c r="N8" s="27" t="e">
        <f aca="false">DEC2HEX('pseudocode test script (dec)'!#ref!)</f>
        <v>#VALUE!</v>
      </c>
      <c r="O8" s="27" t="e">
        <f aca="false">DEC2HEX('pseudocode test script (dec)'!#ref!)</f>
        <v>#VALUE!</v>
      </c>
      <c r="P8" s="27"/>
      <c r="Q8" s="27"/>
      <c r="R8" s="27"/>
      <c r="S8" s="27"/>
      <c r="T8" s="27"/>
      <c r="U8" s="27"/>
      <c r="V8" s="27"/>
      <c r="W8" s="27"/>
    </row>
    <row collapsed="false" customFormat="true" customHeight="false" hidden="false" ht="15.75" outlineLevel="0" r="9" s="84">
      <c r="A9" s="27" t="s">
        <v>20</v>
      </c>
      <c r="B9" s="27" t="s">
        <v>403</v>
      </c>
      <c r="D9" s="27"/>
      <c r="E9" s="27" t="e">
        <f aca="false">DEC2HEX('pseudocode test script (dec)'!#ref!)</f>
        <v>#VALUE!</v>
      </c>
      <c r="F9" s="27" t="e">
        <f aca="false">DEC2HEX('pseudocode test script (dec)'!#ref!)</f>
        <v>#VALUE!</v>
      </c>
      <c r="G9" s="27" t="e">
        <f aca="false">DEC2HEX('pseudocode test script (dec)'!#ref!)</f>
        <v>#VALUE!</v>
      </c>
      <c r="H9" s="27" t="e">
        <f aca="false">DEC2HEX('pseudocode test script (dec)'!#ref!)</f>
        <v>#VALUE!</v>
      </c>
      <c r="I9" s="27" t="e">
        <f aca="false">DEC2HEX('pseudocode test script (dec)'!#ref!)</f>
        <v>#VALUE!</v>
      </c>
      <c r="J9" s="27" t="e">
        <f aca="false">DEC2HEX('pseudocode test script (dec)'!#ref!)</f>
        <v>#VALUE!</v>
      </c>
      <c r="K9" s="27" t="e">
        <f aca="false">DEC2HEX('pseudocode test script (dec)'!#ref!)</f>
        <v>#VALUE!</v>
      </c>
      <c r="L9" s="27" t="e">
        <f aca="false">DEC2HEX('pseudocode test script (dec)'!#ref!)</f>
        <v>#VALUE!</v>
      </c>
      <c r="M9" s="27" t="e">
        <f aca="false">DEC2HEX('pseudocode test script (dec)'!#ref!)</f>
        <v>#VALUE!</v>
      </c>
      <c r="N9" s="27" t="e">
        <f aca="false">DEC2HEX('pseudocode test script (dec)'!#ref!)</f>
        <v>#VALUE!</v>
      </c>
      <c r="O9" s="27" t="e">
        <f aca="false">DEC2HEX('pseudocode test script (dec)'!#ref!)</f>
        <v>#VALUE!</v>
      </c>
      <c r="P9" s="27"/>
      <c r="Q9" s="27"/>
      <c r="R9" s="27"/>
      <c r="S9" s="27"/>
      <c r="T9" s="27"/>
      <c r="U9" s="27"/>
      <c r="V9" s="27"/>
      <c r="W9" s="27"/>
    </row>
    <row collapsed="false" customFormat="true" customHeight="false" hidden="false" ht="15.75" outlineLevel="0" r="10" s="84">
      <c r="A10" s="27" t="s">
        <v>26</v>
      </c>
      <c r="B10" s="27" t="s">
        <v>404</v>
      </c>
      <c r="D10" s="27"/>
      <c r="E10" s="27" t="e">
        <f aca="false">DEC2HEX('Pseudocode Test Script (DEC)'!N1)</f>
        <v>#VALUE!</v>
      </c>
      <c r="F10" s="27" t="e">
        <f aca="false">DEC2HEX('Pseudocode Test Script (DEC)'!O1)</f>
        <v>#VALUE!</v>
      </c>
      <c r="G10" s="27" t="e">
        <f aca="false">DEC2HEX('Pseudocode Test Script (DEC)'!P1)</f>
        <v>#VALUE!</v>
      </c>
      <c r="H10" s="27" t="e">
        <f aca="false">DEC2HEX('Pseudocode Test Script (DEC)'!Q1)</f>
        <v>#VALUE!</v>
      </c>
      <c r="I10" s="27" t="e">
        <f aca="false">DEC2HEX('Pseudocode Test Script (DEC)'!R1)</f>
        <v>#VALUE!</v>
      </c>
      <c r="J10" s="27" t="e">
        <f aca="false">DEC2HEX('Pseudocode Test Script (DEC)'!S1)</f>
        <v>#VALUE!</v>
      </c>
      <c r="K10" s="27" t="e">
        <f aca="false">DEC2HEX('Pseudocode Test Script (DEC)'!T1)</f>
        <v>#VALUE!</v>
      </c>
      <c r="L10" s="27" t="e">
        <f aca="false">DEC2HEX('Pseudocode Test Script (DEC)'!U1)</f>
        <v>#VALUE!</v>
      </c>
      <c r="M10" s="27" t="e">
        <f aca="false">DEC2HEX('Pseudocode Test Script (DEC)'!V1)</f>
        <v>#VALUE!</v>
      </c>
      <c r="N10" s="27" t="e">
        <f aca="false">DEC2HEX('Pseudocode Test Script (DEC)'!W1)</f>
        <v>#VALUE!</v>
      </c>
      <c r="O10" s="27" t="e">
        <f aca="false">DEC2HEX('Pseudocode Test Script (DEC)'!X1)</f>
        <v>#VALUE!</v>
      </c>
      <c r="P10" s="27"/>
      <c r="Q10" s="27"/>
      <c r="R10" s="27"/>
      <c r="S10" s="27"/>
      <c r="T10" s="27"/>
      <c r="U10" s="27"/>
      <c r="V10" s="27"/>
      <c r="W10" s="27"/>
    </row>
    <row collapsed="false" customFormat="true" customHeight="false" hidden="false" ht="15.75" outlineLevel="0" r="11" s="84">
      <c r="A11" s="27" t="s">
        <v>29</v>
      </c>
      <c r="B11" s="27" t="s">
        <v>405</v>
      </c>
      <c r="D11" s="27"/>
      <c r="E11" s="27" t="str">
        <f aca="false">DEC2HEX('Pseudocode Test Script (DEC)'!N2)</f>
        <v>0</v>
      </c>
      <c r="F11" s="27" t="str">
        <f aca="false">DEC2HEX('Pseudocode Test Script (DEC)'!O2)</f>
        <v>0</v>
      </c>
      <c r="G11" s="27" t="str">
        <f aca="false">DEC2HEX('Pseudocode Test Script (DEC)'!P2)</f>
        <v>0</v>
      </c>
      <c r="H11" s="27" t="str">
        <f aca="false">DEC2HEX('Pseudocode Test Script (DEC)'!Q2)</f>
        <v>0</v>
      </c>
      <c r="I11" s="27" t="str">
        <f aca="false">DEC2HEX('Pseudocode Test Script (DEC)'!R2)</f>
        <v>0</v>
      </c>
      <c r="J11" s="27" t="str">
        <f aca="false">DEC2HEX('Pseudocode Test Script (DEC)'!S2)</f>
        <v>0</v>
      </c>
      <c r="K11" s="27" t="str">
        <f aca="false">DEC2HEX('Pseudocode Test Script (DEC)'!T2)</f>
        <v>0</v>
      </c>
      <c r="L11" s="27" t="str">
        <f aca="false">DEC2HEX('Pseudocode Test Script (DEC)'!U2)</f>
        <v>0</v>
      </c>
      <c r="M11" s="27" t="str">
        <f aca="false">DEC2HEX('Pseudocode Test Script (DEC)'!V2)</f>
        <v>0</v>
      </c>
      <c r="N11" s="27" t="str">
        <f aca="false">DEC2HEX('Pseudocode Test Script (DEC)'!W2)</f>
        <v>0</v>
      </c>
      <c r="O11" s="27" t="str">
        <f aca="false">DEC2HEX('Pseudocode Test Script (DEC)'!X2)</f>
        <v>0</v>
      </c>
      <c r="P11" s="27"/>
      <c r="Q11" s="27"/>
      <c r="R11" s="27"/>
      <c r="S11" s="27"/>
      <c r="T11" s="27"/>
      <c r="U11" s="27"/>
      <c r="V11" s="27"/>
      <c r="W11" s="27"/>
    </row>
    <row collapsed="false" customFormat="true" customHeight="false" hidden="false" ht="47.25" outlineLevel="0" r="12" s="84">
      <c r="A12" s="27" t="s">
        <v>33</v>
      </c>
      <c r="B12" s="27" t="s">
        <v>406</v>
      </c>
      <c r="D12" s="27"/>
      <c r="E12" s="27" t="str">
        <f aca="false">DEC2HEX('Pseudocode Test Script (DEC)'!N4)</f>
        <v>0</v>
      </c>
      <c r="F12" s="27" t="e">
        <f aca="false">DEC2HEX('pseudocode test script (dec)'!#ref!)</f>
        <v>#VALUE!</v>
      </c>
      <c r="G12" s="27" t="e">
        <f aca="false">DEC2HEX('pseudocode test script (dec)'!#ref!)</f>
        <v>#VALUE!</v>
      </c>
      <c r="H12" s="27" t="str">
        <f aca="false">DEC2HEX('Pseudocode Test Script (DEC)'!Q4)</f>
        <v>0</v>
      </c>
      <c r="I12" s="27" t="str">
        <f aca="false">DEC2HEX('Pseudocode Test Script (DEC)'!R4)</f>
        <v>0</v>
      </c>
      <c r="J12" s="27" t="str">
        <f aca="false">DEC2HEX('Pseudocode Test Script (DEC)'!S4)</f>
        <v>0</v>
      </c>
      <c r="K12" s="27" t="str">
        <f aca="false">DEC2HEX('Pseudocode Test Script (DEC)'!T4)</f>
        <v>0</v>
      </c>
      <c r="L12" s="27" t="str">
        <f aca="false">DEC2HEX('Pseudocode Test Script (DEC)'!U4)</f>
        <v>0</v>
      </c>
      <c r="M12" s="27" t="str">
        <f aca="false">DEC2HEX('Pseudocode Test Script (DEC)'!V4)</f>
        <v>0</v>
      </c>
      <c r="N12" s="27" t="str">
        <f aca="false">DEC2HEX('Pseudocode Test Script (DEC)'!W4)</f>
        <v>0</v>
      </c>
      <c r="O12" s="27" t="str">
        <f aca="false">DEC2HEX('Pseudocode Test Script (DEC)'!X4)</f>
        <v>0</v>
      </c>
      <c r="P12" s="27"/>
      <c r="Q12" s="27"/>
      <c r="R12" s="27"/>
      <c r="S12" s="27"/>
      <c r="T12" s="27"/>
      <c r="U12" s="27"/>
      <c r="V12" s="27"/>
      <c r="W12" s="27"/>
    </row>
    <row collapsed="false" customFormat="true" customHeight="false" hidden="false" ht="15.75" outlineLevel="0" r="13" s="84">
      <c r="A13" s="27" t="s">
        <v>37</v>
      </c>
      <c r="B13" s="27" t="s">
        <v>407</v>
      </c>
      <c r="D13" s="27"/>
      <c r="E13" s="27" t="str">
        <f aca="false">DEC2HEX('Pseudocode Test Script (DEC)'!N5)</f>
        <v>0</v>
      </c>
      <c r="F13" s="27" t="str">
        <f aca="false">DEC2HEX('Pseudocode Test Script (DEC)'!P6)</f>
        <v>100</v>
      </c>
      <c r="G13" s="27" t="e">
        <f aca="false">DEC2HEX('pseudocode test script (dec)'!#ref!)</f>
        <v>#VALUE!</v>
      </c>
      <c r="H13" s="27" t="str">
        <f aca="false">DEC2HEX('Pseudocode Test Script (DEC)'!Q5)</f>
        <v>0</v>
      </c>
      <c r="I13" s="27" t="str">
        <f aca="false">DEC2HEX('Pseudocode Test Script (DEC)'!R5)</f>
        <v>0</v>
      </c>
      <c r="J13" s="27" t="str">
        <f aca="false">DEC2HEX('Pseudocode Test Script (DEC)'!S5)</f>
        <v>0</v>
      </c>
      <c r="K13" s="27" t="str">
        <f aca="false">DEC2HEX('Pseudocode Test Script (DEC)'!T5)</f>
        <v>0</v>
      </c>
      <c r="L13" s="27" t="str">
        <f aca="false">DEC2HEX('Pseudocode Test Script (DEC)'!U5)</f>
        <v>0</v>
      </c>
      <c r="M13" s="27" t="str">
        <f aca="false">DEC2HEX('Pseudocode Test Script (DEC)'!V5)</f>
        <v>0</v>
      </c>
      <c r="N13" s="27" t="str">
        <f aca="false">DEC2HEX('Pseudocode Test Script (DEC)'!W5)</f>
        <v>0</v>
      </c>
      <c r="O13" s="27" t="str">
        <f aca="false">DEC2HEX('Pseudocode Test Script (DEC)'!X5)</f>
        <v>0</v>
      </c>
      <c r="P13" s="27"/>
      <c r="Q13" s="27"/>
      <c r="R13" s="27"/>
      <c r="S13" s="27"/>
      <c r="T13" s="27"/>
      <c r="U13" s="27"/>
      <c r="V13" s="27"/>
      <c r="W13" s="27"/>
    </row>
    <row collapsed="false" customFormat="true" customHeight="false" hidden="false" ht="47.25" outlineLevel="0" r="14" s="84">
      <c r="A14" s="26" t="s">
        <v>237</v>
      </c>
      <c r="B14" s="27" t="s">
        <v>408</v>
      </c>
      <c r="D14" s="27"/>
      <c r="E14" s="27" t="str">
        <f aca="false">DEC2HEX('Pseudocode Test Script (DEC)'!N6)</f>
        <v>0</v>
      </c>
      <c r="F14" s="27" t="str">
        <f aca="false">DEC2HEX('Pseudocode Test Script (DEC)'!O6)</f>
        <v>8000</v>
      </c>
      <c r="G14" s="27" t="e">
        <f aca="false">DEC2HEX('pseudocode test script (dec)'!#ref!)</f>
        <v>#VALUE!</v>
      </c>
      <c r="H14" s="27" t="str">
        <f aca="false">DEC2HEX('Pseudocode Test Script (DEC)'!Q6)</f>
        <v>0</v>
      </c>
      <c r="I14" s="27" t="str">
        <f aca="false">DEC2HEX('Pseudocode Test Script (DEC)'!R6)</f>
        <v>0</v>
      </c>
      <c r="J14" s="27" t="str">
        <f aca="false">DEC2HEX('Pseudocode Test Script (DEC)'!S6)</f>
        <v>0</v>
      </c>
      <c r="K14" s="27" t="str">
        <f aca="false">DEC2HEX('Pseudocode Test Script (DEC)'!T6)</f>
        <v>0</v>
      </c>
      <c r="L14" s="27" t="str">
        <f aca="false">DEC2HEX('Pseudocode Test Script (DEC)'!U6)</f>
        <v>0</v>
      </c>
      <c r="M14" s="27" t="str">
        <f aca="false">DEC2HEX('Pseudocode Test Script (DEC)'!V6)</f>
        <v>0</v>
      </c>
      <c r="N14" s="27" t="str">
        <f aca="false">DEC2HEX('Pseudocode Test Script (DEC)'!W6)</f>
        <v>0</v>
      </c>
      <c r="O14" s="27" t="str">
        <f aca="false">DEC2HEX('Pseudocode Test Script (DEC)'!X6)</f>
        <v>0</v>
      </c>
      <c r="P14" s="27"/>
      <c r="Q14" s="27"/>
      <c r="R14" s="27"/>
      <c r="S14" s="27"/>
      <c r="T14" s="27"/>
      <c r="U14" s="27"/>
      <c r="V14" s="27"/>
      <c r="W14" s="27"/>
    </row>
    <row collapsed="false" customFormat="true" customHeight="false" hidden="false" ht="78.75" outlineLevel="0" r="15" s="84">
      <c r="A15" s="27" t="s">
        <v>47</v>
      </c>
      <c r="B15" s="27" t="s">
        <v>409</v>
      </c>
      <c r="D15" s="27"/>
      <c r="E15" s="27" t="str">
        <f aca="false">DEC2HEX('Pseudocode Test Script (DEC)'!N7)</f>
        <v>0</v>
      </c>
      <c r="F15" s="27" t="str">
        <f aca="false">DEC2HEX('Pseudocode Test Script (DEC)'!O7)</f>
        <v>8000</v>
      </c>
      <c r="G15" s="27" t="str">
        <f aca="false">DEC2HEX('Pseudocode Test Script (DEC)'!P7)</f>
        <v>100</v>
      </c>
      <c r="H15" s="27" t="str">
        <f aca="false">DEC2HEX('Pseudocode Test Script (DEC)'!Q7)</f>
        <v>8100</v>
      </c>
      <c r="I15" s="27" t="str">
        <f aca="false">DEC2HEX('Pseudocode Test Script (DEC)'!R7)</f>
        <v>0</v>
      </c>
      <c r="J15" s="27" t="str">
        <f aca="false">DEC2HEX('Pseudocode Test Script (DEC)'!S7)</f>
        <v>0</v>
      </c>
      <c r="K15" s="27" t="str">
        <f aca="false">DEC2HEX('Pseudocode Test Script (DEC)'!T7)</f>
        <v>0</v>
      </c>
      <c r="L15" s="27" t="str">
        <f aca="false">DEC2HEX('Pseudocode Test Script (DEC)'!U7)</f>
        <v>0</v>
      </c>
      <c r="M15" s="27" t="str">
        <f aca="false">DEC2HEX('Pseudocode Test Script (DEC)'!V7)</f>
        <v>0</v>
      </c>
      <c r="N15" s="27" t="str">
        <f aca="false">DEC2HEX('Pseudocode Test Script (DEC)'!W7)</f>
        <v>0</v>
      </c>
      <c r="O15" s="27" t="str">
        <f aca="false">DEC2HEX('Pseudocode Test Script (DEC)'!X7)</f>
        <v>0</v>
      </c>
      <c r="P15" s="85" t="s">
        <v>410</v>
      </c>
      <c r="Q15" s="27"/>
      <c r="R15" s="27"/>
      <c r="S15" s="27"/>
      <c r="T15" s="27"/>
      <c r="U15" s="27"/>
      <c r="V15" s="27"/>
      <c r="W15" s="27"/>
    </row>
    <row collapsed="false" customFormat="true" customHeight="false" hidden="false" ht="94.5" outlineLevel="0" r="16" s="84">
      <c r="A16" s="27" t="s">
        <v>51</v>
      </c>
      <c r="B16" s="27" t="s">
        <v>411</v>
      </c>
      <c r="D16" s="27"/>
      <c r="E16" s="27" t="str">
        <f aca="false">DEC2HEX('Pseudocode Test Script (DEC)'!N8)</f>
        <v>0</v>
      </c>
      <c r="F16" s="27" t="str">
        <f aca="false">DEC2HEX('Pseudocode Test Script (DEC)'!O8)</f>
        <v>8000</v>
      </c>
      <c r="G16" s="27" t="str">
        <f aca="false">DEC2HEX('Pseudocode Test Script (DEC)'!P8)</f>
        <v>100</v>
      </c>
      <c r="H16" s="27" t="str">
        <f aca="false">DEC2HEX('Pseudocode Test Script (DEC)'!Q8)</f>
        <v>8100</v>
      </c>
      <c r="I16" s="27" t="str">
        <f aca="false">DEC2HEX('Pseudocode Test Script (DEC)'!R8)</f>
        <v>8000</v>
      </c>
      <c r="J16" s="27" t="str">
        <f aca="false">DEC2HEX('Pseudocode Test Script (DEC)'!S8)</f>
        <v>0</v>
      </c>
      <c r="K16" s="27" t="str">
        <f aca="false">DEC2HEX('Pseudocode Test Script (DEC)'!T8)</f>
        <v>0</v>
      </c>
      <c r="L16" s="27" t="str">
        <f aca="false">DEC2HEX('Pseudocode Test Script (DEC)'!U8)</f>
        <v>0</v>
      </c>
      <c r="M16" s="27" t="str">
        <f aca="false">DEC2HEX('Pseudocode Test Script (DEC)'!V8)</f>
        <v>0</v>
      </c>
      <c r="N16" s="27" t="str">
        <f aca="false">DEC2HEX('Pseudocode Test Script (DEC)'!W8)</f>
        <v>0</v>
      </c>
      <c r="O16" s="27" t="str">
        <f aca="false">DEC2HEX('Pseudocode Test Script (DEC)'!X8)</f>
        <v>0</v>
      </c>
      <c r="P16" s="44" t="s">
        <v>410</v>
      </c>
      <c r="Q16" s="85" t="s">
        <v>412</v>
      </c>
      <c r="R16" s="27"/>
      <c r="S16" s="27"/>
      <c r="T16" s="27"/>
      <c r="U16" s="27"/>
      <c r="V16" s="27"/>
      <c r="W16" s="2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LibreOffice/4.0.4.2$Windows_x86 LibreOffice_project/9e9821abd0ffdbc09cd8c52eaa574fa09eb08f2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2014-10-17T16:42:55.00Z</dcterms:created>
  <dc:creator>Bob Fourney</dc:creator>
  <cp:lastModifiedBy>Patrick Schroeder</cp:lastModifiedBy>
  <cp:lastPrinted>2014-11-06T20:10:32.00Z</cp:lastPrinted>
  <dcterms:modified xsi:type="dcterms:W3CDTF">2014-11-07T05:34:23.00Z</dcterms:modified>
  <cp:revision>0</cp:revision>
</cp:coreProperties>
</file>