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SE Project GIT\is203-2017_G7T4\metrics\"/>
    </mc:Choice>
  </mc:AlternateContent>
  <bookViews>
    <workbookView xWindow="0" yWindow="0" windowWidth="19200" windowHeight="9398" tabRatio="500" activeTab="3" xr2:uid="{00000000-000D-0000-FFFF-FFFF00000000}"/>
  </bookViews>
  <sheets>
    <sheet name="Bugs" sheetId="1" r:id="rId1"/>
    <sheet name="Tasks" sheetId="2" r:id="rId2"/>
    <sheet name="Load Factor" sheetId="3" r:id="rId3"/>
    <sheet name="Hours per Member" sheetId="4" r:id="rId4"/>
  </sheets>
  <calcPr calcId="17102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23" i="1" l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J37" i="1" l="1"/>
  <c r="J38" i="1"/>
  <c r="J39" i="1"/>
  <c r="J40" i="1"/>
  <c r="G37" i="1"/>
  <c r="G38" i="1"/>
  <c r="G39" i="1"/>
  <c r="G40" i="1"/>
  <c r="G22" i="1" l="1"/>
  <c r="J22" i="1"/>
  <c r="G23" i="1"/>
  <c r="J23" i="1" s="1"/>
  <c r="G24" i="1"/>
  <c r="J24" i="1"/>
  <c r="G25" i="1"/>
  <c r="J25" i="1"/>
  <c r="G26" i="1"/>
  <c r="J26" i="1"/>
  <c r="G27" i="1"/>
  <c r="J27" i="1" s="1"/>
  <c r="G28" i="1"/>
  <c r="J28" i="1" s="1"/>
  <c r="G29" i="1"/>
  <c r="J29" i="1"/>
  <c r="G30" i="1"/>
  <c r="J30" i="1"/>
  <c r="G31" i="1"/>
  <c r="J31" i="1" s="1"/>
  <c r="G32" i="1"/>
  <c r="J32" i="1"/>
  <c r="G33" i="1"/>
  <c r="J33" i="1"/>
  <c r="G34" i="1"/>
  <c r="J34" i="1"/>
  <c r="G35" i="1"/>
  <c r="J35" i="1"/>
  <c r="G36" i="1"/>
  <c r="J36" i="1"/>
  <c r="G2" i="1"/>
  <c r="I2" i="1"/>
  <c r="G3" i="1"/>
  <c r="I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J17" i="1" s="1"/>
  <c r="G18" i="1"/>
  <c r="J18" i="1" s="1"/>
  <c r="G19" i="1"/>
  <c r="J19" i="1" s="1"/>
  <c r="G20" i="1"/>
  <c r="J20" i="1" s="1"/>
  <c r="G21" i="1"/>
  <c r="D3" i="2"/>
  <c r="D4" i="2"/>
  <c r="D5" i="2"/>
  <c r="D6" i="2"/>
  <c r="D2" i="2"/>
  <c r="J13" i="1"/>
  <c r="J14" i="1"/>
  <c r="J15" i="1"/>
  <c r="J16" i="1"/>
  <c r="J21" i="1"/>
  <c r="J12" i="1"/>
  <c r="J4" i="1"/>
  <c r="J5" i="1"/>
  <c r="J6" i="1"/>
  <c r="J7" i="1"/>
  <c r="J8" i="1"/>
  <c r="J9" i="1"/>
  <c r="J10" i="1"/>
  <c r="J11" i="1"/>
  <c r="J3" i="1"/>
  <c r="J2" i="1"/>
  <c r="I4" i="1" l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</calcChain>
</file>

<file path=xl/sharedStrings.xml><?xml version="1.0" encoding="utf-8"?>
<sst xmlns="http://schemas.openxmlformats.org/spreadsheetml/2006/main" count="229" uniqueCount="104">
  <si>
    <t>S/N</t>
  </si>
  <si>
    <t>Bug(s)</t>
  </si>
  <si>
    <t>Date found</t>
  </si>
  <si>
    <t>Programming task</t>
  </si>
  <si>
    <t>Level of impact</t>
  </si>
  <si>
    <t>Iteration</t>
  </si>
  <si>
    <t>Resolved?</t>
  </si>
  <si>
    <t>Points</t>
  </si>
  <si>
    <t xml:space="preserve">Low impact </t>
  </si>
  <si>
    <t xml:space="preserve">High impact </t>
  </si>
  <si>
    <t xml:space="preserve">Critical impact </t>
  </si>
  <si>
    <t>Validation for email testing failed</t>
  </si>
  <si>
    <t>Yes</t>
  </si>
  <si>
    <t>No</t>
  </si>
  <si>
    <t>Cumulative Points to date</t>
  </si>
  <si>
    <t>Current unmitigated score</t>
  </si>
  <si>
    <t>Login</t>
  </si>
  <si>
    <t>Exception thrown during login with invalid username</t>
  </si>
  <si>
    <t>Iteration No.</t>
  </si>
  <si>
    <t>Planned Tasks</t>
  </si>
  <si>
    <t>Completed Tasks</t>
  </si>
  <si>
    <t>TM</t>
  </si>
  <si>
    <t>Action</t>
  </si>
  <si>
    <t>TM &lt; 50</t>
  </si>
  <si>
    <t>50 &lt; TM &lt;= 90</t>
  </si>
  <si>
    <t>90 &lt; TM &lt;= 110</t>
  </si>
  <si>
    <t>Our estimates are fairly accurate, and we are roughly on track.</t>
  </si>
  <si>
    <t>110 &lt; TM &lt;= 150</t>
  </si>
  <si>
    <t>150 &lt; TM</t>
  </si>
  <si>
    <t>Score (%)</t>
  </si>
  <si>
    <t>1. Immediately inform supervisor about the slip within 24 hours.</t>
  </si>
  <si>
    <t>2. Use the same mitigation as the category 50 &lt; TM &lt; 90 and seriously consider dropping tasks.</t>
  </si>
  <si>
    <t>1. Re-estimate the tasks for the future iterations.</t>
  </si>
  <si>
    <t>2. Deduct the number of days behind schedule from buffer days.</t>
  </si>
  <si>
    <t>3. If there is no more buffer day, decide the functionalities to drop.</t>
  </si>
  <si>
    <t>1. Add/Deduct the number of days behind schedule from buffer days.</t>
  </si>
  <si>
    <t>2. If there is no more buffer day, decide the functionalities to drop.</t>
  </si>
  <si>
    <t>Grossly over-estimated the effort required.</t>
  </si>
  <si>
    <t>2. Add the number of days gained to buffer days.</t>
  </si>
  <si>
    <t>2. Use the same mitigation as the category 110 &lt;TM &lt;= 150</t>
  </si>
  <si>
    <t>Familiarise ourselves with the routine of regularly updating the schedule</t>
  </si>
  <si>
    <t>Schedule longer pair programming sessions for more difficult features like Bootstrapping in the next iteration</t>
  </si>
  <si>
    <t>Schedule longer pair programming sessions and more pair programming sessions</t>
  </si>
  <si>
    <t>Bootstrap</t>
  </si>
  <si>
    <t>Couldn’t load data into database when using “load data infile”</t>
  </si>
  <si>
    <t>Never record error message when verifying duplicates in file</t>
  </si>
  <si>
    <t>Logout button fails to invalidate session</t>
  </si>
  <si>
    <t>formatDatetime() method in DAOUtility failed</t>
  </si>
  <si>
    <t>Percentage shown in Breakdown report is wrong</t>
  </si>
  <si>
    <t>Number of people shown in Top-k is 0</t>
  </si>
  <si>
    <t>Rank shown in Top-k popular place report is ascending</t>
  </si>
  <si>
    <t>The same user moved to another semantic places in 15 minute but the counting of the person is in the first semantic place (supposed to be second semantic place)</t>
  </si>
  <si>
    <t>Login fails with email id</t>
  </si>
  <si>
    <t>Login successful with whole email address</t>
  </si>
  <si>
    <t>Bootstrap error for sample 5. Demographics should show 1670 inserted but shows 1678</t>
  </si>
  <si>
    <t>Removed from database rather than removing from additional file</t>
  </si>
  <si>
    <t>Top K Companions</t>
  </si>
  <si>
    <t>Going back and forth 2 or 3 times causes error message to display forever even if there should be results</t>
  </si>
  <si>
    <t>Pie chart for breakdown by school and the text 'breakdown by school appears' when doing breakdown by year during a timeslot with users. When there are no users, just the text 'breakdown by school appears'.</t>
  </si>
  <si>
    <t xml:space="preserve">The text 'breakdown by school appears' when doing breakdown by year whether or not there are users.
</t>
  </si>
  <si>
    <t>Breakdown</t>
  </si>
  <si>
    <t>Throws exception</t>
  </si>
  <si>
    <t>Data validation</t>
  </si>
  <si>
    <t>Additional file upload</t>
  </si>
  <si>
    <t>Top K Popular</t>
  </si>
  <si>
    <t>Top K Next</t>
  </si>
  <si>
    <t>Heatmap</t>
  </si>
  <si>
    <t>Automatic Group Detection</t>
  </si>
  <si>
    <t>JSON</t>
  </si>
  <si>
    <t>UI</t>
  </si>
  <si>
    <t>Stays on basicLocationReport.jsp, retrieve method from SemanticPlaceDAO returns empty array</t>
  </si>
  <si>
    <t>Keep it up</t>
  </si>
  <si>
    <t>Hours/Day</t>
  </si>
  <si>
    <t>Planned and actual per iteration</t>
  </si>
  <si>
    <t>Planned Hrs</t>
  </si>
  <si>
    <t>Actual Hrs</t>
  </si>
  <si>
    <t>Hours per member</t>
  </si>
  <si>
    <t>Programming</t>
  </si>
  <si>
    <t>Non-programming</t>
  </si>
  <si>
    <t>JSHK</t>
  </si>
  <si>
    <t>JSSY</t>
  </si>
  <si>
    <t>EY</t>
  </si>
  <si>
    <t>WL</t>
  </si>
  <si>
    <t>FF</t>
  </si>
  <si>
    <t>Fails when bootstrapping a second time</t>
  </si>
  <si>
    <t>Output is wrong, should be in table form</t>
  </si>
  <si>
    <t>Crowd density 0 is missing</t>
  </si>
  <si>
    <t>Protection missing</t>
  </si>
  <si>
    <t>If same rank should display both, even for rank 2 onwards</t>
  </si>
  <si>
    <t>0 results - error???</t>
  </si>
  <si>
    <t>Ranking is wrong, timing also wrong</t>
  </si>
  <si>
    <t>Wrong values</t>
  </si>
  <si>
    <t>Semantic place naming wrong</t>
  </si>
  <si>
    <t>Should output email and name</t>
  </si>
  <si>
    <t>Input into seconds should be functional</t>
  </si>
  <si>
    <t>Input string 101000000 bootstrap fail</t>
  </si>
  <si>
    <t>Bootstrap shouldn't have embedded json</t>
  </si>
  <si>
    <t>Loaded 0 locations when supposed to have</t>
  </si>
  <si>
    <t>Additional file has json/json error</t>
  </si>
  <si>
    <t>Never print out error messages if locationId has , value</t>
  </si>
  <si>
    <t>Replace logout with back button for Top K Pop</t>
  </si>
  <si>
    <t>Printing of location and location-lookup were inverted</t>
  </si>
  <si>
    <t>Records 0 for location-lookup,csv when there are insertions</t>
  </si>
  <si>
    <t>Yay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</si>
</sst>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.5"/>
      <color rgb="FF000000"/>
      <name val="Corbel"/>
      <family val="2"/>
    </font>
    <font>
      <sz val="12"/>
      <color rgb="FF000000"/>
      <name val="Arial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2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0" borderId="0" xfId="0" applyFont="1"/>
    <xf numFmtId="0" fontId="3" fillId="0" borderId="2" xfId="0" applyFont="1" applyBorder="1" applyAlignment="1">
      <alignment horizontal="right" wrapText="1" readingOrder="1"/>
    </xf>
    <xf numFmtId="0" fontId="0" fillId="0" borderId="0" xfId="0" applyBorder="1"/>
    <xf numFmtId="0" fontId="0" fillId="0" borderId="0" xfId="0" applyFont="1" applyAlignment="1">
      <alignment horizontal="center"/>
    </xf>
    <xf numFmtId="14" fontId="0" fillId="0" borderId="0" xfId="0" applyNumberFormat="1" applyFont="1" applyAlignment="1">
      <alignment horizontal="center"/>
    </xf>
    <xf numFmtId="0" fontId="0" fillId="0" borderId="0" xfId="1" applyFont="1" applyAlignment="1">
      <alignment horizontal="center" vertical="center" wrapText="1"/>
    </xf>
    <xf numFmtId="0" fontId="4" fillId="0" borderId="0" xfId="0" applyFont="1" applyBorder="1" applyAlignment="1">
      <alignment horizontal="center" wrapText="1" readingOrder="1"/>
    </xf>
    <xf numFmtId="0" fontId="0" fillId="0" borderId="0" xfId="1" applyFont="1" applyFill="1" applyAlignment="1">
      <alignment horizontal="center" vertical="center" wrapText="1"/>
    </xf>
    <xf numFmtId="0" fontId="0" fillId="0" borderId="0" xfId="0" applyFont="1" applyBorder="1" applyAlignment="1">
      <alignment horizontal="center"/>
    </xf>
    <xf numFmtId="14" fontId="0" fillId="0" borderId="0" xfId="0" applyNumberFormat="1" applyFont="1"/>
    <xf numFmtId="0" fontId="0" fillId="0" borderId="0" xfId="0" applyFont="1" applyAlignment="1">
      <alignment wrapText="1"/>
    </xf>
    <xf numFmtId="0" fontId="5" fillId="0" borderId="3" xfId="0" applyFont="1" applyBorder="1" applyAlignment="1">
      <alignment horizontal="right" wrapText="1"/>
    </xf>
    <xf numFmtId="0" fontId="2" fillId="0" borderId="0" xfId="0" applyFont="1" applyAlignment="1"/>
    <xf numFmtId="0" fontId="5" fillId="0" borderId="0" xfId="0" applyFont="1" applyAlignment="1">
      <alignment horizontal="right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1"/>
  <sheetViews>
    <sheetView zoomScale="70" zoomScaleNormal="70" workbookViewId="0">
      <selection activeCell="J43" sqref="J43"/>
    </sheetView>
  </sheetViews>
  <sheetFormatPr defaultColWidth="10.6875" defaultRowHeight="15.75" x14ac:dyDescent="0.5"/>
  <cols>
    <col min="1" max="1" width="10.6875" bestFit="1" customWidth="1"/>
    <col min="2" max="2" width="10.6875" customWidth="1"/>
    <col min="3" max="3" width="12.1875" bestFit="1" customWidth="1"/>
    <col min="4" max="4" width="29.5" customWidth="1"/>
    <col min="5" max="5" width="45.6875" bestFit="1" customWidth="1"/>
    <col min="6" max="6" width="13.6875" bestFit="1" customWidth="1"/>
    <col min="7" max="7" width="11.375" bestFit="1" customWidth="1"/>
    <col min="8" max="8" width="12.8125" bestFit="1" customWidth="1"/>
    <col min="9" max="11" width="23.1875" bestFit="1" customWidth="1"/>
    <col min="14" max="14" width="10.3125" customWidth="1"/>
    <col min="15" max="15" width="13.6875" bestFit="1" customWidth="1"/>
  </cols>
  <sheetData>
    <row r="1" spans="1:25" x14ac:dyDescent="0.5">
      <c r="A1" s="1" t="s">
        <v>0</v>
      </c>
      <c r="B1" s="1" t="s">
        <v>5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7</v>
      </c>
      <c r="H1" s="1" t="s">
        <v>6</v>
      </c>
      <c r="I1" s="1" t="s">
        <v>14</v>
      </c>
      <c r="J1" s="1" t="s">
        <v>15</v>
      </c>
      <c r="N1" s="2" t="s">
        <v>7</v>
      </c>
      <c r="O1" s="2" t="s">
        <v>4</v>
      </c>
    </row>
    <row r="2" spans="1:25" x14ac:dyDescent="0.5">
      <c r="A2" s="7">
        <v>1</v>
      </c>
      <c r="B2" s="7">
        <v>2</v>
      </c>
      <c r="C2" s="8">
        <v>43006</v>
      </c>
      <c r="D2" s="7" t="s">
        <v>62</v>
      </c>
      <c r="E2" s="7" t="s">
        <v>11</v>
      </c>
      <c r="F2" s="7" t="s">
        <v>8</v>
      </c>
      <c r="G2" s="7">
        <f t="shared" ref="G2:G40" si="0">INDEX($N$1:$N$4,MATCH(F2,$O$1:$O$4,0),MATCH($G$1,$N$1:$N$4,0))</f>
        <v>1</v>
      </c>
      <c r="H2" s="7" t="s">
        <v>12</v>
      </c>
      <c r="I2" s="7">
        <f>G2</f>
        <v>1</v>
      </c>
      <c r="J2" s="7">
        <f t="shared" ref="J2:J40" si="1">IF(H2="no",G2,0)</f>
        <v>0</v>
      </c>
      <c r="N2" s="3">
        <v>1</v>
      </c>
      <c r="O2" s="3" t="s">
        <v>8</v>
      </c>
    </row>
    <row r="3" spans="1:25" x14ac:dyDescent="0.5">
      <c r="A3" s="7">
        <v>2</v>
      </c>
      <c r="B3" s="7">
        <v>3</v>
      </c>
      <c r="C3" s="8">
        <v>43012</v>
      </c>
      <c r="D3" s="7" t="s">
        <v>16</v>
      </c>
      <c r="E3" s="7" t="s">
        <v>17</v>
      </c>
      <c r="F3" s="7" t="s">
        <v>9</v>
      </c>
      <c r="G3" s="7">
        <f t="shared" si="0"/>
        <v>5</v>
      </c>
      <c r="H3" s="7" t="s">
        <v>12</v>
      </c>
      <c r="I3" s="7">
        <f t="shared" ref="I3:I40" si="2">I2+G3</f>
        <v>6</v>
      </c>
      <c r="J3" s="7">
        <f t="shared" si="1"/>
        <v>0</v>
      </c>
      <c r="N3" s="3">
        <v>5</v>
      </c>
      <c r="O3" s="3" t="s">
        <v>9</v>
      </c>
    </row>
    <row r="4" spans="1:25" ht="30.75" x14ac:dyDescent="0.5">
      <c r="A4" s="9">
        <v>3</v>
      </c>
      <c r="B4" s="10">
        <v>3</v>
      </c>
      <c r="C4" s="8">
        <v>43019</v>
      </c>
      <c r="D4" s="7" t="s">
        <v>43</v>
      </c>
      <c r="E4" s="10" t="s">
        <v>44</v>
      </c>
      <c r="F4" s="7" t="s">
        <v>9</v>
      </c>
      <c r="G4" s="7">
        <f t="shared" si="0"/>
        <v>5</v>
      </c>
      <c r="H4" s="7" t="s">
        <v>12</v>
      </c>
      <c r="I4" s="7">
        <f t="shared" si="2"/>
        <v>11</v>
      </c>
      <c r="J4" s="7">
        <f t="shared" si="1"/>
        <v>0</v>
      </c>
      <c r="N4" s="3">
        <v>10</v>
      </c>
      <c r="O4" s="3" t="s">
        <v>10</v>
      </c>
    </row>
    <row r="5" spans="1:25" x14ac:dyDescent="0.5">
      <c r="A5" s="7">
        <v>4</v>
      </c>
      <c r="B5" s="9">
        <v>3</v>
      </c>
      <c r="C5" s="8">
        <v>43026</v>
      </c>
      <c r="D5" s="7" t="s">
        <v>60</v>
      </c>
      <c r="E5" s="9" t="s">
        <v>47</v>
      </c>
      <c r="F5" s="7" t="s">
        <v>9</v>
      </c>
      <c r="G5" s="7">
        <f t="shared" si="0"/>
        <v>5</v>
      </c>
      <c r="H5" s="7" t="s">
        <v>12</v>
      </c>
      <c r="I5" s="7">
        <f t="shared" si="2"/>
        <v>16</v>
      </c>
      <c r="J5" s="7">
        <f t="shared" si="1"/>
        <v>0</v>
      </c>
    </row>
    <row r="6" spans="1:25" x14ac:dyDescent="0.5">
      <c r="A6" s="9">
        <v>5</v>
      </c>
      <c r="B6" s="9">
        <v>3</v>
      </c>
      <c r="C6" s="8">
        <v>43026</v>
      </c>
      <c r="D6" s="7" t="s">
        <v>60</v>
      </c>
      <c r="E6" s="9" t="s">
        <v>48</v>
      </c>
      <c r="F6" s="7" t="s">
        <v>8</v>
      </c>
      <c r="G6" s="7">
        <f t="shared" si="0"/>
        <v>1</v>
      </c>
      <c r="H6" s="7" t="s">
        <v>12</v>
      </c>
      <c r="I6" s="7">
        <f t="shared" si="2"/>
        <v>17</v>
      </c>
      <c r="J6" s="7">
        <f t="shared" si="1"/>
        <v>0</v>
      </c>
      <c r="N6" t="s">
        <v>12</v>
      </c>
      <c r="O6" t="s">
        <v>13</v>
      </c>
    </row>
    <row r="7" spans="1:25" x14ac:dyDescent="0.5">
      <c r="A7" s="7">
        <v>6</v>
      </c>
      <c r="B7" s="9">
        <v>3</v>
      </c>
      <c r="C7" s="8">
        <v>43027</v>
      </c>
      <c r="D7" s="7" t="s">
        <v>64</v>
      </c>
      <c r="E7" s="9" t="s">
        <v>49</v>
      </c>
      <c r="F7" s="7" t="s">
        <v>9</v>
      </c>
      <c r="G7" s="7">
        <f t="shared" si="0"/>
        <v>5</v>
      </c>
      <c r="H7" s="7" t="s">
        <v>12</v>
      </c>
      <c r="I7" s="7">
        <f t="shared" si="2"/>
        <v>22</v>
      </c>
      <c r="J7" s="7">
        <f t="shared" si="1"/>
        <v>0</v>
      </c>
    </row>
    <row r="8" spans="1:25" x14ac:dyDescent="0.5">
      <c r="A8" s="9">
        <v>7</v>
      </c>
      <c r="B8" s="9">
        <v>3</v>
      </c>
      <c r="C8" s="8">
        <v>43027</v>
      </c>
      <c r="D8" s="7" t="s">
        <v>64</v>
      </c>
      <c r="E8" s="9" t="s">
        <v>50</v>
      </c>
      <c r="F8" s="7" t="s">
        <v>8</v>
      </c>
      <c r="G8" s="7">
        <f t="shared" si="0"/>
        <v>1</v>
      </c>
      <c r="H8" s="7" t="s">
        <v>12</v>
      </c>
      <c r="I8" s="7">
        <f t="shared" si="2"/>
        <v>23</v>
      </c>
      <c r="J8" s="7">
        <f t="shared" si="1"/>
        <v>0</v>
      </c>
      <c r="N8" t="s">
        <v>62</v>
      </c>
      <c r="O8" t="s">
        <v>16</v>
      </c>
      <c r="P8" t="s">
        <v>43</v>
      </c>
      <c r="Q8" t="s">
        <v>63</v>
      </c>
      <c r="R8" t="s">
        <v>60</v>
      </c>
      <c r="S8" t="s">
        <v>64</v>
      </c>
      <c r="T8" t="s">
        <v>56</v>
      </c>
      <c r="U8" t="s">
        <v>65</v>
      </c>
      <c r="V8" t="s">
        <v>66</v>
      </c>
      <c r="W8" t="s">
        <v>67</v>
      </c>
      <c r="X8" t="s">
        <v>68</v>
      </c>
      <c r="Y8" t="s">
        <v>69</v>
      </c>
    </row>
    <row r="9" spans="1:25" ht="63" x14ac:dyDescent="0.5">
      <c r="A9" s="7">
        <v>8</v>
      </c>
      <c r="B9" s="9">
        <v>3</v>
      </c>
      <c r="C9" s="8">
        <v>43029</v>
      </c>
      <c r="D9" s="7" t="s">
        <v>64</v>
      </c>
      <c r="E9" s="9" t="s">
        <v>51</v>
      </c>
      <c r="F9" s="7" t="s">
        <v>8</v>
      </c>
      <c r="G9" s="7">
        <f t="shared" si="0"/>
        <v>1</v>
      </c>
      <c r="H9" s="7" t="s">
        <v>12</v>
      </c>
      <c r="I9" s="7">
        <f t="shared" si="2"/>
        <v>24</v>
      </c>
      <c r="J9" s="7">
        <f t="shared" si="1"/>
        <v>0</v>
      </c>
    </row>
    <row r="10" spans="1:25" ht="30.75" x14ac:dyDescent="0.5">
      <c r="A10" s="9">
        <v>9</v>
      </c>
      <c r="B10" s="10">
        <v>3</v>
      </c>
      <c r="C10" s="8">
        <v>43029</v>
      </c>
      <c r="D10" s="7" t="s">
        <v>63</v>
      </c>
      <c r="E10" s="10" t="s">
        <v>45</v>
      </c>
      <c r="F10" s="7" t="s">
        <v>8</v>
      </c>
      <c r="G10" s="7">
        <f t="shared" si="0"/>
        <v>1</v>
      </c>
      <c r="H10" s="7" t="s">
        <v>12</v>
      </c>
      <c r="I10" s="7">
        <f t="shared" si="2"/>
        <v>25</v>
      </c>
      <c r="J10" s="7">
        <f t="shared" si="1"/>
        <v>0</v>
      </c>
      <c r="K10" s="6"/>
    </row>
    <row r="11" spans="1:25" x14ac:dyDescent="0.5">
      <c r="A11" s="7">
        <v>10</v>
      </c>
      <c r="B11" s="10">
        <v>3</v>
      </c>
      <c r="C11" s="8">
        <v>43029</v>
      </c>
      <c r="D11" s="7" t="s">
        <v>16</v>
      </c>
      <c r="E11" s="10" t="s">
        <v>46</v>
      </c>
      <c r="F11" s="7" t="s">
        <v>8</v>
      </c>
      <c r="G11" s="7">
        <f t="shared" si="0"/>
        <v>1</v>
      </c>
      <c r="H11" s="7" t="s">
        <v>12</v>
      </c>
      <c r="I11" s="7">
        <f t="shared" si="2"/>
        <v>26</v>
      </c>
      <c r="J11" s="7">
        <f t="shared" si="1"/>
        <v>0</v>
      </c>
      <c r="K11" s="6"/>
    </row>
    <row r="12" spans="1:25" x14ac:dyDescent="0.5">
      <c r="A12" s="11">
        <v>11</v>
      </c>
      <c r="B12" s="11">
        <v>5</v>
      </c>
      <c r="C12" s="8">
        <v>43043</v>
      </c>
      <c r="D12" s="7" t="s">
        <v>16</v>
      </c>
      <c r="E12" s="11" t="s">
        <v>52</v>
      </c>
      <c r="F12" s="7" t="s">
        <v>8</v>
      </c>
      <c r="G12" s="7">
        <f t="shared" si="0"/>
        <v>1</v>
      </c>
      <c r="H12" s="7" t="s">
        <v>12</v>
      </c>
      <c r="I12" s="7">
        <f t="shared" si="2"/>
        <v>27</v>
      </c>
      <c r="J12" s="12">
        <f t="shared" si="1"/>
        <v>0</v>
      </c>
      <c r="K12" s="6"/>
    </row>
    <row r="13" spans="1:25" x14ac:dyDescent="0.5">
      <c r="A13" s="7">
        <v>12</v>
      </c>
      <c r="B13" s="11">
        <v>5</v>
      </c>
      <c r="C13" s="8">
        <v>43043</v>
      </c>
      <c r="D13" s="7" t="s">
        <v>16</v>
      </c>
      <c r="E13" s="11" t="s">
        <v>53</v>
      </c>
      <c r="F13" s="7" t="s">
        <v>8</v>
      </c>
      <c r="G13" s="7">
        <f t="shared" si="0"/>
        <v>1</v>
      </c>
      <c r="H13" s="7" t="s">
        <v>12</v>
      </c>
      <c r="I13" s="7">
        <f t="shared" si="2"/>
        <v>28</v>
      </c>
      <c r="J13" s="12">
        <f t="shared" si="1"/>
        <v>0</v>
      </c>
      <c r="K13" s="6"/>
    </row>
    <row r="14" spans="1:25" ht="31.5" x14ac:dyDescent="0.5">
      <c r="A14" s="11">
        <v>13</v>
      </c>
      <c r="B14" s="11">
        <v>5</v>
      </c>
      <c r="C14" s="8">
        <v>43043</v>
      </c>
      <c r="D14" s="7" t="s">
        <v>43</v>
      </c>
      <c r="E14" s="11" t="s">
        <v>54</v>
      </c>
      <c r="F14" s="7" t="s">
        <v>8</v>
      </c>
      <c r="G14" s="7">
        <f t="shared" si="0"/>
        <v>1</v>
      </c>
      <c r="H14" s="7" t="s">
        <v>12</v>
      </c>
      <c r="I14" s="7">
        <f t="shared" si="2"/>
        <v>29</v>
      </c>
      <c r="J14" s="12">
        <f t="shared" si="1"/>
        <v>0</v>
      </c>
    </row>
    <row r="15" spans="1:25" ht="31.5" x14ac:dyDescent="0.5">
      <c r="A15" s="7">
        <v>14</v>
      </c>
      <c r="B15" s="11">
        <v>5</v>
      </c>
      <c r="C15" s="8">
        <v>43043</v>
      </c>
      <c r="D15" s="7" t="s">
        <v>63</v>
      </c>
      <c r="E15" s="11" t="s">
        <v>55</v>
      </c>
      <c r="F15" s="7" t="s">
        <v>9</v>
      </c>
      <c r="G15" s="7">
        <f t="shared" si="0"/>
        <v>5</v>
      </c>
      <c r="H15" s="7" t="s">
        <v>12</v>
      </c>
      <c r="I15" s="7">
        <f t="shared" si="2"/>
        <v>34</v>
      </c>
      <c r="J15" s="12">
        <f t="shared" si="1"/>
        <v>0</v>
      </c>
    </row>
    <row r="16" spans="1:25" ht="47.25" x14ac:dyDescent="0.5">
      <c r="A16" s="11">
        <v>15</v>
      </c>
      <c r="B16" s="11">
        <v>5</v>
      </c>
      <c r="C16" s="8">
        <v>43043</v>
      </c>
      <c r="D16" s="7" t="s">
        <v>56</v>
      </c>
      <c r="E16" s="11" t="s">
        <v>57</v>
      </c>
      <c r="F16" s="7" t="s">
        <v>8</v>
      </c>
      <c r="G16" s="7">
        <f t="shared" si="0"/>
        <v>1</v>
      </c>
      <c r="H16" s="7" t="s">
        <v>12</v>
      </c>
      <c r="I16" s="7">
        <f t="shared" si="2"/>
        <v>35</v>
      </c>
      <c r="J16" s="12">
        <f t="shared" si="1"/>
        <v>0</v>
      </c>
    </row>
    <row r="17" spans="1:10" ht="78.75" x14ac:dyDescent="0.5">
      <c r="A17" s="7">
        <v>16</v>
      </c>
      <c r="B17" s="11">
        <v>5</v>
      </c>
      <c r="C17" s="13">
        <v>43044</v>
      </c>
      <c r="D17" s="7" t="s">
        <v>60</v>
      </c>
      <c r="E17" s="11" t="s">
        <v>58</v>
      </c>
      <c r="F17" s="7" t="s">
        <v>8</v>
      </c>
      <c r="G17" s="7">
        <f t="shared" si="0"/>
        <v>1</v>
      </c>
      <c r="H17" s="7" t="s">
        <v>13</v>
      </c>
      <c r="I17" s="7">
        <f t="shared" si="2"/>
        <v>36</v>
      </c>
      <c r="J17" s="12">
        <f t="shared" si="1"/>
        <v>1</v>
      </c>
    </row>
    <row r="18" spans="1:10" ht="47.25" x14ac:dyDescent="0.5">
      <c r="A18" s="7">
        <v>17</v>
      </c>
      <c r="B18" s="11">
        <v>5</v>
      </c>
      <c r="C18" s="13">
        <v>43044</v>
      </c>
      <c r="D18" s="7" t="s">
        <v>60</v>
      </c>
      <c r="E18" s="14" t="s">
        <v>59</v>
      </c>
      <c r="F18" s="7" t="s">
        <v>8</v>
      </c>
      <c r="G18" s="7">
        <f t="shared" si="0"/>
        <v>1</v>
      </c>
      <c r="H18" s="7" t="s">
        <v>13</v>
      </c>
      <c r="I18" s="7">
        <f t="shared" si="2"/>
        <v>37</v>
      </c>
      <c r="J18" s="12">
        <f t="shared" si="1"/>
        <v>1</v>
      </c>
    </row>
    <row r="19" spans="1:10" x14ac:dyDescent="0.5">
      <c r="A19" s="7">
        <v>18</v>
      </c>
      <c r="B19" s="11">
        <v>5</v>
      </c>
      <c r="C19" s="13">
        <v>43044</v>
      </c>
      <c r="D19" s="7" t="s">
        <v>60</v>
      </c>
      <c r="E19" s="11" t="s">
        <v>61</v>
      </c>
      <c r="F19" s="7" t="s">
        <v>10</v>
      </c>
      <c r="G19" s="7">
        <f t="shared" si="0"/>
        <v>10</v>
      </c>
      <c r="H19" s="7" t="s">
        <v>13</v>
      </c>
      <c r="I19" s="7">
        <f t="shared" si="2"/>
        <v>47</v>
      </c>
      <c r="J19" s="12">
        <f t="shared" si="1"/>
        <v>10</v>
      </c>
    </row>
    <row r="20" spans="1:10" ht="31.5" x14ac:dyDescent="0.5">
      <c r="A20" s="7">
        <v>19</v>
      </c>
      <c r="B20" s="11">
        <v>5</v>
      </c>
      <c r="C20" s="13">
        <v>43044</v>
      </c>
      <c r="D20" s="7" t="s">
        <v>65</v>
      </c>
      <c r="E20" s="11" t="s">
        <v>70</v>
      </c>
      <c r="F20" s="7" t="s">
        <v>8</v>
      </c>
      <c r="G20" s="7">
        <f t="shared" si="0"/>
        <v>1</v>
      </c>
      <c r="H20" s="7" t="s">
        <v>13</v>
      </c>
      <c r="I20" s="7">
        <f t="shared" si="2"/>
        <v>48</v>
      </c>
      <c r="J20" s="12">
        <f t="shared" si="1"/>
        <v>1</v>
      </c>
    </row>
    <row r="21" spans="1:10" x14ac:dyDescent="0.5">
      <c r="A21" s="7">
        <v>20</v>
      </c>
      <c r="B21" s="11">
        <v>5</v>
      </c>
      <c r="C21" s="13">
        <v>43048</v>
      </c>
      <c r="D21" s="7" t="s">
        <v>43</v>
      </c>
      <c r="E21" s="11" t="s">
        <v>84</v>
      </c>
      <c r="F21" s="7" t="s">
        <v>9</v>
      </c>
      <c r="G21" s="7">
        <f t="shared" si="0"/>
        <v>5</v>
      </c>
      <c r="H21" s="7" t="s">
        <v>12</v>
      </c>
      <c r="I21" s="7">
        <f t="shared" si="2"/>
        <v>53</v>
      </c>
      <c r="J21" s="12">
        <f t="shared" si="1"/>
        <v>0</v>
      </c>
    </row>
    <row r="22" spans="1:10" x14ac:dyDescent="0.5">
      <c r="A22" s="7">
        <v>21</v>
      </c>
      <c r="B22" s="11">
        <v>5</v>
      </c>
      <c r="C22" s="13">
        <v>43048</v>
      </c>
      <c r="D22" s="7" t="s">
        <v>68</v>
      </c>
      <c r="E22" s="11" t="s">
        <v>85</v>
      </c>
      <c r="F22" s="7" t="s">
        <v>8</v>
      </c>
      <c r="G22" s="7">
        <f t="shared" si="0"/>
        <v>1</v>
      </c>
      <c r="H22" s="7" t="s">
        <v>12</v>
      </c>
      <c r="I22" s="7">
        <f t="shared" si="2"/>
        <v>54</v>
      </c>
      <c r="J22" s="12">
        <f t="shared" si="1"/>
        <v>0</v>
      </c>
    </row>
    <row r="23" spans="1:10" x14ac:dyDescent="0.5">
      <c r="A23" s="7">
        <v>22</v>
      </c>
      <c r="B23" s="11">
        <v>5</v>
      </c>
      <c r="C23" s="13">
        <v>43048</v>
      </c>
      <c r="D23" s="7" t="s">
        <v>64</v>
      </c>
      <c r="E23" s="11" t="s">
        <v>86</v>
      </c>
      <c r="F23" s="7" t="s">
        <v>8</v>
      </c>
      <c r="G23" s="7">
        <f t="shared" si="0"/>
        <v>1</v>
      </c>
      <c r="H23" s="7" t="s">
        <v>12</v>
      </c>
      <c r="I23" s="7">
        <f t="shared" si="2"/>
        <v>55</v>
      </c>
      <c r="J23" s="12">
        <f t="shared" si="1"/>
        <v>0</v>
      </c>
    </row>
    <row r="24" spans="1:10" x14ac:dyDescent="0.5">
      <c r="A24" s="7">
        <v>23</v>
      </c>
      <c r="B24" s="11">
        <v>5</v>
      </c>
      <c r="C24" s="13">
        <v>43048</v>
      </c>
      <c r="D24" s="7" t="s">
        <v>66</v>
      </c>
      <c r="E24" s="11" t="s">
        <v>86</v>
      </c>
      <c r="F24" s="7" t="s">
        <v>8</v>
      </c>
      <c r="G24" s="7">
        <f t="shared" si="0"/>
        <v>1</v>
      </c>
      <c r="H24" s="7" t="s">
        <v>12</v>
      </c>
      <c r="I24" s="7">
        <f t="shared" si="2"/>
        <v>56</v>
      </c>
      <c r="J24" s="12">
        <f t="shared" si="1"/>
        <v>0</v>
      </c>
    </row>
    <row r="25" spans="1:10" x14ac:dyDescent="0.5">
      <c r="A25" s="7">
        <v>24</v>
      </c>
      <c r="B25" s="11">
        <v>5</v>
      </c>
      <c r="C25" s="13">
        <v>43048</v>
      </c>
      <c r="D25" s="7" t="s">
        <v>60</v>
      </c>
      <c r="E25" s="11" t="s">
        <v>87</v>
      </c>
      <c r="F25" s="7" t="s">
        <v>8</v>
      </c>
      <c r="G25" s="7">
        <f t="shared" si="0"/>
        <v>1</v>
      </c>
      <c r="H25" s="7" t="s">
        <v>12</v>
      </c>
      <c r="I25" s="7">
        <f t="shared" si="2"/>
        <v>57</v>
      </c>
      <c r="J25" s="12">
        <f t="shared" si="1"/>
        <v>0</v>
      </c>
    </row>
    <row r="26" spans="1:10" x14ac:dyDescent="0.5">
      <c r="A26" s="7">
        <v>25</v>
      </c>
      <c r="B26" s="11">
        <v>5</v>
      </c>
      <c r="C26" s="13">
        <v>43048</v>
      </c>
      <c r="D26" s="7" t="s">
        <v>69</v>
      </c>
      <c r="E26" s="11" t="s">
        <v>100</v>
      </c>
      <c r="F26" s="7" t="s">
        <v>8</v>
      </c>
      <c r="G26" s="7">
        <f t="shared" si="0"/>
        <v>1</v>
      </c>
      <c r="H26" s="7" t="s">
        <v>12</v>
      </c>
      <c r="I26" s="7">
        <f t="shared" si="2"/>
        <v>58</v>
      </c>
      <c r="J26" s="12">
        <f t="shared" si="1"/>
        <v>0</v>
      </c>
    </row>
    <row r="27" spans="1:10" ht="31.5" x14ac:dyDescent="0.5">
      <c r="A27" s="7">
        <v>26</v>
      </c>
      <c r="B27" s="11">
        <v>5</v>
      </c>
      <c r="C27" s="13">
        <v>43048</v>
      </c>
      <c r="D27" s="7" t="s">
        <v>64</v>
      </c>
      <c r="E27" s="11" t="s">
        <v>88</v>
      </c>
      <c r="F27" s="7" t="s">
        <v>8</v>
      </c>
      <c r="G27" s="7">
        <f t="shared" si="0"/>
        <v>1</v>
      </c>
      <c r="H27" s="7" t="s">
        <v>13</v>
      </c>
      <c r="I27" s="7">
        <f t="shared" si="2"/>
        <v>59</v>
      </c>
      <c r="J27" s="12">
        <f t="shared" si="1"/>
        <v>1</v>
      </c>
    </row>
    <row r="28" spans="1:10" x14ac:dyDescent="0.5">
      <c r="A28" s="7">
        <v>27</v>
      </c>
      <c r="B28" s="11">
        <v>5</v>
      </c>
      <c r="C28" s="13">
        <v>43048</v>
      </c>
      <c r="D28" s="7" t="s">
        <v>56</v>
      </c>
      <c r="E28" s="11" t="s">
        <v>89</v>
      </c>
      <c r="F28" s="7" t="s">
        <v>8</v>
      </c>
      <c r="G28" s="7">
        <f t="shared" si="0"/>
        <v>1</v>
      </c>
      <c r="H28" s="7" t="s">
        <v>13</v>
      </c>
      <c r="I28" s="7">
        <f t="shared" si="2"/>
        <v>60</v>
      </c>
      <c r="J28" s="12">
        <f t="shared" si="1"/>
        <v>1</v>
      </c>
    </row>
    <row r="29" spans="1:10" x14ac:dyDescent="0.5">
      <c r="A29" s="7">
        <v>28</v>
      </c>
      <c r="B29" s="11">
        <v>5</v>
      </c>
      <c r="C29" s="13">
        <v>43048</v>
      </c>
      <c r="D29" s="7" t="s">
        <v>56</v>
      </c>
      <c r="E29" s="11" t="s">
        <v>90</v>
      </c>
      <c r="F29" s="7" t="s">
        <v>8</v>
      </c>
      <c r="G29" s="7">
        <f t="shared" si="0"/>
        <v>1</v>
      </c>
      <c r="H29" s="7" t="s">
        <v>13</v>
      </c>
      <c r="I29" s="7">
        <f t="shared" si="2"/>
        <v>61</v>
      </c>
      <c r="J29" s="12">
        <f t="shared" si="1"/>
        <v>1</v>
      </c>
    </row>
    <row r="30" spans="1:10" x14ac:dyDescent="0.5">
      <c r="A30" s="7">
        <v>29</v>
      </c>
      <c r="B30" s="11">
        <v>5</v>
      </c>
      <c r="C30" s="13">
        <v>43048</v>
      </c>
      <c r="D30" s="7" t="s">
        <v>65</v>
      </c>
      <c r="E30" s="11" t="s">
        <v>91</v>
      </c>
      <c r="F30" s="7" t="s">
        <v>8</v>
      </c>
      <c r="G30" s="7">
        <f t="shared" si="0"/>
        <v>1</v>
      </c>
      <c r="H30" s="7" t="s">
        <v>13</v>
      </c>
      <c r="I30" s="7">
        <f t="shared" si="2"/>
        <v>62</v>
      </c>
      <c r="J30" s="12">
        <f t="shared" si="1"/>
        <v>1</v>
      </c>
    </row>
    <row r="31" spans="1:10" x14ac:dyDescent="0.5">
      <c r="A31" s="7">
        <v>30</v>
      </c>
      <c r="B31" s="11">
        <v>5</v>
      </c>
      <c r="C31" s="13">
        <v>43048</v>
      </c>
      <c r="D31" s="7" t="s">
        <v>65</v>
      </c>
      <c r="E31" s="11" t="s">
        <v>92</v>
      </c>
      <c r="F31" s="7" t="s">
        <v>8</v>
      </c>
      <c r="G31" s="7">
        <f t="shared" si="0"/>
        <v>1</v>
      </c>
      <c r="H31" s="7" t="s">
        <v>13</v>
      </c>
      <c r="I31" s="7">
        <f t="shared" si="2"/>
        <v>63</v>
      </c>
      <c r="J31" s="12">
        <f t="shared" si="1"/>
        <v>1</v>
      </c>
    </row>
    <row r="32" spans="1:10" x14ac:dyDescent="0.5">
      <c r="A32" s="7">
        <v>31</v>
      </c>
      <c r="B32" s="11">
        <v>5</v>
      </c>
      <c r="C32" s="13">
        <v>43048</v>
      </c>
      <c r="D32" s="7" t="s">
        <v>67</v>
      </c>
      <c r="E32" s="11" t="s">
        <v>93</v>
      </c>
      <c r="F32" s="7" t="s">
        <v>8</v>
      </c>
      <c r="G32" s="7">
        <f t="shared" si="0"/>
        <v>1</v>
      </c>
      <c r="H32" s="7" t="s">
        <v>12</v>
      </c>
      <c r="I32" s="7">
        <f t="shared" si="2"/>
        <v>64</v>
      </c>
      <c r="J32" s="12">
        <f t="shared" si="1"/>
        <v>0</v>
      </c>
    </row>
    <row r="33" spans="1:10" x14ac:dyDescent="0.5">
      <c r="A33" s="7">
        <v>32</v>
      </c>
      <c r="B33" s="11">
        <v>5</v>
      </c>
      <c r="C33" s="13">
        <v>43048</v>
      </c>
      <c r="D33" s="7" t="s">
        <v>69</v>
      </c>
      <c r="E33" s="11" t="s">
        <v>94</v>
      </c>
      <c r="F33" s="7" t="s">
        <v>9</v>
      </c>
      <c r="G33" s="7">
        <f t="shared" si="0"/>
        <v>5</v>
      </c>
      <c r="H33" s="7" t="s">
        <v>12</v>
      </c>
      <c r="I33" s="7">
        <f t="shared" si="2"/>
        <v>69</v>
      </c>
      <c r="J33" s="12">
        <f t="shared" si="1"/>
        <v>0</v>
      </c>
    </row>
    <row r="34" spans="1:10" x14ac:dyDescent="0.5">
      <c r="A34" s="7">
        <v>33</v>
      </c>
      <c r="B34" s="11">
        <v>5</v>
      </c>
      <c r="C34" s="13">
        <v>43048</v>
      </c>
      <c r="D34" s="7" t="s">
        <v>43</v>
      </c>
      <c r="E34" s="11" t="s">
        <v>95</v>
      </c>
      <c r="F34" s="7" t="s">
        <v>9</v>
      </c>
      <c r="G34" s="7">
        <f t="shared" si="0"/>
        <v>5</v>
      </c>
      <c r="H34" s="7" t="s">
        <v>13</v>
      </c>
      <c r="I34" s="7">
        <f t="shared" si="2"/>
        <v>74</v>
      </c>
      <c r="J34" s="12">
        <f t="shared" si="1"/>
        <v>5</v>
      </c>
    </row>
    <row r="35" spans="1:10" x14ac:dyDescent="0.5">
      <c r="A35" s="7">
        <v>34</v>
      </c>
      <c r="B35" s="11">
        <v>5</v>
      </c>
      <c r="C35" s="13">
        <v>43048</v>
      </c>
      <c r="D35" s="7" t="s">
        <v>68</v>
      </c>
      <c r="E35" s="11" t="s">
        <v>96</v>
      </c>
      <c r="F35" s="7" t="s">
        <v>8</v>
      </c>
      <c r="G35" s="7">
        <f t="shared" si="0"/>
        <v>1</v>
      </c>
      <c r="H35" s="7" t="s">
        <v>12</v>
      </c>
      <c r="I35" s="7">
        <f t="shared" si="2"/>
        <v>75</v>
      </c>
      <c r="J35" s="12">
        <f t="shared" si="1"/>
        <v>0</v>
      </c>
    </row>
    <row r="36" spans="1:10" x14ac:dyDescent="0.5">
      <c r="A36" s="7">
        <v>35</v>
      </c>
      <c r="B36" s="11">
        <v>5</v>
      </c>
      <c r="C36" s="13">
        <v>43048</v>
      </c>
      <c r="D36" s="7" t="s">
        <v>63</v>
      </c>
      <c r="E36" s="11" t="s">
        <v>97</v>
      </c>
      <c r="F36" s="7" t="s">
        <v>9</v>
      </c>
      <c r="G36" s="7">
        <f t="shared" si="0"/>
        <v>5</v>
      </c>
      <c r="H36" s="7" t="s">
        <v>12</v>
      </c>
      <c r="I36" s="7">
        <f t="shared" si="2"/>
        <v>80</v>
      </c>
      <c r="J36" s="12">
        <f t="shared" si="1"/>
        <v>0</v>
      </c>
    </row>
    <row r="37" spans="1:10" x14ac:dyDescent="0.5">
      <c r="A37" s="7">
        <v>36</v>
      </c>
      <c r="B37" s="11">
        <v>5</v>
      </c>
      <c r="C37" s="13">
        <v>43048</v>
      </c>
      <c r="D37" s="7" t="s">
        <v>68</v>
      </c>
      <c r="E37" s="11" t="s">
        <v>98</v>
      </c>
      <c r="F37" s="7" t="s">
        <v>8</v>
      </c>
      <c r="G37" s="7">
        <f t="shared" si="0"/>
        <v>1</v>
      </c>
      <c r="H37" s="7" t="s">
        <v>12</v>
      </c>
      <c r="I37" s="7">
        <f t="shared" si="2"/>
        <v>81</v>
      </c>
      <c r="J37" s="12">
        <f t="shared" si="1"/>
        <v>0</v>
      </c>
    </row>
    <row r="38" spans="1:10" x14ac:dyDescent="0.5">
      <c r="A38" s="7">
        <v>37</v>
      </c>
      <c r="B38" s="11">
        <v>5</v>
      </c>
      <c r="C38" s="13">
        <v>43048</v>
      </c>
      <c r="D38" s="7" t="s">
        <v>63</v>
      </c>
      <c r="E38" s="11" t="s">
        <v>99</v>
      </c>
      <c r="F38" s="7" t="s">
        <v>9</v>
      </c>
      <c r="G38" s="7">
        <f t="shared" si="0"/>
        <v>5</v>
      </c>
      <c r="H38" s="7" t="s">
        <v>12</v>
      </c>
      <c r="I38" s="7">
        <f t="shared" si="2"/>
        <v>86</v>
      </c>
      <c r="J38" s="12">
        <f t="shared" si="1"/>
        <v>0</v>
      </c>
    </row>
    <row r="39" spans="1:10" x14ac:dyDescent="0.5">
      <c r="A39" s="7">
        <v>38</v>
      </c>
      <c r="B39" s="11">
        <v>5</v>
      </c>
      <c r="C39" s="13">
        <v>43048</v>
      </c>
      <c r="D39" s="7" t="s">
        <v>68</v>
      </c>
      <c r="E39" s="11" t="s">
        <v>101</v>
      </c>
      <c r="F39" s="7" t="s">
        <v>8</v>
      </c>
      <c r="G39" s="7">
        <f t="shared" si="0"/>
        <v>1</v>
      </c>
      <c r="H39" s="7" t="s">
        <v>12</v>
      </c>
      <c r="I39" s="7">
        <f t="shared" si="2"/>
        <v>87</v>
      </c>
      <c r="J39" s="12">
        <f t="shared" si="1"/>
        <v>0</v>
      </c>
    </row>
    <row r="40" spans="1:10" ht="31.5" x14ac:dyDescent="0.5">
      <c r="A40" s="7">
        <v>39</v>
      </c>
      <c r="B40" s="11">
        <v>6</v>
      </c>
      <c r="C40" s="13">
        <v>43057</v>
      </c>
      <c r="D40" s="7" t="s">
        <v>43</v>
      </c>
      <c r="E40" s="11" t="s">
        <v>102</v>
      </c>
      <c r="F40" s="7" t="s">
        <v>9</v>
      </c>
      <c r="G40" s="7">
        <f t="shared" si="0"/>
        <v>5</v>
      </c>
      <c r="H40" s="7" t="s">
        <v>12</v>
      </c>
      <c r="I40" s="7">
        <f t="shared" si="2"/>
        <v>92</v>
      </c>
      <c r="J40" s="12">
        <f t="shared" si="1"/>
        <v>0</v>
      </c>
    </row>
    <row r="41" spans="1:10" x14ac:dyDescent="0.5">
      <c r="A41" s="7">
        <v>40</v>
      </c>
    </row>
  </sheetData>
  <dataValidations count="3">
    <dataValidation type="list" allowBlank="1" showInputMessage="1" showErrorMessage="1" sqref="F2:F40" xr:uid="{00000000-0002-0000-0000-000000000000}">
      <formula1>$O$2:$O$4</formula1>
    </dataValidation>
    <dataValidation type="list" allowBlank="1" showInputMessage="1" showErrorMessage="1" sqref="H2:H40" xr:uid="{00000000-0002-0000-0000-000001000000}">
      <formula1>$N$6:$O$6</formula1>
    </dataValidation>
    <dataValidation type="list" allowBlank="1" showInputMessage="1" showErrorMessage="1" sqref="D2:D39" xr:uid="{00000000-0002-0000-0000-000002000000}">
      <formula1>$N$8:$Y$8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"/>
  <sheetViews>
    <sheetView zoomScale="80" zoomScaleNormal="80" workbookViewId="0">
      <selection activeCell="E8" sqref="E8"/>
    </sheetView>
  </sheetViews>
  <sheetFormatPr defaultColWidth="8.8125" defaultRowHeight="15.75" x14ac:dyDescent="0.5"/>
  <cols>
    <col min="1" max="1" width="11.1875" customWidth="1"/>
    <col min="2" max="2" width="13.6875" customWidth="1"/>
    <col min="3" max="3" width="15.3125" customWidth="1"/>
    <col min="5" max="5" width="90.1875" customWidth="1"/>
    <col min="7" max="7" width="14.6875" customWidth="1"/>
  </cols>
  <sheetData>
    <row r="1" spans="1:8" x14ac:dyDescent="0.5">
      <c r="A1" s="4" t="s">
        <v>18</v>
      </c>
      <c r="B1" s="4" t="s">
        <v>19</v>
      </c>
      <c r="C1" s="4" t="s">
        <v>20</v>
      </c>
      <c r="D1" s="4" t="s">
        <v>21</v>
      </c>
      <c r="E1" s="4" t="s">
        <v>22</v>
      </c>
      <c r="G1" s="4" t="s">
        <v>29</v>
      </c>
      <c r="H1" s="4" t="s">
        <v>22</v>
      </c>
    </row>
    <row r="2" spans="1:8" ht="17.649999999999999" x14ac:dyDescent="0.55000000000000004">
      <c r="A2" s="5">
        <v>1</v>
      </c>
      <c r="B2" s="5">
        <v>5</v>
      </c>
      <c r="C2" s="5">
        <v>7</v>
      </c>
      <c r="D2" s="5">
        <f>C2/B2</f>
        <v>1.4</v>
      </c>
      <c r="E2" t="s">
        <v>40</v>
      </c>
      <c r="G2" s="16" t="s">
        <v>23</v>
      </c>
      <c r="H2" t="s">
        <v>30</v>
      </c>
    </row>
    <row r="3" spans="1:8" ht="17.649999999999999" x14ac:dyDescent="0.55000000000000004">
      <c r="A3" s="5">
        <v>2</v>
      </c>
      <c r="B3" s="5">
        <v>8</v>
      </c>
      <c r="C3" s="5">
        <v>10</v>
      </c>
      <c r="D3" s="5">
        <f t="shared" ref="D3:D7" si="0">C3/B3</f>
        <v>1.25</v>
      </c>
      <c r="E3" t="s">
        <v>41</v>
      </c>
      <c r="G3" s="16"/>
      <c r="H3" t="s">
        <v>31</v>
      </c>
    </row>
    <row r="4" spans="1:8" ht="17.649999999999999" x14ac:dyDescent="0.55000000000000004">
      <c r="A4" s="5">
        <v>3</v>
      </c>
      <c r="B4" s="5">
        <v>14</v>
      </c>
      <c r="C4" s="5">
        <v>17</v>
      </c>
      <c r="D4" s="5">
        <f t="shared" si="0"/>
        <v>1.2142857142857142</v>
      </c>
      <c r="E4" t="s">
        <v>42</v>
      </c>
      <c r="G4" s="16" t="s">
        <v>24</v>
      </c>
      <c r="H4" t="s">
        <v>32</v>
      </c>
    </row>
    <row r="5" spans="1:8" ht="17.649999999999999" x14ac:dyDescent="0.55000000000000004">
      <c r="A5" s="5">
        <v>4</v>
      </c>
      <c r="B5" s="5">
        <v>27</v>
      </c>
      <c r="C5" s="5">
        <v>27</v>
      </c>
      <c r="D5" s="5">
        <f t="shared" si="0"/>
        <v>1</v>
      </c>
      <c r="E5" t="s">
        <v>71</v>
      </c>
      <c r="G5" s="16"/>
      <c r="H5" t="s">
        <v>33</v>
      </c>
    </row>
    <row r="6" spans="1:8" ht="17.649999999999999" x14ac:dyDescent="0.55000000000000004">
      <c r="A6">
        <v>5</v>
      </c>
      <c r="B6">
        <v>24</v>
      </c>
      <c r="C6">
        <v>24</v>
      </c>
      <c r="D6" s="5">
        <f t="shared" si="0"/>
        <v>1</v>
      </c>
      <c r="E6" t="s">
        <v>71</v>
      </c>
      <c r="G6" s="16"/>
      <c r="H6" t="s">
        <v>34</v>
      </c>
    </row>
    <row r="7" spans="1:8" ht="17.649999999999999" x14ac:dyDescent="0.55000000000000004">
      <c r="A7">
        <v>6</v>
      </c>
      <c r="B7">
        <v>17</v>
      </c>
      <c r="C7">
        <v>19</v>
      </c>
      <c r="D7" s="5">
        <v>1.1000000000000001</v>
      </c>
      <c r="E7" t="s">
        <v>103</v>
      </c>
      <c r="G7" s="4" t="s">
        <v>25</v>
      </c>
      <c r="H7" t="s">
        <v>26</v>
      </c>
    </row>
    <row r="8" spans="1:8" x14ac:dyDescent="0.5">
      <c r="G8" s="4"/>
      <c r="H8" t="s">
        <v>35</v>
      </c>
    </row>
    <row r="9" spans="1:8" x14ac:dyDescent="0.5">
      <c r="G9" s="4"/>
      <c r="H9" t="s">
        <v>36</v>
      </c>
    </row>
    <row r="10" spans="1:8" x14ac:dyDescent="0.5">
      <c r="G10" s="4" t="s">
        <v>27</v>
      </c>
      <c r="H10" t="s">
        <v>37</v>
      </c>
    </row>
    <row r="11" spans="1:8" x14ac:dyDescent="0.5">
      <c r="G11" s="4"/>
      <c r="H11" t="s">
        <v>32</v>
      </c>
    </row>
    <row r="12" spans="1:8" x14ac:dyDescent="0.5">
      <c r="G12" s="4"/>
      <c r="H12" t="s">
        <v>38</v>
      </c>
    </row>
    <row r="13" spans="1:8" x14ac:dyDescent="0.5">
      <c r="G13" s="4" t="s">
        <v>28</v>
      </c>
      <c r="H13" t="s">
        <v>30</v>
      </c>
    </row>
    <row r="14" spans="1:8" x14ac:dyDescent="0.5">
      <c r="G14" s="4"/>
      <c r="H14" t="s">
        <v>39</v>
      </c>
    </row>
  </sheetData>
  <mergeCells count="2">
    <mergeCell ref="G2:G3"/>
    <mergeCell ref="G4:G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"/>
  <sheetViews>
    <sheetView workbookViewId="0">
      <selection activeCell="B8" sqref="B8:C8"/>
    </sheetView>
  </sheetViews>
  <sheetFormatPr defaultRowHeight="15.75" x14ac:dyDescent="0.5"/>
  <cols>
    <col min="1" max="1" width="11.875" customWidth="1"/>
    <col min="2" max="2" width="10.875" customWidth="1"/>
    <col min="3" max="3" width="10.1875" customWidth="1"/>
  </cols>
  <sheetData>
    <row r="1" spans="1:3" x14ac:dyDescent="0.5">
      <c r="A1" s="4" t="s">
        <v>72</v>
      </c>
      <c r="B1" s="4" t="s">
        <v>73</v>
      </c>
      <c r="C1" s="4"/>
    </row>
    <row r="2" spans="1:3" ht="16.149999999999999" thickBot="1" x14ac:dyDescent="0.55000000000000004">
      <c r="A2" s="4" t="s">
        <v>18</v>
      </c>
      <c r="B2" s="4" t="s">
        <v>74</v>
      </c>
      <c r="C2" s="4" t="s">
        <v>75</v>
      </c>
    </row>
    <row r="3" spans="1:3" ht="16.149999999999999" thickBot="1" x14ac:dyDescent="0.55000000000000004">
      <c r="A3">
        <v>1</v>
      </c>
      <c r="B3" s="15">
        <v>24</v>
      </c>
      <c r="C3" s="15">
        <v>24</v>
      </c>
    </row>
    <row r="4" spans="1:3" ht="16.149999999999999" thickBot="1" x14ac:dyDescent="0.55000000000000004">
      <c r="A4">
        <v>2</v>
      </c>
      <c r="B4" s="15">
        <v>23.368421049999998</v>
      </c>
      <c r="C4" s="15">
        <v>23.941565220000001</v>
      </c>
    </row>
    <row r="5" spans="1:3" ht="16.149999999999999" thickBot="1" x14ac:dyDescent="0.55000000000000004">
      <c r="A5">
        <v>3</v>
      </c>
      <c r="B5" s="15">
        <v>16.641114980000001</v>
      </c>
      <c r="C5" s="15">
        <v>24.634756419999999</v>
      </c>
    </row>
    <row r="6" spans="1:3" ht="16.149999999999999" thickBot="1" x14ac:dyDescent="0.55000000000000004">
      <c r="A6">
        <v>4</v>
      </c>
      <c r="B6" s="15">
        <v>24.222737819999999</v>
      </c>
      <c r="C6" s="15">
        <v>23.962499999999999</v>
      </c>
    </row>
    <row r="7" spans="1:3" ht="16.149999999999999" thickBot="1" x14ac:dyDescent="0.55000000000000004">
      <c r="A7">
        <v>5</v>
      </c>
      <c r="B7" s="15">
        <v>24.688172040000001</v>
      </c>
      <c r="C7" s="15">
        <v>23.429189189999999</v>
      </c>
    </row>
    <row r="8" spans="1:3" x14ac:dyDescent="0.5">
      <c r="A8">
        <v>6</v>
      </c>
      <c r="B8" s="17">
        <v>26.41340782</v>
      </c>
      <c r="C8" s="17">
        <v>43.726118839999998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"/>
  <sheetViews>
    <sheetView tabSelected="1" workbookViewId="0">
      <selection activeCell="B3" sqref="B3:F4"/>
    </sheetView>
  </sheetViews>
  <sheetFormatPr defaultRowHeight="15.75" x14ac:dyDescent="0.5"/>
  <cols>
    <col min="1" max="1" width="16.8125" customWidth="1"/>
  </cols>
  <sheetData>
    <row r="1" spans="1:6" x14ac:dyDescent="0.5">
      <c r="A1" t="s">
        <v>76</v>
      </c>
    </row>
    <row r="2" spans="1:6" x14ac:dyDescent="0.5">
      <c r="B2" t="s">
        <v>79</v>
      </c>
      <c r="C2" t="s">
        <v>80</v>
      </c>
      <c r="D2" t="s">
        <v>81</v>
      </c>
      <c r="E2" t="s">
        <v>82</v>
      </c>
      <c r="F2" t="s">
        <v>83</v>
      </c>
    </row>
    <row r="3" spans="1:6" x14ac:dyDescent="0.5">
      <c r="A3" t="s">
        <v>77</v>
      </c>
      <c r="B3" s="17">
        <v>92.26</v>
      </c>
      <c r="C3" s="17">
        <v>103.976</v>
      </c>
      <c r="D3" s="17">
        <v>83.896000000000001</v>
      </c>
      <c r="E3" s="17">
        <v>97.66</v>
      </c>
      <c r="F3" s="17">
        <v>99.9</v>
      </c>
    </row>
    <row r="4" spans="1:6" x14ac:dyDescent="0.5">
      <c r="A4" t="s">
        <v>78</v>
      </c>
      <c r="B4" s="17">
        <v>57.124000000000002</v>
      </c>
      <c r="C4" s="17">
        <v>53.124000000000002</v>
      </c>
      <c r="D4" s="17">
        <v>53.124000000000002</v>
      </c>
      <c r="E4" s="17">
        <v>45.874000000000002</v>
      </c>
      <c r="F4" s="17">
        <v>48.874000000000002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Bugs</vt:lpstr>
      <vt:lpstr>Tasks</vt:lpstr>
      <vt:lpstr>Load Factor</vt:lpstr>
      <vt:lpstr>Hours per Member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2017-10-04T06:55:10Z</dcterms:created>
  <dcterms:modified xsi:type="dcterms:W3CDTF">2017-11-19T15:55:18Z</dcterms:modified>
</cp:coreProperties>
</file>