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4" rupBuild="18625"/>
  <workbookPr defaultThemeVersion="124226"/>
  <mc:AlternateContent xmlns:mc="http://schemas.openxmlformats.org/markup-compatibility/2006">
    <mc:Choice Requires="x15">
      <x15ac:absPath xmlns:x15ac="http://schemas.microsoft.com/office/spreadsheetml/2010/11/ac" url="C:\is304\project\final\draft6\"/>
    </mc:Choice>
  </mc:AlternateContent>
  <bookViews>
    <workbookView xWindow="0" yWindow="0" windowWidth="19200" windowHeight="6648" tabRatio="784" xr2:uid="{00000000-000D-0000-FFFF-FFFF00000000}"/>
  </bookViews>
  <sheets>
    <sheet name="Path Analysis" sheetId="17" r:id="rId1"/>
    <sheet name="Overview" sheetId="1" r:id="rId2"/>
    <sheet name="Costs" sheetId="15" r:id="rId3"/>
    <sheet name="Total cost chart" sheetId="11" r:id="rId4"/>
    <sheet name="Total cycle time" sheetId="3" r:id="rId5"/>
    <sheet name="Total time chart" sheetId="12" r:id="rId6"/>
    <sheet name="Resource consumption" sheetId="4" r:id="rId7"/>
    <sheet name="Resource consumption chart" sheetId="13" r:id="rId8"/>
    <sheet name="hiddenData" sheetId="8" state="hidden" r:id="rId9"/>
    <sheet name="Scenario 2PA1iLIP4PB" sheetId="16" r:id="rId10"/>
  </sheets>
  <definedNames>
    <definedName name="ActivityNames">hiddenData!$A$1:$A$18</definedName>
    <definedName name="Bottleneck0">#REF!</definedName>
    <definedName name="Bottleneck1">#REF!</definedName>
    <definedName name="Consumption0">hiddenData!$F$1:$F$3</definedName>
    <definedName name="Consumption1">#REF!</definedName>
    <definedName name="Resources">hiddenData!$F$4:$F$6</definedName>
    <definedName name="TotalCosts0">hiddenData!$B$1:$B$18</definedName>
    <definedName name="TotalCosts1">#REF!</definedName>
    <definedName name="TotalTime0">hiddenData!$D$1:$D$18</definedName>
    <definedName name="TotalTime1">#REF!</definedName>
  </definedNames>
  <calcPr calcId="171027"/>
</workbook>
</file>

<file path=xl/calcChain.xml><?xml version="1.0" encoding="utf-8"?>
<calcChain xmlns="http://schemas.openxmlformats.org/spreadsheetml/2006/main">
  <c r="D24" i="17" l="1"/>
  <c r="C24" i="17"/>
  <c r="D23" i="17"/>
  <c r="C23" i="17"/>
  <c r="D22" i="17"/>
  <c r="C22" i="17"/>
  <c r="D21" i="17"/>
  <c r="C21" i="17"/>
  <c r="F19" i="17"/>
  <c r="F18" i="17"/>
  <c r="F17" i="17"/>
  <c r="F16" i="17"/>
  <c r="F15" i="17"/>
  <c r="F14" i="17"/>
  <c r="F13" i="17"/>
  <c r="F12" i="17"/>
  <c r="F11" i="17"/>
  <c r="F10" i="17"/>
  <c r="F9" i="17"/>
  <c r="F8" i="17"/>
  <c r="F7" i="17"/>
  <c r="F6" i="17"/>
  <c r="F5" i="17"/>
  <c r="F4" i="17"/>
  <c r="F3" i="17"/>
  <c r="F2" i="17"/>
  <c r="D18" i="8"/>
  <c r="B18" i="8"/>
  <c r="A18" i="8"/>
  <c r="D17" i="8"/>
  <c r="B17" i="8"/>
  <c r="A17" i="8"/>
  <c r="D16" i="8"/>
  <c r="B16" i="8"/>
  <c r="A16" i="8"/>
  <c r="D15" i="8"/>
  <c r="B15" i="8"/>
  <c r="A15" i="8"/>
  <c r="D14" i="8"/>
  <c r="B14" i="8"/>
  <c r="A14" i="8"/>
  <c r="D13" i="8"/>
  <c r="B13" i="8"/>
  <c r="A13" i="8"/>
  <c r="D12" i="8"/>
  <c r="B12" i="8"/>
  <c r="A12" i="8"/>
  <c r="D11" i="8"/>
  <c r="B11" i="8"/>
  <c r="A11" i="8"/>
  <c r="D10" i="8"/>
  <c r="B10" i="8"/>
  <c r="A10" i="8"/>
  <c r="D9" i="8"/>
  <c r="B9" i="8"/>
  <c r="A9" i="8"/>
  <c r="D8" i="8"/>
  <c r="B8" i="8"/>
  <c r="A8" i="8"/>
  <c r="D7" i="8"/>
  <c r="B7" i="8"/>
  <c r="A7" i="8"/>
  <c r="F6" i="8"/>
  <c r="D6" i="8"/>
  <c r="B6" i="8"/>
  <c r="A6" i="8"/>
  <c r="F5" i="8"/>
  <c r="D5" i="8"/>
  <c r="B5" i="8"/>
  <c r="A5" i="8"/>
  <c r="F4" i="8"/>
  <c r="D4" i="8"/>
  <c r="B4" i="8"/>
  <c r="A4" i="8"/>
  <c r="F3" i="8"/>
  <c r="D3" i="8"/>
  <c r="B3" i="8"/>
  <c r="A3" i="8"/>
  <c r="F2" i="8"/>
  <c r="D2" i="8"/>
  <c r="B2" i="8"/>
  <c r="A2" i="8"/>
  <c r="F1" i="8"/>
  <c r="D1" i="8"/>
  <c r="B1" i="8"/>
  <c r="A1" i="8"/>
  <c r="E21" i="17" l="1"/>
  <c r="E24" i="17"/>
  <c r="E23" i="17"/>
  <c r="C25" i="17"/>
  <c r="E22" i="17"/>
  <c r="D26" i="17"/>
  <c r="E26" i="17" l="1"/>
</calcChain>
</file>

<file path=xl/sharedStrings.xml><?xml version="1.0" encoding="utf-8"?>
<sst xmlns="http://schemas.openxmlformats.org/spreadsheetml/2006/main" count="482" uniqueCount="132">
  <si>
    <t>Report</t>
  </si>
  <si>
    <t>Simulation</t>
  </si>
  <si>
    <t>Date</t>
  </si>
  <si>
    <t>11/11/17</t>
  </si>
  <si>
    <t>Time</t>
  </si>
  <si>
    <t>3:55 AM</t>
  </si>
  <si>
    <t>User</t>
  </si>
  <si>
    <t>Lee Zhi Tao</t>
  </si>
  <si>
    <t>Process</t>
  </si>
  <si>
    <t>[Draft 3] To-Be PR-to-PO subprocess</t>
  </si>
  <si>
    <t>Used scenario</t>
  </si>
  <si>
    <t>Duration in days</t>
  </si>
  <si>
    <t>Total cycle time</t>
  </si>
  <si>
    <t>Resource consumption</t>
  </si>
  <si>
    <t>Bottlenecks</t>
  </si>
  <si>
    <t>2PA1iLIP4PB</t>
  </si>
  <si>
    <t>5d</t>
  </si>
  <si>
    <t>8d 22:19h</t>
  </si>
  <si>
    <t>4d 11:07h</t>
  </si>
  <si>
    <t/>
  </si>
  <si>
    <t>Execution costs of a process instance are the sum of fixed activity costs and resources costs. The
latter ones are computed using defined responsibilities and activity execution durations. The following
table shows selected process instance costs as well as the total sum of all costs:</t>
  </si>
  <si>
    <t>Average</t>
  </si>
  <si>
    <t>Minimum</t>
  </si>
  <si>
    <t>Maximum</t>
  </si>
  <si>
    <t>Total costs</t>
  </si>
  <si>
    <t>The following table shows the costs caused by every activity of your process:</t>
  </si>
  <si>
    <t>Task</t>
  </si>
  <si>
    <t>Completed instances</t>
  </si>
  <si>
    <t>Login to iLIP to retrieve PR details</t>
  </si>
  <si>
    <t>Receive real time updates from outsourcer about stock availability and update LIS</t>
  </si>
  <si>
    <t>Send email to inform PB out of stock</t>
  </si>
  <si>
    <t>Display existing supplier catalogue who can meet delivery date</t>
  </si>
  <si>
    <t>Send list of preferred suppliers to PB for negotiation</t>
  </si>
  <si>
    <t>Calling and negotiation with suppliers</t>
  </si>
  <si>
    <t>Update of supplier information and pricing details in iLIP</t>
  </si>
  <si>
    <t>Update iLIP of negotiation rejection status</t>
  </si>
  <si>
    <t>Intelligent sourcing of suppliers through online marketplace</t>
  </si>
  <si>
    <t>Real-time update of supplier information and pricing details to LIS</t>
  </si>
  <si>
    <t>Validation of PR data and update PWS</t>
  </si>
  <si>
    <t>Send email with PR number to PA</t>
  </si>
  <si>
    <t>Login to iLIP to tally item costs and commit budget</t>
  </si>
  <si>
    <t>Update iLIP of budget commitment status</t>
  </si>
  <si>
    <t>Real-time update of item tally and budget commitment status in FIS</t>
  </si>
  <si>
    <t>Endorsement of PR and update PWS</t>
  </si>
  <si>
    <t>Final review, creation and printing of PO in iLIP</t>
  </si>
  <si>
    <t>Fax PO to various suppliers</t>
  </si>
  <si>
    <t>Latest run Total costs</t>
  </si>
  <si>
    <t>Legend</t>
  </si>
  <si>
    <t>All values are relative to the highest value</t>
  </si>
  <si>
    <t>Latest run</t>
  </si>
  <si>
    <t>Previous run</t>
  </si>
  <si>
    <t>100%</t>
  </si>
  <si>
    <t>&gt;87.5%</t>
  </si>
  <si>
    <t>&gt;75%</t>
  </si>
  <si>
    <t>&gt;62.5%</t>
  </si>
  <si>
    <t>&gt;50%</t>
  </si>
  <si>
    <t>&lt;=50% or smallest value</t>
  </si>
  <si>
    <t>The cycle time of a process instance is measured between its start and completion. The following table shows selected
process instance cycle times as well as the total sum of all run cycles:</t>
  </si>
  <si>
    <t>00:51h</t>
  </si>
  <si>
    <t>00:03h</t>
  </si>
  <si>
    <t>14:46h</t>
  </si>
  <si>
    <t>Execution times incl. waiting times</t>
  </si>
  <si>
    <t>The following table shows for each activity how long its execution took with respect to existing working schedules without
taking available resources into account:</t>
  </si>
  <si>
    <t>Total execution
time</t>
  </si>
  <si>
    <t>Pure execution times</t>
  </si>
  <si>
    <t>Within a process instance, several activities are executed. This happens sub-sequentially, delayed or in parallel. The
following table shows for each activity how long its pure execution took. The values ​​do not include any existing waiting
times, those are included in the table at 'Execution times incl. waiting times'. Please note that waiting times due
to missing resources are not displayed here, as they are analyzed under “Bottlenecks”.</t>
  </si>
  <si>
    <t>Latest run Total cycle time</t>
  </si>
  <si>
    <t>The execution of activities is performed by resources. The following table shows
the workload of all resources in your scenario:</t>
  </si>
  <si>
    <t>Resources</t>
  </si>
  <si>
    <t>Consumed time</t>
  </si>
  <si>
    <t>Workload</t>
  </si>
  <si>
    <t>PB</t>
  </si>
  <si>
    <t>PA</t>
  </si>
  <si>
    <t>iLIP</t>
  </si>
  <si>
    <t>Latest run Workload</t>
  </si>
  <si>
    <t>Costs and Duration</t>
  </si>
  <si>
    <t>Execution costs</t>
  </si>
  <si>
    <t>Execution time</t>
  </si>
  <si>
    <t>00:01h</t>
  </si>
  <si>
    <t>00:30h</t>
  </si>
  <si>
    <t>00:05h</t>
  </si>
  <si>
    <t>00:00h</t>
  </si>
  <si>
    <t>00:20h</t>
  </si>
  <si>
    <t>00:10h</t>
  </si>
  <si>
    <t>Frequency and probabilities</t>
  </si>
  <si>
    <t>Start event</t>
  </si>
  <si>
    <t>Frequency</t>
  </si>
  <si>
    <t>Process Start</t>
  </si>
  <si>
    <t>On Mon-Fri; overall 250 times</t>
  </si>
  <si>
    <t>Gateway</t>
  </si>
  <si>
    <t>Decision</t>
  </si>
  <si>
    <t>Probability</t>
  </si>
  <si>
    <t>Stock available?</t>
  </si>
  <si>
    <t>No  10%</t>
  </si>
  <si>
    <t>Yes  90%</t>
  </si>
  <si>
    <t>Can meet?</t>
  </si>
  <si>
    <t>No 10%</t>
  </si>
  <si>
    <t>Yes 90%</t>
  </si>
  <si>
    <t>Negotiation succeeds?</t>
  </si>
  <si>
    <t>No 40%</t>
  </si>
  <si>
    <t>Yes 60%</t>
  </si>
  <si>
    <t>Role</t>
  </si>
  <si>
    <t>Work schedules</t>
  </si>
  <si>
    <t>Costs/hour</t>
  </si>
  <si>
    <t>2 employees; 90 hours per week</t>
  </si>
  <si>
    <t>4 employees; 180 hours per week</t>
  </si>
  <si>
    <t>250 employees; 42000 hours per week</t>
  </si>
  <si>
    <t>#</t>
  </si>
  <si>
    <t>Average Cost</t>
  </si>
  <si>
    <t>Average Elapsed 
Duration</t>
  </si>
  <si>
    <t>Average Elapsed 
Duration (mins)</t>
  </si>
  <si>
    <t>Path #1</t>
  </si>
  <si>
    <t>Path #2</t>
  </si>
  <si>
    <t>Path #3</t>
  </si>
  <si>
    <t>Path #4</t>
  </si>
  <si>
    <t>Path</t>
  </si>
  <si>
    <t>Distribution</t>
  </si>
  <si>
    <t>Percentages</t>
  </si>
  <si>
    <t>%</t>
  </si>
  <si>
    <t>Stock is available, existing contracts can meet delivery date</t>
  </si>
  <si>
    <t>Stock Available</t>
  </si>
  <si>
    <t>Stock is not available</t>
  </si>
  <si>
    <t>Stock Not Available</t>
  </si>
  <si>
    <t>Stock is available, existing contracts does not meet delivery date, negotiation with existing suppliers succeed</t>
  </si>
  <si>
    <t>Existing contracts can meet delivery date</t>
  </si>
  <si>
    <t>Stock is available, existing contracts does not meet delivery date, negotiation with existing suppliers does not succeed</t>
  </si>
  <si>
    <t>Existing contracts cannot meet delivery date</t>
  </si>
  <si>
    <t>Total Distribution</t>
  </si>
  <si>
    <t>Negotiation succeeds</t>
  </si>
  <si>
    <t>Weighted Averages</t>
  </si>
  <si>
    <t>Negotiation does not succeed</t>
  </si>
  <si>
    <t>Intelligent sourcing and selection of suppliers through online marketplace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</si>
</sst>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lt;1]hh:mm&quot;h&quot;;d&quot;d&quot;\ hh:mm&quot;h&quot;"/>
    <numFmt numFmtId="165" formatCode="&quot;$&quot;&quot; &quot;#,##0.00;&quot;(&quot;&quot;$&quot;&quot; &quot;#,##0.00&quot;)&quot;"/>
    <numFmt numFmtId="166" formatCode="&quot;$&quot;#,##0.00"/>
  </numFmts>
  <fonts count="7" x14ac:knownFonts="1">
    <font>
      <sz val="11"/>
      <color indexed="8"/>
      <name val="Calibri"/>
      <family val="2"/>
      <scheme val="minor"/>
    </font>
    <font>
      <sz val="11"/>
      <name val="Tahoma"/>
      <family val="2"/>
    </font>
    <font>
      <b/>
      <sz val="11"/>
      <name val="Tahoma"/>
      <family val="2"/>
    </font>
    <font>
      <b/>
      <u/>
      <sz val="11"/>
      <name val="Tahoma"/>
      <family val="2"/>
    </font>
    <font>
      <sz val="11"/>
      <color indexed="8"/>
      <name val="Calibri"/>
      <family val="2"/>
      <scheme val="minor"/>
    </font>
    <font>
      <sz val="11"/>
      <color indexed="8"/>
      <name val="Tahoma"/>
      <family val="2"/>
    </font>
    <font>
      <sz val="10"/>
      <color rgb="FF000000"/>
      <name val="Arial"/>
      <family val="2"/>
    </font>
  </fonts>
  <fills count="13">
    <fill>
      <patternFill patternType="none"/>
    </fill>
    <fill>
      <patternFill patternType="gray125"/>
    </fill>
    <fill>
      <patternFill patternType="solid">
        <fgColor rgb="FF61AEF2"/>
      </patternFill>
    </fill>
    <fill>
      <patternFill patternType="solid">
        <fgColor rgb="FF7ABBF4"/>
      </patternFill>
    </fill>
    <fill>
      <patternFill patternType="solid">
        <fgColor rgb="FF9ACBF7"/>
      </patternFill>
    </fill>
    <fill>
      <patternFill patternType="solid">
        <fgColor rgb="FFB3D8F9"/>
      </patternFill>
    </fill>
    <fill>
      <patternFill patternType="solid">
        <fgColor rgb="FFC6E0F7"/>
      </patternFill>
    </fill>
    <fill>
      <patternFill patternType="solid">
        <fgColor rgb="FFA3A3A3"/>
      </patternFill>
    </fill>
    <fill>
      <patternFill patternType="solid">
        <fgColor rgb="FFAFAFAF"/>
      </patternFill>
    </fill>
    <fill>
      <patternFill patternType="solid">
        <fgColor rgb="FFC0C0C0"/>
      </patternFill>
    </fill>
    <fill>
      <patternFill patternType="solid">
        <fgColor rgb="FFCDCDCD"/>
      </patternFill>
    </fill>
    <fill>
      <patternFill patternType="solid">
        <fgColor rgb="FFD5D5D5"/>
      </patternFill>
    </fill>
    <fill>
      <patternFill patternType="none">
        <bgColor indexed="64"/>
      </patternFill>
    </fill>
  </fills>
  <borders count="13">
    <border>
      <left/>
      <right/>
      <top/>
      <bottom/>
      <diagonal/>
    </border>
    <border>
      <left style="thin">
        <color indexed="63"/>
      </left>
      <right style="thin">
        <color indexed="63"/>
      </right>
      <top style="thin">
        <color indexed="63"/>
      </top>
      <bottom style="thin">
        <color indexed="63"/>
      </bottom>
      <diagonal/>
    </border>
    <border>
      <left style="thin">
        <color auto="1"/>
      </left>
      <right/>
      <top/>
      <bottom/>
      <diagonal/>
    </border>
    <border>
      <left/>
      <right style="thin">
        <color auto="1"/>
      </right>
      <top/>
      <bottom/>
      <diagonal/>
    </border>
    <border>
      <left/>
      <right/>
      <top/>
      <bottom/>
      <diagonal/>
    </border>
    <border>
      <left/>
      <right style="thin">
        <color indexed="8"/>
      </right>
      <top/>
      <bottom/>
      <diagonal/>
    </border>
    <border>
      <left/>
      <right style="thin">
        <color indexed="8"/>
      </right>
      <top/>
      <bottom style="thin">
        <color indexed="8"/>
      </bottom>
      <diagonal/>
    </border>
    <border>
      <left style="thin">
        <color indexed="8"/>
      </left>
      <right/>
      <top/>
      <bottom/>
      <diagonal/>
    </border>
    <border>
      <left style="thin">
        <color indexed="8"/>
      </left>
      <right/>
      <top/>
      <bottom style="thin">
        <color indexed="8"/>
      </bottom>
      <diagonal/>
    </border>
    <border>
      <left style="thin">
        <color indexed="8"/>
      </left>
      <right/>
      <top style="thin">
        <color indexed="8"/>
      </top>
      <bottom/>
      <diagonal/>
    </border>
    <border>
      <left/>
      <right style="thin">
        <color indexed="8"/>
      </right>
      <top style="thin">
        <color indexed="8"/>
      </top>
      <bottom/>
      <diagonal/>
    </border>
    <border>
      <left style="thin">
        <color indexed="63"/>
      </left>
      <right/>
      <top style="thin">
        <color indexed="63"/>
      </top>
      <bottom style="thin">
        <color indexed="63"/>
      </bottom>
      <diagonal/>
    </border>
    <border>
      <left/>
      <right style="thin">
        <color indexed="63"/>
      </right>
      <top style="thin">
        <color indexed="63"/>
      </top>
      <bottom style="thin">
        <color indexed="63"/>
      </bottom>
      <diagonal/>
    </border>
  </borders>
  <cellStyleXfs count="3">
    <xf numFmtId="0" fontId="0" fillId="0" borderId="0"/>
    <xf numFmtId="0" fontId="4" fillId="12" borderId="4"/>
    <xf numFmtId="0" fontId="4" fillId="12" borderId="4"/>
  </cellStyleXfs>
  <cellXfs count="64">
    <xf numFmtId="0" fontId="0" fillId="0" borderId="0" xfId="0"/>
    <xf numFmtId="15" fontId="0" fillId="0" borderId="0" xfId="0" applyNumberFormat="1"/>
    <xf numFmtId="0" fontId="2" fillId="0" borderId="0" xfId="0" applyFont="1" applyAlignment="1">
      <alignment vertical="top" wrapText="1"/>
    </xf>
    <xf numFmtId="0" fontId="2" fillId="0" borderId="1" xfId="0" applyFont="1" applyBorder="1" applyAlignment="1">
      <alignment vertical="top" wrapText="1"/>
    </xf>
    <xf numFmtId="0" fontId="1" fillId="0" borderId="1" xfId="0" applyFont="1" applyBorder="1" applyAlignment="1">
      <alignment vertical="top" wrapText="1"/>
    </xf>
    <xf numFmtId="0" fontId="1" fillId="0" borderId="1" xfId="0" applyFont="1" applyBorder="1" applyAlignment="1">
      <alignment horizontal="right" vertical="top" wrapText="1"/>
    </xf>
    <xf numFmtId="164" fontId="1" fillId="0" borderId="1" xfId="0" applyNumberFormat="1" applyFont="1" applyBorder="1" applyAlignment="1">
      <alignment vertical="top" wrapText="1"/>
    </xf>
    <xf numFmtId="10" fontId="1" fillId="0" borderId="1" xfId="0" applyNumberFormat="1" applyFont="1" applyBorder="1" applyAlignment="1">
      <alignment vertical="top" wrapText="1"/>
    </xf>
    <xf numFmtId="165" fontId="1" fillId="0" borderId="1" xfId="0" applyNumberFormat="1" applyFont="1" applyBorder="1" applyAlignment="1">
      <alignment vertical="top" wrapText="1"/>
    </xf>
    <xf numFmtId="165" fontId="1" fillId="0" borderId="1" xfId="0" applyNumberFormat="1" applyFont="1" applyBorder="1" applyAlignment="1">
      <alignment vertical="top" wrapText="1"/>
    </xf>
    <xf numFmtId="0" fontId="1" fillId="2" borderId="2" xfId="0" applyFont="1" applyFill="1" applyBorder="1" applyAlignment="1">
      <alignment vertical="top" wrapText="1"/>
    </xf>
    <xf numFmtId="0" fontId="1" fillId="3" borderId="2" xfId="0" applyFont="1" applyFill="1" applyBorder="1" applyAlignment="1">
      <alignment vertical="top" wrapText="1"/>
    </xf>
    <xf numFmtId="0" fontId="1" fillId="4" borderId="2" xfId="0" applyFont="1" applyFill="1" applyBorder="1" applyAlignment="1">
      <alignment vertical="top" wrapText="1"/>
    </xf>
    <xf numFmtId="0" fontId="1" fillId="5" borderId="2" xfId="0" applyFont="1" applyFill="1" applyBorder="1" applyAlignment="1">
      <alignment vertical="top" wrapText="1"/>
    </xf>
    <xf numFmtId="0" fontId="1" fillId="6" borderId="2" xfId="0" applyFont="1" applyFill="1" applyBorder="1" applyAlignment="1">
      <alignment vertical="top" wrapText="1"/>
    </xf>
    <xf numFmtId="0" fontId="1" fillId="2" borderId="1" xfId="0" applyFont="1" applyFill="1" applyBorder="1" applyAlignment="1">
      <alignment vertical="top" wrapText="1"/>
    </xf>
    <xf numFmtId="0" fontId="1" fillId="6" borderId="1" xfId="0" applyFont="1" applyFill="1" applyBorder="1" applyAlignment="1">
      <alignment vertical="top" wrapText="1"/>
    </xf>
    <xf numFmtId="165" fontId="1" fillId="2" borderId="1" xfId="0" applyNumberFormat="1" applyFont="1" applyFill="1" applyBorder="1" applyAlignment="1">
      <alignment vertical="top" wrapText="1"/>
    </xf>
    <xf numFmtId="165" fontId="1" fillId="5" borderId="1" xfId="0" applyNumberFormat="1" applyFont="1" applyFill="1" applyBorder="1" applyAlignment="1">
      <alignment vertical="top" wrapText="1"/>
    </xf>
    <xf numFmtId="10" fontId="1" fillId="2" borderId="1" xfId="0" applyNumberFormat="1" applyFont="1" applyFill="1" applyBorder="1" applyAlignment="1">
      <alignment vertical="top" wrapText="1"/>
    </xf>
    <xf numFmtId="164" fontId="1" fillId="2" borderId="1" xfId="0" applyNumberFormat="1" applyFont="1" applyFill="1" applyBorder="1" applyAlignment="1">
      <alignment vertical="top" wrapText="1"/>
    </xf>
    <xf numFmtId="164" fontId="1" fillId="3" borderId="1" xfId="0" applyNumberFormat="1" applyFont="1" applyFill="1" applyBorder="1" applyAlignment="1">
      <alignment vertical="top" wrapText="1"/>
    </xf>
    <xf numFmtId="164" fontId="1" fillId="5" borderId="1" xfId="0" applyNumberFormat="1" applyFont="1" applyFill="1" applyBorder="1" applyAlignment="1">
      <alignment vertical="top" wrapText="1"/>
    </xf>
    <xf numFmtId="164" fontId="1" fillId="6" borderId="1" xfId="0" applyNumberFormat="1" applyFont="1" applyFill="1" applyBorder="1" applyAlignment="1">
      <alignment vertical="top" wrapText="1"/>
    </xf>
    <xf numFmtId="0" fontId="1" fillId="7" borderId="3" xfId="0" applyFont="1" applyFill="1" applyBorder="1" applyAlignment="1">
      <alignment vertical="top" wrapText="1"/>
    </xf>
    <xf numFmtId="0" fontId="1" fillId="8" borderId="3" xfId="0" applyFont="1" applyFill="1" applyBorder="1" applyAlignment="1">
      <alignment vertical="top" wrapText="1"/>
    </xf>
    <xf numFmtId="0" fontId="1" fillId="9" borderId="3" xfId="0" applyFont="1" applyFill="1" applyBorder="1" applyAlignment="1">
      <alignment vertical="top" wrapText="1"/>
    </xf>
    <xf numFmtId="0" fontId="1" fillId="10" borderId="3" xfId="0" applyFont="1" applyFill="1" applyBorder="1" applyAlignment="1">
      <alignment vertical="top" wrapText="1"/>
    </xf>
    <xf numFmtId="0" fontId="1" fillId="11" borderId="3" xfId="0" applyFont="1" applyFill="1" applyBorder="1" applyAlignment="1">
      <alignment vertical="top" wrapText="1"/>
    </xf>
    <xf numFmtId="0" fontId="1" fillId="12" borderId="5" xfId="0" applyNumberFormat="1" applyFont="1" applyFill="1" applyBorder="1" applyAlignment="1">
      <alignment vertical="top" wrapText="1"/>
    </xf>
    <xf numFmtId="0" fontId="1" fillId="12" borderId="6" xfId="0" applyNumberFormat="1" applyFont="1" applyFill="1" applyBorder="1" applyAlignment="1">
      <alignment vertical="top" wrapText="1"/>
    </xf>
    <xf numFmtId="0" fontId="2" fillId="12" borderId="7" xfId="0" applyNumberFormat="1" applyFont="1" applyFill="1" applyBorder="1" applyAlignment="1">
      <alignment vertical="top" wrapText="1"/>
    </xf>
    <xf numFmtId="0" fontId="2" fillId="12" borderId="8" xfId="0" applyNumberFormat="1" applyFont="1" applyFill="1" applyBorder="1" applyAlignment="1">
      <alignment vertical="top" wrapText="1"/>
    </xf>
    <xf numFmtId="0" fontId="2" fillId="12" borderId="9" xfId="0" applyNumberFormat="1" applyFont="1" applyFill="1" applyBorder="1" applyAlignment="1">
      <alignment vertical="top" wrapText="1"/>
    </xf>
    <xf numFmtId="0" fontId="1" fillId="12" borderId="10" xfId="0" applyNumberFormat="1" applyFont="1" applyFill="1" applyBorder="1" applyAlignment="1">
      <alignment vertical="top" wrapText="1"/>
    </xf>
    <xf numFmtId="0" fontId="1" fillId="12" borderId="7" xfId="0" applyNumberFormat="1" applyFont="1" applyFill="1" applyBorder="1" applyAlignment="1">
      <alignment vertical="top" wrapText="1"/>
    </xf>
    <xf numFmtId="0" fontId="0" fillId="12" borderId="10" xfId="0" applyNumberFormat="1" applyFont="1" applyFill="1" applyBorder="1"/>
    <xf numFmtId="0" fontId="1" fillId="12" borderId="8" xfId="0" applyNumberFormat="1" applyFont="1" applyFill="1" applyBorder="1" applyAlignment="1">
      <alignment vertical="top" wrapText="1"/>
    </xf>
    <xf numFmtId="0" fontId="1" fillId="0" borderId="0" xfId="0" applyFont="1" applyAlignment="1">
      <alignment vertical="top" wrapText="1"/>
    </xf>
    <xf numFmtId="0" fontId="0" fillId="0" borderId="0" xfId="0"/>
    <xf numFmtId="0" fontId="1" fillId="0" borderId="1" xfId="0" applyFont="1" applyBorder="1" applyAlignment="1">
      <alignment vertical="top" wrapText="1"/>
    </xf>
    <xf numFmtId="0" fontId="1" fillId="12" borderId="7" xfId="0" applyNumberFormat="1" applyFont="1" applyFill="1" applyBorder="1" applyAlignment="1">
      <alignment vertical="top" wrapText="1"/>
    </xf>
    <xf numFmtId="0" fontId="0" fillId="12" borderId="5" xfId="0" applyNumberFormat="1" applyFont="1" applyFill="1" applyBorder="1"/>
    <xf numFmtId="0" fontId="3" fillId="0" borderId="0" xfId="0" applyFont="1" applyAlignment="1">
      <alignment vertical="top" wrapText="1"/>
    </xf>
    <xf numFmtId="0" fontId="0" fillId="12" borderId="8" xfId="0" applyNumberFormat="1" applyFont="1" applyFill="1" applyBorder="1"/>
    <xf numFmtId="0" fontId="4" fillId="12" borderId="4" xfId="1" applyFont="1"/>
    <xf numFmtId="0" fontId="4" fillId="12" borderId="4" xfId="1" applyFont="1" applyAlignment="1">
      <alignment horizontal="center"/>
    </xf>
    <xf numFmtId="0" fontId="4" fillId="12" borderId="4" xfId="1" applyFont="1" applyAlignment="1">
      <alignment wrapText="1"/>
    </xf>
    <xf numFmtId="0" fontId="1" fillId="0" borderId="11" xfId="0" applyFont="1" applyBorder="1" applyAlignment="1">
      <alignment horizontal="center" vertical="top" wrapText="1"/>
    </xf>
    <xf numFmtId="0" fontId="1" fillId="0" borderId="12" xfId="0" applyFont="1" applyBorder="1" applyAlignment="1">
      <alignment horizontal="center" vertical="top" wrapText="1"/>
    </xf>
    <xf numFmtId="21" fontId="5" fillId="0" borderId="4" xfId="0" applyNumberFormat="1" applyFont="1" applyBorder="1" applyAlignment="1">
      <alignment vertical="center"/>
    </xf>
    <xf numFmtId="0" fontId="4" fillId="12" borderId="4" xfId="2" applyFont="1" applyAlignment="1">
      <alignment horizontal="right"/>
    </xf>
    <xf numFmtId="0" fontId="4" fillId="12" borderId="4" xfId="2" applyFont="1"/>
    <xf numFmtId="0" fontId="4" fillId="12" borderId="4" xfId="2" applyFont="1" applyAlignment="1">
      <alignment wrapText="1"/>
    </xf>
    <xf numFmtId="0" fontId="4" fillId="12" borderId="4" xfId="2"/>
    <xf numFmtId="0" fontId="4" fillId="12" borderId="4" xfId="2" applyFont="1" applyAlignment="1">
      <alignment horizontal="center"/>
    </xf>
    <xf numFmtId="0" fontId="0" fillId="12" borderId="4" xfId="2" applyFont="1"/>
    <xf numFmtId="0" fontId="6" fillId="0" borderId="0" xfId="0" applyFont="1" applyAlignment="1">
      <alignment wrapText="1"/>
    </xf>
    <xf numFmtId="166" fontId="4" fillId="12" borderId="4" xfId="2" applyNumberFormat="1" applyFont="1"/>
    <xf numFmtId="0" fontId="4" fillId="12" borderId="4" xfId="2" applyNumberFormat="1" applyFont="1"/>
    <xf numFmtId="1" fontId="4" fillId="12" borderId="4" xfId="2" applyNumberFormat="1" applyFont="1"/>
    <xf numFmtId="0" fontId="0" fillId="12" borderId="4" xfId="2" applyFont="1" applyAlignment="1">
      <alignment horizontal="center"/>
    </xf>
    <xf numFmtId="0" fontId="0" fillId="0" borderId="0" xfId="0" applyAlignment="1">
      <alignment horizontal="center"/>
    </xf>
    <xf numFmtId="166" fontId="0" fillId="0" borderId="0" xfId="0" applyNumberFormat="1"/>
  </cellXfs>
  <cellStyles count="3">
    <cellStyle name="Normal" xfId="0" builtinId="0"/>
    <cellStyle name="Normal 2" xfId="1" xr:uid="{D88CC47D-8418-45F9-A1D4-CC72BE045365}"/>
    <cellStyle name="Normal 3" xfId="2" xr:uid="{980D13F5-2BAA-4FF7-B738-5235B8D10E5A}"/>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hiddenData!$I$1</c:f>
          <c:strCache>
            <c:ptCount val="1"/>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6BF-4D7D-84F1-5E5CAF3A50D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6BF-4D7D-84F1-5E5CAF3A50D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6BF-4D7D-84F1-5E5CAF3A50D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86BF-4D7D-84F1-5E5CAF3A50D5}"/>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86BF-4D7D-84F1-5E5CAF3A50D5}"/>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86BF-4D7D-84F1-5E5CAF3A50D5}"/>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86BF-4D7D-84F1-5E5CAF3A50D5}"/>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86BF-4D7D-84F1-5E5CAF3A50D5}"/>
              </c:ext>
            </c:extLst>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Pt>
            <c:idx val="10"/>
            <c:bubble3D val="0"/>
            <c:spPr>
              <a:solidFill>
                <a:schemeClr val="accent5">
                  <a:lumMod val="60000"/>
                </a:schemeClr>
              </a:solidFill>
              <a:ln w="19050">
                <a:solidFill>
                  <a:schemeClr val="lt1"/>
                </a:solidFill>
              </a:ln>
              <a:effectLst/>
            </c:spPr>
          </c:dPt>
          <c:dPt>
            <c:idx val="11"/>
            <c:bubble3D val="0"/>
            <c:spPr>
              <a:solidFill>
                <a:schemeClr val="accent6">
                  <a:lumMod val="60000"/>
                </a:schemeClr>
              </a:solidFill>
              <a:ln w="19050">
                <a:solidFill>
                  <a:schemeClr val="lt1"/>
                </a:solidFill>
              </a:ln>
              <a:effectLst/>
            </c:spPr>
          </c:dPt>
          <c:dPt>
            <c:idx val="12"/>
            <c:bubble3D val="0"/>
            <c:spPr>
              <a:solidFill>
                <a:schemeClr val="accent1">
                  <a:lumMod val="80000"/>
                  <a:lumOff val="20000"/>
                </a:schemeClr>
              </a:solidFill>
              <a:ln w="19050">
                <a:solidFill>
                  <a:schemeClr val="lt1"/>
                </a:solidFill>
              </a:ln>
              <a:effectLst/>
            </c:spPr>
          </c:dPt>
          <c:dPt>
            <c:idx val="13"/>
            <c:bubble3D val="0"/>
            <c:spPr>
              <a:solidFill>
                <a:schemeClr val="accent2">
                  <a:lumMod val="80000"/>
                  <a:lumOff val="20000"/>
                </a:schemeClr>
              </a:solidFill>
              <a:ln w="19050">
                <a:solidFill>
                  <a:schemeClr val="lt1"/>
                </a:solidFill>
              </a:ln>
              <a:effectLst/>
            </c:spPr>
          </c:dPt>
          <c:dPt>
            <c:idx val="14"/>
            <c:bubble3D val="0"/>
            <c:spPr>
              <a:solidFill>
                <a:schemeClr val="accent3">
                  <a:lumMod val="80000"/>
                  <a:lumOff val="20000"/>
                </a:schemeClr>
              </a:solidFill>
              <a:ln w="19050">
                <a:solidFill>
                  <a:schemeClr val="lt1"/>
                </a:solidFill>
              </a:ln>
              <a:effectLst/>
            </c:spPr>
          </c:dPt>
          <c:dPt>
            <c:idx val="15"/>
            <c:bubble3D val="0"/>
            <c:spPr>
              <a:solidFill>
                <a:schemeClr val="accent4">
                  <a:lumMod val="80000"/>
                  <a:lumOff val="20000"/>
                </a:schemeClr>
              </a:solidFill>
              <a:ln w="19050">
                <a:solidFill>
                  <a:schemeClr val="lt1"/>
                </a:solidFill>
              </a:ln>
              <a:effectLst/>
            </c:spPr>
          </c:dPt>
          <c:dPt>
            <c:idx val="16"/>
            <c:bubble3D val="0"/>
            <c:spPr>
              <a:solidFill>
                <a:schemeClr val="accent5">
                  <a:lumMod val="80000"/>
                  <a:lumOff val="20000"/>
                </a:schemeClr>
              </a:solidFill>
              <a:ln w="19050">
                <a:solidFill>
                  <a:schemeClr val="lt1"/>
                </a:solidFill>
              </a:ln>
              <a:effectLst/>
            </c:spPr>
          </c:dPt>
          <c:dPt>
            <c:idx val="17"/>
            <c:bubble3D val="0"/>
            <c:spPr>
              <a:solidFill>
                <a:schemeClr val="accent6">
                  <a:lumMod val="80000"/>
                  <a:lumOff val="20000"/>
                </a:schemeClr>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[0]!ActivityNames</c:f>
              <c:strCache>
                <c:ptCount val="18"/>
                <c:pt idx="0">
                  <c:v>Login to iLIP to retrieve PR details</c:v>
                </c:pt>
                <c:pt idx="1">
                  <c:v>Receive real time updates from outsourcer about stock availability and update LIS</c:v>
                </c:pt>
                <c:pt idx="2">
                  <c:v>Send email to inform PB out of stock</c:v>
                </c:pt>
                <c:pt idx="3">
                  <c:v>Display existing supplier catalogue who can meet delivery date</c:v>
                </c:pt>
                <c:pt idx="4">
                  <c:v>Send list of preferred suppliers to PB for negotiation</c:v>
                </c:pt>
                <c:pt idx="5">
                  <c:v>Calling and negotiation with suppliers</c:v>
                </c:pt>
                <c:pt idx="6">
                  <c:v>Update of supplier information and pricing details in iLIP</c:v>
                </c:pt>
                <c:pt idx="7">
                  <c:v>Update iLIP of negotiation rejection status</c:v>
                </c:pt>
                <c:pt idx="8">
                  <c:v>Intelligent sourcing of suppliers through online marketplace</c:v>
                </c:pt>
                <c:pt idx="9">
                  <c:v>Real-time update of supplier information and pricing details to LIS</c:v>
                </c:pt>
                <c:pt idx="10">
                  <c:v>Validation of PR data and update PWS</c:v>
                </c:pt>
                <c:pt idx="11">
                  <c:v>Send email with PR number to PA</c:v>
                </c:pt>
                <c:pt idx="12">
                  <c:v>Login to iLIP to tally item costs and commit budget</c:v>
                </c:pt>
                <c:pt idx="13">
                  <c:v>Update iLIP of budget commitment status</c:v>
                </c:pt>
                <c:pt idx="14">
                  <c:v>Real-time update of item tally and budget commitment status in FIS</c:v>
                </c:pt>
                <c:pt idx="15">
                  <c:v>Endorsement of PR and update PWS</c:v>
                </c:pt>
                <c:pt idx="16">
                  <c:v>Final review, creation and printing of PO in iLIP</c:v>
                </c:pt>
                <c:pt idx="17">
                  <c:v>Fax PO to various suppliers</c:v>
                </c:pt>
              </c:strCache>
            </c:strRef>
          </c:cat>
          <c:val>
            <c:numRef>
              <c:f>[0]!TotalCosts0</c:f>
              <c:numCache>
                <c:formatCode>General</c:formatCode>
                <c:ptCount val="18"/>
                <c:pt idx="0">
                  <c:v>229.17</c:v>
                </c:pt>
                <c:pt idx="1">
                  <c:v>208.33</c:v>
                </c:pt>
                <c:pt idx="2">
                  <c:v>104.17</c:v>
                </c:pt>
                <c:pt idx="3">
                  <c:v>312.5</c:v>
                </c:pt>
                <c:pt idx="4">
                  <c:v>8.33</c:v>
                </c:pt>
                <c:pt idx="5">
                  <c:v>275</c:v>
                </c:pt>
                <c:pt idx="6">
                  <c:v>5.5</c:v>
                </c:pt>
                <c:pt idx="7">
                  <c:v>3.67</c:v>
                </c:pt>
                <c:pt idx="8">
                  <c:v>10</c:v>
                </c:pt>
                <c:pt idx="9">
                  <c:v>8.33</c:v>
                </c:pt>
                <c:pt idx="10">
                  <c:v>312.5</c:v>
                </c:pt>
                <c:pt idx="11">
                  <c:v>104.17</c:v>
                </c:pt>
                <c:pt idx="12">
                  <c:v>229.17</c:v>
                </c:pt>
                <c:pt idx="13">
                  <c:v>45.83</c:v>
                </c:pt>
                <c:pt idx="14">
                  <c:v>0</c:v>
                </c:pt>
                <c:pt idx="15">
                  <c:v>104.17</c:v>
                </c:pt>
                <c:pt idx="16">
                  <c:v>2273.33</c:v>
                </c:pt>
                <c:pt idx="17">
                  <c:v>1127.5</c:v>
                </c:pt>
              </c:numCache>
            </c:numRef>
          </c:val>
          <c:extLst>
            <c:ext xmlns:c16="http://schemas.microsoft.com/office/drawing/2014/chart" uri="{C3380CC4-5D6E-409C-BE32-E72D297353CC}">
              <c16:uniqueId val="{00000010-86BF-4D7D-84F1-5E5CAF3A50D5}"/>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7" r="0.7" t="0.78740157499999996"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hiddenData!$I$2</c:f>
          <c:strCache>
            <c:ptCount val="1"/>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1"/>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2C5-4948-A058-87B9993A249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2C5-4948-A058-87B9993A249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2C5-4948-A058-87B9993A249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E2C5-4948-A058-87B9993A2492}"/>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E2C5-4948-A058-87B9993A2492}"/>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E2C5-4948-A058-87B9993A2492}"/>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E2C5-4948-A058-87B9993A2492}"/>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E2C5-4948-A058-87B9993A2492}"/>
              </c:ext>
            </c:extLst>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Pt>
            <c:idx val="10"/>
            <c:bubble3D val="0"/>
            <c:spPr>
              <a:solidFill>
                <a:schemeClr val="accent5">
                  <a:lumMod val="60000"/>
                </a:schemeClr>
              </a:solidFill>
              <a:ln w="19050">
                <a:solidFill>
                  <a:schemeClr val="lt1"/>
                </a:solidFill>
              </a:ln>
              <a:effectLst/>
            </c:spPr>
          </c:dPt>
          <c:dPt>
            <c:idx val="11"/>
            <c:bubble3D val="0"/>
            <c:spPr>
              <a:solidFill>
                <a:schemeClr val="accent6">
                  <a:lumMod val="60000"/>
                </a:schemeClr>
              </a:solidFill>
              <a:ln w="19050">
                <a:solidFill>
                  <a:schemeClr val="lt1"/>
                </a:solidFill>
              </a:ln>
              <a:effectLst/>
            </c:spPr>
          </c:dPt>
          <c:dPt>
            <c:idx val="12"/>
            <c:bubble3D val="0"/>
            <c:spPr>
              <a:solidFill>
                <a:schemeClr val="accent1">
                  <a:lumMod val="80000"/>
                  <a:lumOff val="20000"/>
                </a:schemeClr>
              </a:solidFill>
              <a:ln w="19050">
                <a:solidFill>
                  <a:schemeClr val="lt1"/>
                </a:solidFill>
              </a:ln>
              <a:effectLst/>
            </c:spPr>
          </c:dPt>
          <c:dPt>
            <c:idx val="13"/>
            <c:bubble3D val="0"/>
            <c:spPr>
              <a:solidFill>
                <a:schemeClr val="accent2">
                  <a:lumMod val="80000"/>
                  <a:lumOff val="20000"/>
                </a:schemeClr>
              </a:solidFill>
              <a:ln w="19050">
                <a:solidFill>
                  <a:schemeClr val="lt1"/>
                </a:solidFill>
              </a:ln>
              <a:effectLst/>
            </c:spPr>
          </c:dPt>
          <c:dPt>
            <c:idx val="14"/>
            <c:bubble3D val="0"/>
            <c:spPr>
              <a:solidFill>
                <a:schemeClr val="accent3">
                  <a:lumMod val="80000"/>
                  <a:lumOff val="20000"/>
                </a:schemeClr>
              </a:solidFill>
              <a:ln w="19050">
                <a:solidFill>
                  <a:schemeClr val="lt1"/>
                </a:solidFill>
              </a:ln>
              <a:effectLst/>
            </c:spPr>
          </c:dPt>
          <c:dPt>
            <c:idx val="15"/>
            <c:bubble3D val="0"/>
            <c:spPr>
              <a:solidFill>
                <a:schemeClr val="accent4">
                  <a:lumMod val="80000"/>
                  <a:lumOff val="20000"/>
                </a:schemeClr>
              </a:solidFill>
              <a:ln w="19050">
                <a:solidFill>
                  <a:schemeClr val="lt1"/>
                </a:solidFill>
              </a:ln>
              <a:effectLst/>
            </c:spPr>
          </c:dPt>
          <c:dPt>
            <c:idx val="16"/>
            <c:bubble3D val="0"/>
            <c:spPr>
              <a:solidFill>
                <a:schemeClr val="accent5">
                  <a:lumMod val="80000"/>
                  <a:lumOff val="20000"/>
                </a:schemeClr>
              </a:solidFill>
              <a:ln w="19050">
                <a:solidFill>
                  <a:schemeClr val="lt1"/>
                </a:solidFill>
              </a:ln>
              <a:effectLst/>
            </c:spPr>
          </c:dPt>
          <c:dPt>
            <c:idx val="17"/>
            <c:bubble3D val="0"/>
            <c:spPr>
              <a:solidFill>
                <a:schemeClr val="accent6">
                  <a:lumMod val="80000"/>
                  <a:lumOff val="20000"/>
                </a:schemeClr>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[0]!ActivityNames</c:f>
              <c:strCache>
                <c:ptCount val="18"/>
                <c:pt idx="0">
                  <c:v>Login to iLIP to retrieve PR details</c:v>
                </c:pt>
                <c:pt idx="1">
                  <c:v>Receive real time updates from outsourcer about stock availability and update LIS</c:v>
                </c:pt>
                <c:pt idx="2">
                  <c:v>Send email to inform PB out of stock</c:v>
                </c:pt>
                <c:pt idx="3">
                  <c:v>Display existing supplier catalogue who can meet delivery date</c:v>
                </c:pt>
                <c:pt idx="4">
                  <c:v>Send list of preferred suppliers to PB for negotiation</c:v>
                </c:pt>
                <c:pt idx="5">
                  <c:v>Calling and negotiation with suppliers</c:v>
                </c:pt>
                <c:pt idx="6">
                  <c:v>Update of supplier information and pricing details in iLIP</c:v>
                </c:pt>
                <c:pt idx="7">
                  <c:v>Update iLIP of negotiation rejection status</c:v>
                </c:pt>
                <c:pt idx="8">
                  <c:v>Intelligent sourcing of suppliers through online marketplace</c:v>
                </c:pt>
                <c:pt idx="9">
                  <c:v>Real-time update of supplier information and pricing details to LIS</c:v>
                </c:pt>
                <c:pt idx="10">
                  <c:v>Validation of PR data and update PWS</c:v>
                </c:pt>
                <c:pt idx="11">
                  <c:v>Send email with PR number to PA</c:v>
                </c:pt>
                <c:pt idx="12">
                  <c:v>Login to iLIP to tally item costs and commit budget</c:v>
                </c:pt>
                <c:pt idx="13">
                  <c:v>Update iLIP of budget commitment status</c:v>
                </c:pt>
                <c:pt idx="14">
                  <c:v>Real-time update of item tally and budget commitment status in FIS</c:v>
                </c:pt>
                <c:pt idx="15">
                  <c:v>Endorsement of PR and update PWS</c:v>
                </c:pt>
                <c:pt idx="16">
                  <c:v>Final review, creation and printing of PO in iLIP</c:v>
                </c:pt>
                <c:pt idx="17">
                  <c:v>Fax PO to various suppliers</c:v>
                </c:pt>
              </c:strCache>
            </c:strRef>
          </c:cat>
          <c:val>
            <c:numRef>
              <c:f>[0]!TotalTime0</c:f>
              <c:numCache>
                <c:formatCode>General</c:formatCode>
                <c:ptCount val="18"/>
                <c:pt idx="0">
                  <c:v>0.1736111111111111</c:v>
                </c:pt>
                <c:pt idx="1">
                  <c:v>0.1736111111111111</c:v>
                </c:pt>
                <c:pt idx="2">
                  <c:v>8.6805555555555552E-2</c:v>
                </c:pt>
                <c:pt idx="3">
                  <c:v>0.26041666666666669</c:v>
                </c:pt>
                <c:pt idx="4">
                  <c:v>6.9444444444444441E-3</c:v>
                </c:pt>
                <c:pt idx="5">
                  <c:v>0.20833333333333334</c:v>
                </c:pt>
                <c:pt idx="6">
                  <c:v>4.1666666666666666E-3</c:v>
                </c:pt>
                <c:pt idx="7">
                  <c:v>2.7777777777777779E-3</c:v>
                </c:pt>
                <c:pt idx="8">
                  <c:v>8.3333333333333332E-3</c:v>
                </c:pt>
                <c:pt idx="9">
                  <c:v>6.9444444444444441E-3</c:v>
                </c:pt>
                <c:pt idx="10">
                  <c:v>0.26041666666666669</c:v>
                </c:pt>
                <c:pt idx="11">
                  <c:v>8.6805555555555552E-2</c:v>
                </c:pt>
                <c:pt idx="12">
                  <c:v>0.43402777777777779</c:v>
                </c:pt>
                <c:pt idx="13">
                  <c:v>8.6805555555555552E-2</c:v>
                </c:pt>
                <c:pt idx="14">
                  <c:v>0</c:v>
                </c:pt>
                <c:pt idx="15">
                  <c:v>8.6805555555555552E-2</c:v>
                </c:pt>
                <c:pt idx="16">
                  <c:v>1.7361111111111112</c:v>
                </c:pt>
                <c:pt idx="17">
                  <c:v>0.85416666666666663</c:v>
                </c:pt>
              </c:numCache>
            </c:numRef>
          </c:val>
          <c:extLst>
            <c:ext xmlns:c16="http://schemas.microsoft.com/office/drawing/2014/chart" uri="{C3380CC4-5D6E-409C-BE32-E72D297353CC}">
              <c16:uniqueId val="{00000010-E2C5-4948-A058-87B9993A2492}"/>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7" r="0.7" t="0.78740157499999996"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hiddenData!$I$3</c:f>
          <c:strCache>
            <c:ptCount val="1"/>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1"/>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87B-4469-941A-EAA1BD55244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87B-4469-941A-EAA1BD55244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87B-4469-941A-EAA1BD55244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287B-4469-941A-EAA1BD552440}"/>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287B-4469-941A-EAA1BD552440}"/>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287B-4469-941A-EAA1BD552440}"/>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287B-4469-941A-EAA1BD552440}"/>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287B-4469-941A-EAA1BD55244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[0]!Resources</c:f>
              <c:strCache>
                <c:ptCount val="3"/>
                <c:pt idx="0">
                  <c:v>PB</c:v>
                </c:pt>
                <c:pt idx="1">
                  <c:v>PA</c:v>
                </c:pt>
                <c:pt idx="2">
                  <c:v>iLIP</c:v>
                </c:pt>
              </c:strCache>
            </c:strRef>
          </c:cat>
          <c:val>
            <c:numRef>
              <c:f>[0]!Consumption0</c:f>
              <c:numCache>
                <c:formatCode>General</c:formatCode>
                <c:ptCount val="3"/>
                <c:pt idx="0">
                  <c:v>2.9791666666666665</c:v>
                </c:pt>
                <c:pt idx="1">
                  <c:v>0.52083333333333337</c:v>
                </c:pt>
                <c:pt idx="2">
                  <c:v>0.9770833333333333</c:v>
                </c:pt>
              </c:numCache>
            </c:numRef>
          </c:val>
          <c:extLst>
            <c:ext xmlns:c16="http://schemas.microsoft.com/office/drawing/2014/chart" uri="{C3380CC4-5D6E-409C-BE32-E72D297353CC}">
              <c16:uniqueId val="{00000010-287B-4469-941A-EAA1BD552440}"/>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7" r="0.7" t="0.78740157499999996"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1</xdr:col>
      <xdr:colOff>0</xdr:colOff>
      <xdr:row>7</xdr:row>
      <xdr:rowOff>0</xdr:rowOff>
    </xdr:from>
    <xdr:to>
      <xdr:col>9</xdr:col>
      <xdr:colOff>0</xdr:colOff>
      <xdr:row>27</xdr:row>
      <xdr:rowOff>0</xdr:rowOff>
    </xdr:to>
    <xdr:graphicFrame macro="">
      <xdr:nvGraphicFramePr>
        <xdr:cNvPr id="2" name="Diagramm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6</xdr:row>
      <xdr:rowOff>0</xdr:rowOff>
    </xdr:from>
    <xdr:to>
      <xdr:col>9</xdr:col>
      <xdr:colOff>495300</xdr:colOff>
      <xdr:row>26</xdr:row>
      <xdr:rowOff>0</xdr:rowOff>
    </xdr:to>
    <xdr:graphicFrame macro="">
      <xdr:nvGraphicFramePr>
        <xdr:cNvPr id="2" name="Diagramm 1">
          <a:extLst>
            <a:ext uri="{FF2B5EF4-FFF2-40B4-BE49-F238E27FC236}">
              <a16:creationId xmlns:a16="http://schemas.microsoft.com/office/drawing/2014/main" id="{00000000-0008-0000-04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6</xdr:row>
      <xdr:rowOff>0</xdr:rowOff>
    </xdr:from>
    <xdr:to>
      <xdr:col>9</xdr:col>
      <xdr:colOff>495300</xdr:colOff>
      <xdr:row>26</xdr:row>
      <xdr:rowOff>0</xdr:rowOff>
    </xdr:to>
    <xdr:graphicFrame macro="">
      <xdr:nvGraphicFramePr>
        <xdr:cNvPr id="2" name="Diagramm 1">
          <a:extLst>
            <a:ext uri="{FF2B5EF4-FFF2-40B4-BE49-F238E27FC236}">
              <a16:creationId xmlns:a16="http://schemas.microsoft.com/office/drawing/2014/main" id="{00000000-0008-0000-06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E745C7-E774-4939-8F4B-9694D0FF8840}">
  <dimension ref="A1:L28"/>
  <sheetViews>
    <sheetView tabSelected="1" topLeftCell="A4" workbookViewId="0">
      <selection activeCell="B10" sqref="B10:C10"/>
    </sheetView>
  </sheetViews>
  <sheetFormatPr defaultRowHeight="14.4" x14ac:dyDescent="0.55000000000000004"/>
  <sheetData>
    <row r="1" spans="1:10" ht="57.6" x14ac:dyDescent="0.55000000000000004">
      <c r="A1" s="45" t="s">
        <v>107</v>
      </c>
      <c r="B1" s="46" t="s">
        <v>26</v>
      </c>
      <c r="C1" s="46"/>
      <c r="D1" s="45" t="s">
        <v>108</v>
      </c>
      <c r="E1" s="47" t="s">
        <v>109</v>
      </c>
      <c r="F1" s="47" t="s">
        <v>110</v>
      </c>
      <c r="G1" s="45" t="s">
        <v>111</v>
      </c>
      <c r="H1" s="45" t="s">
        <v>112</v>
      </c>
      <c r="I1" s="45" t="s">
        <v>113</v>
      </c>
      <c r="J1" s="45" t="s">
        <v>114</v>
      </c>
    </row>
    <row r="2" spans="1:10" x14ac:dyDescent="0.55000000000000004">
      <c r="A2">
        <v>1</v>
      </c>
      <c r="B2" s="48" t="s">
        <v>28</v>
      </c>
      <c r="C2" s="49"/>
      <c r="D2" s="9">
        <v>0.92</v>
      </c>
      <c r="E2" s="50">
        <v>3.37962962962963E-3</v>
      </c>
      <c r="F2">
        <f>(ROUNDUP(E2*1440,0)/1440)*24*60</f>
        <v>5</v>
      </c>
      <c r="G2">
        <v>1</v>
      </c>
      <c r="H2">
        <v>1</v>
      </c>
      <c r="I2">
        <v>1</v>
      </c>
      <c r="J2">
        <v>1</v>
      </c>
    </row>
    <row r="3" spans="1:10" x14ac:dyDescent="0.55000000000000004">
      <c r="A3">
        <v>2</v>
      </c>
      <c r="B3" s="48" t="s">
        <v>29</v>
      </c>
      <c r="C3" s="49"/>
      <c r="D3" s="9">
        <v>0.83</v>
      </c>
      <c r="E3" s="50">
        <v>6.9444444444444447E-4</v>
      </c>
      <c r="F3">
        <f t="shared" ref="F3:F19" si="0">(ROUNDUP(E3*1440,0)/1440)*24*60</f>
        <v>1</v>
      </c>
      <c r="G3">
        <v>1</v>
      </c>
      <c r="H3">
        <v>1</v>
      </c>
      <c r="I3">
        <v>1</v>
      </c>
      <c r="J3">
        <v>1</v>
      </c>
    </row>
    <row r="4" spans="1:10" x14ac:dyDescent="0.55000000000000004">
      <c r="A4">
        <v>3</v>
      </c>
      <c r="B4" s="48" t="s">
        <v>30</v>
      </c>
      <c r="C4" s="49"/>
      <c r="D4" s="9">
        <v>0.83</v>
      </c>
      <c r="E4" s="50">
        <v>6.9444444444444447E-4</v>
      </c>
      <c r="F4">
        <f t="shared" si="0"/>
        <v>1</v>
      </c>
      <c r="H4">
        <v>1</v>
      </c>
    </row>
    <row r="5" spans="1:10" x14ac:dyDescent="0.55000000000000004">
      <c r="A5">
        <v>4</v>
      </c>
      <c r="B5" s="48" t="s">
        <v>31</v>
      </c>
      <c r="C5" s="49"/>
      <c r="D5" s="9">
        <v>2.5</v>
      </c>
      <c r="E5" s="50">
        <v>2.0833333333333333E-3</v>
      </c>
      <c r="F5">
        <f t="shared" si="0"/>
        <v>3</v>
      </c>
      <c r="G5">
        <v>1</v>
      </c>
      <c r="I5">
        <v>1</v>
      </c>
      <c r="J5">
        <v>1</v>
      </c>
    </row>
    <row r="6" spans="1:10" x14ac:dyDescent="0.55000000000000004">
      <c r="A6">
        <v>5</v>
      </c>
      <c r="B6" s="48" t="s">
        <v>32</v>
      </c>
      <c r="C6" s="49"/>
      <c r="D6" s="9">
        <v>0.83</v>
      </c>
      <c r="E6" s="50">
        <v>6.9444444444444447E-4</v>
      </c>
      <c r="F6">
        <f t="shared" si="0"/>
        <v>1</v>
      </c>
      <c r="I6">
        <v>1</v>
      </c>
      <c r="J6">
        <v>1</v>
      </c>
    </row>
    <row r="7" spans="1:10" x14ac:dyDescent="0.55000000000000004">
      <c r="A7">
        <v>6</v>
      </c>
      <c r="B7" s="48" t="s">
        <v>33</v>
      </c>
      <c r="C7" s="49"/>
      <c r="D7" s="9">
        <v>27.5</v>
      </c>
      <c r="E7" s="50">
        <v>2.0833333333333332E-2</v>
      </c>
      <c r="F7">
        <f t="shared" si="0"/>
        <v>30</v>
      </c>
      <c r="I7">
        <v>1</v>
      </c>
      <c r="J7">
        <v>1</v>
      </c>
    </row>
    <row r="8" spans="1:10" x14ac:dyDescent="0.55000000000000004">
      <c r="A8">
        <v>7</v>
      </c>
      <c r="B8" s="48" t="s">
        <v>34</v>
      </c>
      <c r="C8" s="49"/>
      <c r="D8" s="9">
        <v>0.92</v>
      </c>
      <c r="E8" s="50">
        <v>6.9444444444444447E-4</v>
      </c>
      <c r="F8">
        <f t="shared" si="0"/>
        <v>1</v>
      </c>
      <c r="I8">
        <v>1</v>
      </c>
    </row>
    <row r="9" spans="1:10" x14ac:dyDescent="0.55000000000000004">
      <c r="A9">
        <v>8</v>
      </c>
      <c r="B9" s="48" t="s">
        <v>35</v>
      </c>
      <c r="C9" s="49"/>
      <c r="D9" s="9">
        <v>0.92</v>
      </c>
      <c r="E9" s="50">
        <v>6.9444444444444447E-4</v>
      </c>
      <c r="F9">
        <f t="shared" si="0"/>
        <v>1</v>
      </c>
      <c r="J9">
        <v>1</v>
      </c>
    </row>
    <row r="10" spans="1:10" x14ac:dyDescent="0.55000000000000004">
      <c r="A10">
        <v>9</v>
      </c>
      <c r="B10" s="48" t="s">
        <v>131</v>
      </c>
      <c r="C10" s="49"/>
      <c r="D10" s="9">
        <v>2.5</v>
      </c>
      <c r="E10" s="50">
        <v>2.0833333333333333E-3</v>
      </c>
      <c r="F10">
        <f t="shared" si="0"/>
        <v>3</v>
      </c>
      <c r="J10">
        <v>1</v>
      </c>
    </row>
    <row r="11" spans="1:10" x14ac:dyDescent="0.55000000000000004">
      <c r="A11">
        <v>10</v>
      </c>
      <c r="B11" s="48" t="s">
        <v>37</v>
      </c>
      <c r="C11" s="49"/>
      <c r="D11" s="9">
        <v>0.83</v>
      </c>
      <c r="E11" s="50">
        <v>6.9444444444444447E-4</v>
      </c>
      <c r="F11">
        <f t="shared" si="0"/>
        <v>1</v>
      </c>
      <c r="I11">
        <v>1</v>
      </c>
      <c r="J11">
        <v>1</v>
      </c>
    </row>
    <row r="12" spans="1:10" x14ac:dyDescent="0.55000000000000004">
      <c r="A12">
        <v>11</v>
      </c>
      <c r="B12" s="48" t="s">
        <v>38</v>
      </c>
      <c r="C12" s="49"/>
      <c r="D12" s="9">
        <v>2.5</v>
      </c>
      <c r="E12" s="50">
        <v>2.0833333333333333E-3</v>
      </c>
      <c r="F12">
        <f t="shared" si="0"/>
        <v>3</v>
      </c>
      <c r="G12">
        <v>1</v>
      </c>
      <c r="I12">
        <v>1</v>
      </c>
      <c r="J12">
        <v>1</v>
      </c>
    </row>
    <row r="13" spans="1:10" x14ac:dyDescent="0.55000000000000004">
      <c r="A13">
        <v>12</v>
      </c>
      <c r="B13" s="48" t="s">
        <v>39</v>
      </c>
      <c r="C13" s="49"/>
      <c r="D13" s="9">
        <v>0.83</v>
      </c>
      <c r="E13" s="50">
        <v>6.9444444444444447E-4</v>
      </c>
      <c r="F13">
        <f t="shared" si="0"/>
        <v>1</v>
      </c>
      <c r="G13">
        <v>1</v>
      </c>
      <c r="I13">
        <v>1</v>
      </c>
      <c r="J13">
        <v>1</v>
      </c>
    </row>
    <row r="14" spans="1:10" x14ac:dyDescent="0.55000000000000004">
      <c r="A14">
        <v>13</v>
      </c>
      <c r="B14" s="48" t="s">
        <v>40</v>
      </c>
      <c r="C14" s="49"/>
      <c r="D14" s="9">
        <v>1.83</v>
      </c>
      <c r="E14" s="50">
        <v>3.5648148148148154E-3</v>
      </c>
      <c r="F14">
        <f t="shared" si="0"/>
        <v>6</v>
      </c>
      <c r="G14">
        <v>1</v>
      </c>
      <c r="I14">
        <v>1</v>
      </c>
      <c r="J14">
        <v>1</v>
      </c>
    </row>
    <row r="15" spans="1:10" x14ac:dyDescent="0.55000000000000004">
      <c r="A15">
        <v>14</v>
      </c>
      <c r="B15" s="48" t="s">
        <v>41</v>
      </c>
      <c r="C15" s="49"/>
      <c r="D15" s="9">
        <v>0.37</v>
      </c>
      <c r="E15" s="50">
        <v>1.7939814814814815E-3</v>
      </c>
      <c r="F15">
        <f t="shared" si="0"/>
        <v>3</v>
      </c>
      <c r="G15">
        <v>1</v>
      </c>
      <c r="I15">
        <v>1</v>
      </c>
      <c r="J15">
        <v>1</v>
      </c>
    </row>
    <row r="16" spans="1:10" x14ac:dyDescent="0.55000000000000004">
      <c r="A16">
        <v>15</v>
      </c>
      <c r="B16" s="48" t="s">
        <v>42</v>
      </c>
      <c r="C16" s="49"/>
      <c r="D16" s="9">
        <v>0</v>
      </c>
      <c r="E16" s="50">
        <v>0</v>
      </c>
      <c r="F16">
        <f t="shared" si="0"/>
        <v>0</v>
      </c>
      <c r="G16">
        <v>1</v>
      </c>
      <c r="I16">
        <v>1</v>
      </c>
      <c r="J16">
        <v>1</v>
      </c>
    </row>
    <row r="17" spans="1:12" x14ac:dyDescent="0.55000000000000004">
      <c r="A17">
        <v>16</v>
      </c>
      <c r="B17" s="48" t="s">
        <v>43</v>
      </c>
      <c r="C17" s="49"/>
      <c r="D17" s="9">
        <v>0.83</v>
      </c>
      <c r="E17" s="50">
        <v>6.9444444444444447E-4</v>
      </c>
      <c r="F17">
        <f t="shared" si="0"/>
        <v>1</v>
      </c>
      <c r="G17">
        <v>1</v>
      </c>
      <c r="I17">
        <v>1</v>
      </c>
      <c r="J17">
        <v>1</v>
      </c>
    </row>
    <row r="18" spans="1:12" x14ac:dyDescent="0.55000000000000004">
      <c r="A18">
        <v>17</v>
      </c>
      <c r="B18" s="48" t="s">
        <v>44</v>
      </c>
      <c r="C18" s="49"/>
      <c r="D18" s="9">
        <v>18.329999999999998</v>
      </c>
      <c r="E18" s="50">
        <v>1.4097222222222221E-2</v>
      </c>
      <c r="F18">
        <f t="shared" si="0"/>
        <v>21</v>
      </c>
      <c r="G18">
        <v>1</v>
      </c>
      <c r="I18">
        <v>1</v>
      </c>
      <c r="J18">
        <v>1</v>
      </c>
    </row>
    <row r="19" spans="1:12" x14ac:dyDescent="0.55000000000000004">
      <c r="A19">
        <v>18</v>
      </c>
      <c r="B19" s="48" t="s">
        <v>45</v>
      </c>
      <c r="C19" s="49"/>
      <c r="D19" s="9">
        <v>9.17</v>
      </c>
      <c r="E19" s="50">
        <v>8.1944444444444452E-3</v>
      </c>
      <c r="F19">
        <f t="shared" si="0"/>
        <v>12</v>
      </c>
      <c r="G19">
        <v>1</v>
      </c>
      <c r="I19">
        <v>1</v>
      </c>
      <c r="J19">
        <v>1</v>
      </c>
    </row>
    <row r="20" spans="1:12" ht="57.6" x14ac:dyDescent="0.55000000000000004">
      <c r="A20" s="51" t="s">
        <v>107</v>
      </c>
      <c r="B20" s="52" t="s">
        <v>115</v>
      </c>
      <c r="C20" s="52" t="s">
        <v>116</v>
      </c>
      <c r="D20" s="52" t="s">
        <v>108</v>
      </c>
      <c r="E20" s="53" t="s">
        <v>110</v>
      </c>
      <c r="F20" s="54"/>
      <c r="G20" s="54"/>
      <c r="H20" s="55" t="s">
        <v>117</v>
      </c>
      <c r="I20" s="55"/>
      <c r="J20" s="55"/>
      <c r="K20" s="55"/>
      <c r="L20" s="56" t="s">
        <v>118</v>
      </c>
    </row>
    <row r="21" spans="1:12" ht="87" x14ac:dyDescent="0.55000000000000004">
      <c r="A21" s="52">
        <v>1</v>
      </c>
      <c r="B21" s="57" t="s">
        <v>119</v>
      </c>
      <c r="C21" s="53">
        <f>L21*L23</f>
        <v>0.81</v>
      </c>
      <c r="D21" s="58">
        <f>SUM(D2:D3,D5,D12:D19)</f>
        <v>38.11</v>
      </c>
      <c r="E21" s="59">
        <f>SUM(F2:F3,F5,F12:F19)</f>
        <v>56</v>
      </c>
      <c r="F21" s="60"/>
      <c r="G21" s="54"/>
      <c r="H21" s="61" t="s">
        <v>120</v>
      </c>
      <c r="I21" s="55"/>
      <c r="J21" s="55"/>
      <c r="K21" s="55"/>
      <c r="L21" s="52">
        <v>0.9</v>
      </c>
    </row>
    <row r="22" spans="1:12" ht="37.799999999999997" x14ac:dyDescent="0.55000000000000004">
      <c r="A22" s="52">
        <v>2</v>
      </c>
      <c r="B22" s="57" t="s">
        <v>121</v>
      </c>
      <c r="C22" s="53">
        <f>L22</f>
        <v>0.1</v>
      </c>
      <c r="D22" s="58">
        <f>SUM(D2:D4)</f>
        <v>2.58</v>
      </c>
      <c r="E22" s="59">
        <f>SUM(F2:F4)</f>
        <v>7</v>
      </c>
      <c r="F22" s="54"/>
      <c r="G22" s="54"/>
      <c r="H22" s="61" t="s">
        <v>122</v>
      </c>
      <c r="I22" s="55"/>
      <c r="J22" s="55"/>
      <c r="K22" s="55"/>
      <c r="L22" s="52">
        <v>0.1</v>
      </c>
    </row>
    <row r="23" spans="1:12" ht="160.80000000000001" x14ac:dyDescent="0.55000000000000004">
      <c r="A23" s="52">
        <v>3</v>
      </c>
      <c r="B23" s="57" t="s">
        <v>123</v>
      </c>
      <c r="C23" s="53">
        <f>L21*L24*L25</f>
        <v>5.4000000000000006E-2</v>
      </c>
      <c r="D23" s="58">
        <f>SUM(D2:D3,D5:D8,D11:D19)</f>
        <v>68.189999999999984</v>
      </c>
      <c r="E23" s="59">
        <f>SUM(F2:F3,F5:F8,F11:F19)</f>
        <v>89</v>
      </c>
      <c r="F23" s="54"/>
      <c r="G23" s="54"/>
      <c r="H23" s="61" t="s">
        <v>124</v>
      </c>
      <c r="I23" s="55"/>
      <c r="J23" s="55"/>
      <c r="K23" s="55"/>
      <c r="L23" s="52">
        <v>0.9</v>
      </c>
    </row>
    <row r="24" spans="1:12" ht="173.1" x14ac:dyDescent="0.55000000000000004">
      <c r="A24" s="52">
        <v>4</v>
      </c>
      <c r="B24" s="57" t="s">
        <v>125</v>
      </c>
      <c r="C24" s="53">
        <f>L21*L24*L26</f>
        <v>3.6000000000000004E-2</v>
      </c>
      <c r="D24" s="58">
        <f>SUM(D2:D3,D5:D7,D9:D19)</f>
        <v>70.689999999999984</v>
      </c>
      <c r="E24" s="59">
        <f>SUM(F2:F3,F5:F7,F9:F19)</f>
        <v>92</v>
      </c>
      <c r="F24" s="54"/>
      <c r="G24" s="54"/>
      <c r="H24" s="61" t="s">
        <v>126</v>
      </c>
      <c r="I24" s="55"/>
      <c r="J24" s="55"/>
      <c r="K24" s="55"/>
      <c r="L24" s="52">
        <v>0.1</v>
      </c>
    </row>
    <row r="25" spans="1:12" x14ac:dyDescent="0.55000000000000004">
      <c r="A25" s="62" t="s">
        <v>127</v>
      </c>
      <c r="B25" s="62"/>
      <c r="C25">
        <f>C21+C22+C23+C24</f>
        <v>1</v>
      </c>
      <c r="H25" s="62" t="s">
        <v>128</v>
      </c>
      <c r="I25" s="62"/>
      <c r="J25" s="62"/>
      <c r="K25" s="62"/>
      <c r="L25" s="52">
        <v>0.6</v>
      </c>
    </row>
    <row r="26" spans="1:12" x14ac:dyDescent="0.55000000000000004">
      <c r="A26" s="62" t="s">
        <v>129</v>
      </c>
      <c r="B26" s="62"/>
      <c r="C26" s="62"/>
      <c r="D26" s="63">
        <f>C21*D21+C22*D22+C23*D23+C24*D24</f>
        <v>37.354199999999999</v>
      </c>
      <c r="E26">
        <f>C21*E21+C22*E22+C23*E23+C24*E24</f>
        <v>54.177999999999997</v>
      </c>
      <c r="H26" s="62" t="s">
        <v>130</v>
      </c>
      <c r="I26" s="62"/>
      <c r="J26" s="62"/>
      <c r="K26" s="62"/>
      <c r="L26" s="52">
        <v>0.4</v>
      </c>
    </row>
    <row r="28" spans="1:12" ht="20.100000000000001" customHeight="1" x14ac:dyDescent="0.55000000000000004"/>
  </sheetData>
  <mergeCells count="28">
    <mergeCell ref="A25:B25"/>
    <mergeCell ref="H25:K25"/>
    <mergeCell ref="A26:C26"/>
    <mergeCell ref="H26:K26"/>
    <mergeCell ref="B19:C19"/>
    <mergeCell ref="H20:K20"/>
    <mergeCell ref="H21:K21"/>
    <mergeCell ref="H22:K22"/>
    <mergeCell ref="H23:K23"/>
    <mergeCell ref="H24:K24"/>
    <mergeCell ref="B13:C13"/>
    <mergeCell ref="B14:C14"/>
    <mergeCell ref="B15:C15"/>
    <mergeCell ref="B16:C16"/>
    <mergeCell ref="B17:C17"/>
    <mergeCell ref="B18:C18"/>
    <mergeCell ref="B7:C7"/>
    <mergeCell ref="B8:C8"/>
    <mergeCell ref="B9:C9"/>
    <mergeCell ref="B10:C10"/>
    <mergeCell ref="B11:C11"/>
    <mergeCell ref="B12:C12"/>
    <mergeCell ref="B1:C1"/>
    <mergeCell ref="B2:C2"/>
    <mergeCell ref="B3:C3"/>
    <mergeCell ref="B4:C4"/>
    <mergeCell ref="B5:C5"/>
    <mergeCell ref="B6:C6"/>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49"/>
  <sheetViews>
    <sheetView workbookViewId="0"/>
  </sheetViews>
  <sheetFormatPr defaultColWidth="20.62890625" defaultRowHeight="14.4" outlineLevelRow="2" x14ac:dyDescent="0.55000000000000004"/>
  <cols>
    <col min="1" max="1" width="73.3671875" bestFit="1" customWidth="1"/>
    <col min="2" max="2" width="35.68359375" bestFit="1" customWidth="1"/>
    <col min="3" max="3" width="14.89453125" bestFit="1" customWidth="1"/>
  </cols>
  <sheetData>
    <row r="1" spans="1:3" x14ac:dyDescent="0.55000000000000004">
      <c r="A1" s="33" t="s">
        <v>0</v>
      </c>
      <c r="B1" s="34" t="s">
        <v>1</v>
      </c>
    </row>
    <row r="2" spans="1:3" x14ac:dyDescent="0.55000000000000004">
      <c r="A2" s="31" t="s">
        <v>2</v>
      </c>
      <c r="B2" s="29" t="s">
        <v>3</v>
      </c>
    </row>
    <row r="3" spans="1:3" x14ac:dyDescent="0.55000000000000004">
      <c r="A3" s="31" t="s">
        <v>4</v>
      </c>
      <c r="B3" s="29" t="s">
        <v>5</v>
      </c>
    </row>
    <row r="4" spans="1:3" x14ac:dyDescent="0.55000000000000004">
      <c r="A4" s="31" t="s">
        <v>6</v>
      </c>
      <c r="B4" s="29" t="s">
        <v>7</v>
      </c>
    </row>
    <row r="5" spans="1:3" x14ac:dyDescent="0.55000000000000004">
      <c r="A5" s="32" t="s">
        <v>8</v>
      </c>
      <c r="B5" s="30" t="s">
        <v>9</v>
      </c>
    </row>
    <row r="7" spans="1:3" x14ac:dyDescent="0.55000000000000004">
      <c r="A7" s="2" t="s">
        <v>75</v>
      </c>
    </row>
    <row r="8" spans="1:3" outlineLevel="1" x14ac:dyDescent="0.55000000000000004"/>
    <row r="9" spans="1:3" ht="27.6" outlineLevel="1" x14ac:dyDescent="0.55000000000000004">
      <c r="A9" s="3" t="s">
        <v>26</v>
      </c>
      <c r="B9" s="3" t="s">
        <v>76</v>
      </c>
      <c r="C9" s="3" t="s">
        <v>77</v>
      </c>
    </row>
    <row r="10" spans="1:3" outlineLevel="1" x14ac:dyDescent="0.55000000000000004">
      <c r="A10" s="4" t="s">
        <v>28</v>
      </c>
      <c r="B10" s="8">
        <v>0</v>
      </c>
      <c r="C10" s="5" t="s">
        <v>78</v>
      </c>
    </row>
    <row r="11" spans="1:3" outlineLevel="1" x14ac:dyDescent="0.55000000000000004">
      <c r="A11" s="4" t="s">
        <v>29</v>
      </c>
      <c r="B11" s="8">
        <v>0</v>
      </c>
      <c r="C11" s="5" t="s">
        <v>78</v>
      </c>
    </row>
    <row r="12" spans="1:3" outlineLevel="1" x14ac:dyDescent="0.55000000000000004">
      <c r="A12" s="4" t="s">
        <v>30</v>
      </c>
      <c r="B12" s="8">
        <v>0</v>
      </c>
      <c r="C12" s="5" t="s">
        <v>78</v>
      </c>
    </row>
    <row r="13" spans="1:3" outlineLevel="1" x14ac:dyDescent="0.55000000000000004">
      <c r="A13" s="4" t="s">
        <v>31</v>
      </c>
      <c r="B13" s="8">
        <v>0</v>
      </c>
      <c r="C13" s="5" t="s">
        <v>59</v>
      </c>
    </row>
    <row r="14" spans="1:3" outlineLevel="1" x14ac:dyDescent="0.55000000000000004">
      <c r="A14" s="4" t="s">
        <v>32</v>
      </c>
      <c r="B14" s="8">
        <v>0</v>
      </c>
      <c r="C14" s="5" t="s">
        <v>78</v>
      </c>
    </row>
    <row r="15" spans="1:3" outlineLevel="1" x14ac:dyDescent="0.55000000000000004">
      <c r="A15" s="4" t="s">
        <v>33</v>
      </c>
      <c r="B15" s="8">
        <v>0</v>
      </c>
      <c r="C15" s="5" t="s">
        <v>79</v>
      </c>
    </row>
    <row r="16" spans="1:3" outlineLevel="1" x14ac:dyDescent="0.55000000000000004">
      <c r="A16" s="4" t="s">
        <v>34</v>
      </c>
      <c r="B16" s="8">
        <v>0</v>
      </c>
      <c r="C16" s="5" t="s">
        <v>78</v>
      </c>
    </row>
    <row r="17" spans="1:3" outlineLevel="1" x14ac:dyDescent="0.55000000000000004">
      <c r="A17" s="4" t="s">
        <v>35</v>
      </c>
      <c r="B17" s="8">
        <v>0</v>
      </c>
      <c r="C17" s="5" t="s">
        <v>78</v>
      </c>
    </row>
    <row r="18" spans="1:3" outlineLevel="1" x14ac:dyDescent="0.55000000000000004">
      <c r="A18" s="4" t="s">
        <v>36</v>
      </c>
      <c r="B18" s="8">
        <v>0</v>
      </c>
      <c r="C18" s="5" t="s">
        <v>59</v>
      </c>
    </row>
    <row r="19" spans="1:3" outlineLevel="1" x14ac:dyDescent="0.55000000000000004">
      <c r="A19" s="4" t="s">
        <v>37</v>
      </c>
      <c r="B19" s="8">
        <v>0</v>
      </c>
      <c r="C19" s="5" t="s">
        <v>78</v>
      </c>
    </row>
    <row r="20" spans="1:3" outlineLevel="1" x14ac:dyDescent="0.55000000000000004">
      <c r="A20" s="4" t="s">
        <v>38</v>
      </c>
      <c r="B20" s="8">
        <v>0</v>
      </c>
      <c r="C20" s="5" t="s">
        <v>59</v>
      </c>
    </row>
    <row r="21" spans="1:3" outlineLevel="1" x14ac:dyDescent="0.55000000000000004">
      <c r="A21" s="4" t="s">
        <v>39</v>
      </c>
      <c r="B21" s="8">
        <v>0</v>
      </c>
      <c r="C21" s="5" t="s">
        <v>78</v>
      </c>
    </row>
    <row r="22" spans="1:3" outlineLevel="1" x14ac:dyDescent="0.55000000000000004">
      <c r="A22" s="4" t="s">
        <v>40</v>
      </c>
      <c r="B22" s="8">
        <v>0</v>
      </c>
      <c r="C22" s="5" t="s">
        <v>80</v>
      </c>
    </row>
    <row r="23" spans="1:3" outlineLevel="1" x14ac:dyDescent="0.55000000000000004">
      <c r="A23" s="4" t="s">
        <v>41</v>
      </c>
      <c r="B23" s="8">
        <v>0</v>
      </c>
      <c r="C23" s="5" t="s">
        <v>78</v>
      </c>
    </row>
    <row r="24" spans="1:3" outlineLevel="1" x14ac:dyDescent="0.55000000000000004">
      <c r="A24" s="4" t="s">
        <v>42</v>
      </c>
      <c r="B24" s="8">
        <v>0</v>
      </c>
      <c r="C24" s="5" t="s">
        <v>81</v>
      </c>
    </row>
    <row r="25" spans="1:3" outlineLevel="1" x14ac:dyDescent="0.55000000000000004">
      <c r="A25" s="4" t="s">
        <v>43</v>
      </c>
      <c r="B25" s="8">
        <v>0</v>
      </c>
      <c r="C25" s="5" t="s">
        <v>78</v>
      </c>
    </row>
    <row r="26" spans="1:3" outlineLevel="1" x14ac:dyDescent="0.55000000000000004">
      <c r="A26" s="4" t="s">
        <v>44</v>
      </c>
      <c r="B26" s="8">
        <v>0</v>
      </c>
      <c r="C26" s="5" t="s">
        <v>82</v>
      </c>
    </row>
    <row r="27" spans="1:3" outlineLevel="1" x14ac:dyDescent="0.55000000000000004">
      <c r="A27" s="4" t="s">
        <v>45</v>
      </c>
      <c r="B27" s="8">
        <v>0</v>
      </c>
      <c r="C27" s="5" t="s">
        <v>83</v>
      </c>
    </row>
    <row r="30" spans="1:3" x14ac:dyDescent="0.55000000000000004">
      <c r="A30" s="2" t="s">
        <v>84</v>
      </c>
    </row>
    <row r="31" spans="1:3" outlineLevel="1" x14ac:dyDescent="0.55000000000000004"/>
    <row r="32" spans="1:3" outlineLevel="1" x14ac:dyDescent="0.55000000000000004">
      <c r="A32" s="3" t="s">
        <v>85</v>
      </c>
      <c r="B32" s="3" t="s">
        <v>86</v>
      </c>
    </row>
    <row r="33" spans="1:3" outlineLevel="2" x14ac:dyDescent="0.55000000000000004">
      <c r="A33" s="4" t="s">
        <v>87</v>
      </c>
      <c r="B33" s="4" t="s">
        <v>88</v>
      </c>
    </row>
    <row r="34" spans="1:3" outlineLevel="1" x14ac:dyDescent="0.55000000000000004"/>
    <row r="35" spans="1:3" outlineLevel="1" x14ac:dyDescent="0.55000000000000004">
      <c r="A35" s="3" t="s">
        <v>89</v>
      </c>
      <c r="B35" s="3" t="s">
        <v>90</v>
      </c>
      <c r="C35" s="3" t="s">
        <v>91</v>
      </c>
    </row>
    <row r="36" spans="1:3" outlineLevel="2" x14ac:dyDescent="0.55000000000000004">
      <c r="A36" s="40" t="s">
        <v>92</v>
      </c>
      <c r="B36" s="4" t="s">
        <v>93</v>
      </c>
      <c r="C36" s="7">
        <v>0.5</v>
      </c>
    </row>
    <row r="37" spans="1:3" outlineLevel="2" x14ac:dyDescent="0.55000000000000004">
      <c r="A37" s="44"/>
      <c r="B37" s="4" t="s">
        <v>94</v>
      </c>
      <c r="C37" s="7">
        <v>0.5</v>
      </c>
    </row>
    <row r="38" spans="1:3" outlineLevel="2" x14ac:dyDescent="0.55000000000000004">
      <c r="A38" s="40" t="s">
        <v>95</v>
      </c>
      <c r="B38" s="4" t="s">
        <v>96</v>
      </c>
      <c r="C38" s="7">
        <v>0.1</v>
      </c>
    </row>
    <row r="39" spans="1:3" outlineLevel="2" x14ac:dyDescent="0.55000000000000004">
      <c r="A39" s="44"/>
      <c r="B39" s="4" t="s">
        <v>97</v>
      </c>
      <c r="C39" s="7">
        <v>0.9</v>
      </c>
    </row>
    <row r="40" spans="1:3" outlineLevel="2" x14ac:dyDescent="0.55000000000000004">
      <c r="A40" s="40" t="s">
        <v>98</v>
      </c>
      <c r="B40" s="4" t="s">
        <v>99</v>
      </c>
      <c r="C40" s="7">
        <v>0.4</v>
      </c>
    </row>
    <row r="41" spans="1:3" outlineLevel="2" x14ac:dyDescent="0.55000000000000004">
      <c r="A41" s="44"/>
      <c r="B41" s="4" t="s">
        <v>100</v>
      </c>
      <c r="C41" s="7">
        <v>0.6</v>
      </c>
    </row>
    <row r="44" spans="1:3" x14ac:dyDescent="0.55000000000000004">
      <c r="A44" s="2" t="s">
        <v>68</v>
      </c>
    </row>
    <row r="45" spans="1:3" outlineLevel="1" x14ac:dyDescent="0.55000000000000004"/>
    <row r="46" spans="1:3" outlineLevel="1" x14ac:dyDescent="0.55000000000000004">
      <c r="A46" s="3" t="s">
        <v>101</v>
      </c>
      <c r="B46" s="3" t="s">
        <v>102</v>
      </c>
      <c r="C46" s="3" t="s">
        <v>103</v>
      </c>
    </row>
    <row r="47" spans="1:3" outlineLevel="1" x14ac:dyDescent="0.55000000000000004">
      <c r="A47" s="4" t="s">
        <v>72</v>
      </c>
      <c r="B47" s="4" t="s">
        <v>104</v>
      </c>
      <c r="C47" s="8">
        <v>22</v>
      </c>
    </row>
    <row r="48" spans="1:3" outlineLevel="1" x14ac:dyDescent="0.55000000000000004">
      <c r="A48" s="4" t="s">
        <v>71</v>
      </c>
      <c r="B48" s="4" t="s">
        <v>105</v>
      </c>
      <c r="C48" s="8">
        <v>55</v>
      </c>
    </row>
    <row r="49" spans="1:3" outlineLevel="1" x14ac:dyDescent="0.55000000000000004">
      <c r="A49" s="4" t="s">
        <v>73</v>
      </c>
      <c r="B49" s="4" t="s">
        <v>106</v>
      </c>
      <c r="C49" s="8">
        <v>50</v>
      </c>
    </row>
  </sheetData>
  <mergeCells count="3">
    <mergeCell ref="A36:A37"/>
    <mergeCell ref="A38:A39"/>
    <mergeCell ref="A40:A4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8"/>
  <sheetViews>
    <sheetView workbookViewId="0"/>
  </sheetViews>
  <sheetFormatPr defaultColWidth="21.68359375" defaultRowHeight="14.4" x14ac:dyDescent="0.55000000000000004"/>
  <cols>
    <col min="1" max="1" width="14.20703125" bestFit="1" customWidth="1"/>
    <col min="2" max="2" width="34.1015625" bestFit="1" customWidth="1"/>
    <col min="3" max="3" width="16.05078125" bestFit="1" customWidth="1"/>
    <col min="4" max="4" width="22.47265625" bestFit="1" customWidth="1"/>
    <col min="5" max="5" width="11.89453125" bestFit="1" customWidth="1"/>
  </cols>
  <sheetData>
    <row r="1" spans="1:5" x14ac:dyDescent="0.55000000000000004">
      <c r="A1" s="33" t="s">
        <v>0</v>
      </c>
      <c r="B1" s="34" t="s">
        <v>1</v>
      </c>
    </row>
    <row r="2" spans="1:5" x14ac:dyDescent="0.55000000000000004">
      <c r="A2" s="31" t="s">
        <v>2</v>
      </c>
      <c r="B2" s="29" t="s">
        <v>3</v>
      </c>
    </row>
    <row r="3" spans="1:5" x14ac:dyDescent="0.55000000000000004">
      <c r="A3" s="31" t="s">
        <v>4</v>
      </c>
      <c r="B3" s="29" t="s">
        <v>5</v>
      </c>
    </row>
    <row r="4" spans="1:5" x14ac:dyDescent="0.55000000000000004">
      <c r="A4" s="31" t="s">
        <v>6</v>
      </c>
      <c r="B4" s="29" t="s">
        <v>7</v>
      </c>
    </row>
    <row r="5" spans="1:5" x14ac:dyDescent="0.55000000000000004">
      <c r="A5" s="32" t="s">
        <v>8</v>
      </c>
      <c r="B5" s="30" t="s">
        <v>9</v>
      </c>
    </row>
    <row r="7" spans="1:5" ht="27.6" x14ac:dyDescent="0.55000000000000004">
      <c r="A7" s="3" t="s">
        <v>10</v>
      </c>
      <c r="B7" s="3" t="s">
        <v>11</v>
      </c>
      <c r="C7" s="3" t="s">
        <v>12</v>
      </c>
      <c r="D7" s="3" t="s">
        <v>13</v>
      </c>
      <c r="E7" s="3" t="s">
        <v>14</v>
      </c>
    </row>
    <row r="8" spans="1:5" x14ac:dyDescent="0.55000000000000004">
      <c r="A8" s="4" t="s">
        <v>15</v>
      </c>
      <c r="B8" s="4" t="s">
        <v>16</v>
      </c>
      <c r="C8" s="4" t="s">
        <v>17</v>
      </c>
      <c r="D8" s="4" t="s">
        <v>18</v>
      </c>
      <c r="E8" s="4" t="s">
        <v>19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43"/>
  <sheetViews>
    <sheetView topLeftCell="A34" workbookViewId="0">
      <selection activeCell="I28" sqref="I28"/>
    </sheetView>
  </sheetViews>
  <sheetFormatPr defaultColWidth="21.68359375" defaultRowHeight="14.4" x14ac:dyDescent="0.55000000000000004"/>
  <cols>
    <col min="1" max="1" width="22.9453125" bestFit="1" customWidth="1"/>
    <col min="2" max="2" width="34.1015625" bestFit="1" customWidth="1"/>
    <col min="3" max="3" width="16.62890625" bestFit="1" customWidth="1"/>
    <col min="4" max="4" width="20.734375" bestFit="1" customWidth="1"/>
    <col min="5" max="5" width="10.1015625" bestFit="1" customWidth="1"/>
    <col min="6" max="6" width="11.5234375" bestFit="1" customWidth="1"/>
    <col min="7" max="7" width="10.1015625" bestFit="1" customWidth="1"/>
    <col min="8" max="8" width="11.5234375" bestFit="1" customWidth="1"/>
  </cols>
  <sheetData>
    <row r="1" spans="1:8" x14ac:dyDescent="0.55000000000000004">
      <c r="A1" s="33" t="s">
        <v>0</v>
      </c>
      <c r="B1" s="34" t="s">
        <v>1</v>
      </c>
    </row>
    <row r="2" spans="1:8" x14ac:dyDescent="0.55000000000000004">
      <c r="A2" s="31" t="s">
        <v>2</v>
      </c>
      <c r="B2" s="29" t="s">
        <v>3</v>
      </c>
    </row>
    <row r="3" spans="1:8" x14ac:dyDescent="0.55000000000000004">
      <c r="A3" s="31" t="s">
        <v>4</v>
      </c>
      <c r="B3" s="29" t="s">
        <v>5</v>
      </c>
    </row>
    <row r="4" spans="1:8" x14ac:dyDescent="0.55000000000000004">
      <c r="A4" s="31" t="s">
        <v>6</v>
      </c>
      <c r="B4" s="29" t="s">
        <v>7</v>
      </c>
    </row>
    <row r="5" spans="1:8" x14ac:dyDescent="0.55000000000000004">
      <c r="A5" s="32" t="s">
        <v>8</v>
      </c>
      <c r="B5" s="30" t="s">
        <v>9</v>
      </c>
    </row>
    <row r="7" spans="1:8" ht="45" customHeight="1" x14ac:dyDescent="0.55000000000000004">
      <c r="A7" s="38" t="s">
        <v>20</v>
      </c>
      <c r="B7" s="39"/>
      <c r="C7" s="39"/>
      <c r="D7" s="39"/>
      <c r="E7" s="39"/>
      <c r="F7" s="39"/>
    </row>
    <row r="10" spans="1:8" ht="27.6" x14ac:dyDescent="0.55000000000000004">
      <c r="A10" s="3" t="s">
        <v>10</v>
      </c>
      <c r="B10" s="3" t="s">
        <v>11</v>
      </c>
      <c r="C10" s="3" t="s">
        <v>21</v>
      </c>
      <c r="D10" s="3" t="s">
        <v>22</v>
      </c>
      <c r="E10" s="3" t="s">
        <v>23</v>
      </c>
      <c r="F10" s="3" t="s">
        <v>24</v>
      </c>
    </row>
    <row r="11" spans="1:8" x14ac:dyDescent="0.55000000000000004">
      <c r="A11" s="8" t="s">
        <v>15</v>
      </c>
      <c r="B11" s="8" t="s">
        <v>16</v>
      </c>
      <c r="C11" s="8">
        <v>21.46</v>
      </c>
      <c r="D11" s="8">
        <v>2.58</v>
      </c>
      <c r="E11" s="8">
        <v>70.7</v>
      </c>
      <c r="F11" s="8">
        <v>5361.67</v>
      </c>
    </row>
    <row r="13" spans="1:8" x14ac:dyDescent="0.55000000000000004">
      <c r="A13" s="38" t="s">
        <v>25</v>
      </c>
      <c r="B13" s="39"/>
      <c r="C13" s="39"/>
      <c r="D13" s="39"/>
      <c r="E13" s="39"/>
      <c r="F13" s="39"/>
    </row>
    <row r="15" spans="1:8" ht="27.6" x14ac:dyDescent="0.55000000000000004">
      <c r="A15" s="3" t="s">
        <v>26</v>
      </c>
      <c r="B15" s="3" t="s">
        <v>10</v>
      </c>
      <c r="C15" s="3" t="s">
        <v>11</v>
      </c>
      <c r="D15" s="3" t="s">
        <v>27</v>
      </c>
      <c r="E15" s="3" t="s">
        <v>21</v>
      </c>
      <c r="F15" s="3" t="s">
        <v>22</v>
      </c>
      <c r="G15" s="3" t="s">
        <v>23</v>
      </c>
      <c r="H15" s="3" t="s">
        <v>24</v>
      </c>
    </row>
    <row r="16" spans="1:8" x14ac:dyDescent="0.55000000000000004">
      <c r="A16" s="40" t="s">
        <v>28</v>
      </c>
      <c r="B16" s="4" t="s">
        <v>15</v>
      </c>
      <c r="C16" s="4" t="s">
        <v>16</v>
      </c>
      <c r="D16" s="15">
        <v>250</v>
      </c>
      <c r="E16" s="8">
        <v>0.92</v>
      </c>
      <c r="F16" s="8">
        <v>0.92</v>
      </c>
      <c r="G16" s="8">
        <v>0.92</v>
      </c>
      <c r="H16" s="8">
        <v>229.17</v>
      </c>
    </row>
    <row r="17" spans="1:8" x14ac:dyDescent="0.55000000000000004">
      <c r="A17" s="40" t="s">
        <v>29</v>
      </c>
      <c r="B17" s="4" t="s">
        <v>15</v>
      </c>
      <c r="C17" s="4" t="s">
        <v>16</v>
      </c>
      <c r="D17" s="15">
        <v>250</v>
      </c>
      <c r="E17" s="8">
        <v>0.83</v>
      </c>
      <c r="F17" s="8">
        <v>0.83</v>
      </c>
      <c r="G17" s="8">
        <v>0.83</v>
      </c>
      <c r="H17" s="8">
        <v>208.33</v>
      </c>
    </row>
    <row r="18" spans="1:8" x14ac:dyDescent="0.55000000000000004">
      <c r="A18" s="40" t="s">
        <v>30</v>
      </c>
      <c r="B18" s="4" t="s">
        <v>15</v>
      </c>
      <c r="C18" s="4" t="s">
        <v>16</v>
      </c>
      <c r="D18" s="16">
        <v>125</v>
      </c>
      <c r="E18" s="8">
        <v>0.83</v>
      </c>
      <c r="F18" s="8">
        <v>0.83</v>
      </c>
      <c r="G18" s="8">
        <v>0.83</v>
      </c>
      <c r="H18" s="8">
        <v>104.17</v>
      </c>
    </row>
    <row r="19" spans="1:8" x14ac:dyDescent="0.55000000000000004">
      <c r="A19" s="40" t="s">
        <v>31</v>
      </c>
      <c r="B19" s="4" t="s">
        <v>15</v>
      </c>
      <c r="C19" s="4" t="s">
        <v>16</v>
      </c>
      <c r="D19" s="16">
        <v>125</v>
      </c>
      <c r="E19" s="8">
        <v>2.5</v>
      </c>
      <c r="F19" s="8">
        <v>2.5</v>
      </c>
      <c r="G19" s="8">
        <v>2.5</v>
      </c>
      <c r="H19" s="8">
        <v>312.5</v>
      </c>
    </row>
    <row r="20" spans="1:8" x14ac:dyDescent="0.55000000000000004">
      <c r="A20" s="40" t="s">
        <v>32</v>
      </c>
      <c r="B20" s="4" t="s">
        <v>15</v>
      </c>
      <c r="C20" s="4" t="s">
        <v>16</v>
      </c>
      <c r="D20" s="4">
        <v>10</v>
      </c>
      <c r="E20" s="8">
        <v>0.83</v>
      </c>
      <c r="F20" s="8">
        <v>0.83</v>
      </c>
      <c r="G20" s="8">
        <v>0.83</v>
      </c>
      <c r="H20" s="8">
        <v>8.33</v>
      </c>
    </row>
    <row r="21" spans="1:8" x14ac:dyDescent="0.55000000000000004">
      <c r="A21" s="40" t="s">
        <v>33</v>
      </c>
      <c r="B21" s="4" t="s">
        <v>15</v>
      </c>
      <c r="C21" s="4" t="s">
        <v>16</v>
      </c>
      <c r="D21" s="4">
        <v>10</v>
      </c>
      <c r="E21" s="17">
        <v>27.5</v>
      </c>
      <c r="F21" s="17">
        <v>27.5</v>
      </c>
      <c r="G21" s="17">
        <v>27.5</v>
      </c>
      <c r="H21" s="8">
        <v>275</v>
      </c>
    </row>
    <row r="22" spans="1:8" x14ac:dyDescent="0.55000000000000004">
      <c r="A22" s="40" t="s">
        <v>34</v>
      </c>
      <c r="B22" s="4" t="s">
        <v>15</v>
      </c>
      <c r="C22" s="4" t="s">
        <v>16</v>
      </c>
      <c r="D22" s="4">
        <v>6</v>
      </c>
      <c r="E22" s="8">
        <v>0.92</v>
      </c>
      <c r="F22" s="8">
        <v>0.92</v>
      </c>
      <c r="G22" s="8">
        <v>0.92</v>
      </c>
      <c r="H22" s="8">
        <v>5.5</v>
      </c>
    </row>
    <row r="23" spans="1:8" x14ac:dyDescent="0.55000000000000004">
      <c r="A23" s="40" t="s">
        <v>35</v>
      </c>
      <c r="B23" s="4" t="s">
        <v>15</v>
      </c>
      <c r="C23" s="4" t="s">
        <v>16</v>
      </c>
      <c r="D23" s="4">
        <v>4</v>
      </c>
      <c r="E23" s="8">
        <v>0.92</v>
      </c>
      <c r="F23" s="8">
        <v>0.92</v>
      </c>
      <c r="G23" s="8">
        <v>0.92</v>
      </c>
      <c r="H23" s="8">
        <v>3.67</v>
      </c>
    </row>
    <row r="24" spans="1:8" x14ac:dyDescent="0.55000000000000004">
      <c r="A24" s="40" t="s">
        <v>36</v>
      </c>
      <c r="B24" s="4" t="s">
        <v>15</v>
      </c>
      <c r="C24" s="4" t="s">
        <v>16</v>
      </c>
      <c r="D24" s="4">
        <v>4</v>
      </c>
      <c r="E24" s="8">
        <v>2.5</v>
      </c>
      <c r="F24" s="8">
        <v>2.5</v>
      </c>
      <c r="G24" s="8">
        <v>2.5</v>
      </c>
      <c r="H24" s="8">
        <v>10</v>
      </c>
    </row>
    <row r="25" spans="1:8" x14ac:dyDescent="0.55000000000000004">
      <c r="A25" s="40" t="s">
        <v>37</v>
      </c>
      <c r="B25" s="4" t="s">
        <v>15</v>
      </c>
      <c r="C25" s="4" t="s">
        <v>16</v>
      </c>
      <c r="D25" s="4">
        <v>10</v>
      </c>
      <c r="E25" s="8">
        <v>0.83</v>
      </c>
      <c r="F25" s="8">
        <v>0.83</v>
      </c>
      <c r="G25" s="8">
        <v>0.83</v>
      </c>
      <c r="H25" s="8">
        <v>8.33</v>
      </c>
    </row>
    <row r="26" spans="1:8" x14ac:dyDescent="0.55000000000000004">
      <c r="A26" s="40" t="s">
        <v>38</v>
      </c>
      <c r="B26" s="4" t="s">
        <v>15</v>
      </c>
      <c r="C26" s="4" t="s">
        <v>16</v>
      </c>
      <c r="D26" s="16">
        <v>125</v>
      </c>
      <c r="E26" s="8">
        <v>2.5</v>
      </c>
      <c r="F26" s="8">
        <v>2.5</v>
      </c>
      <c r="G26" s="8">
        <v>2.5</v>
      </c>
      <c r="H26" s="8">
        <v>312.5</v>
      </c>
    </row>
    <row r="27" spans="1:8" x14ac:dyDescent="0.55000000000000004">
      <c r="A27" s="40" t="s">
        <v>39</v>
      </c>
      <c r="B27" s="4" t="s">
        <v>15</v>
      </c>
      <c r="C27" s="4" t="s">
        <v>16</v>
      </c>
      <c r="D27" s="16">
        <v>125</v>
      </c>
      <c r="E27" s="8">
        <v>0.83</v>
      </c>
      <c r="F27" s="8">
        <v>0.83</v>
      </c>
      <c r="G27" s="8">
        <v>0.83</v>
      </c>
      <c r="H27" s="8">
        <v>104.17</v>
      </c>
    </row>
    <row r="28" spans="1:8" x14ac:dyDescent="0.55000000000000004">
      <c r="A28" s="40" t="s">
        <v>40</v>
      </c>
      <c r="B28" s="4" t="s">
        <v>15</v>
      </c>
      <c r="C28" s="4" t="s">
        <v>16</v>
      </c>
      <c r="D28" s="16">
        <v>125</v>
      </c>
      <c r="E28" s="8">
        <v>1.83</v>
      </c>
      <c r="F28" s="8">
        <v>1.83</v>
      </c>
      <c r="G28" s="8">
        <v>1.83</v>
      </c>
      <c r="H28" s="8">
        <v>229.17</v>
      </c>
    </row>
    <row r="29" spans="1:8" x14ac:dyDescent="0.55000000000000004">
      <c r="A29" s="40" t="s">
        <v>41</v>
      </c>
      <c r="B29" s="4" t="s">
        <v>15</v>
      </c>
      <c r="C29" s="4" t="s">
        <v>16</v>
      </c>
      <c r="D29" s="16">
        <v>125</v>
      </c>
      <c r="E29" s="8">
        <v>0.37</v>
      </c>
      <c r="F29" s="8">
        <v>0.37</v>
      </c>
      <c r="G29" s="8">
        <v>0.37</v>
      </c>
      <c r="H29" s="8">
        <v>45.83</v>
      </c>
    </row>
    <row r="30" spans="1:8" x14ac:dyDescent="0.55000000000000004">
      <c r="A30" s="40" t="s">
        <v>42</v>
      </c>
      <c r="B30" s="4" t="s">
        <v>15</v>
      </c>
      <c r="C30" s="4" t="s">
        <v>16</v>
      </c>
      <c r="D30" s="16">
        <v>125</v>
      </c>
      <c r="E30" s="8">
        <v>0</v>
      </c>
      <c r="F30" s="8">
        <v>0</v>
      </c>
      <c r="G30" s="8">
        <v>0</v>
      </c>
      <c r="H30" s="8">
        <v>0</v>
      </c>
    </row>
    <row r="31" spans="1:8" x14ac:dyDescent="0.55000000000000004">
      <c r="A31" s="40" t="s">
        <v>43</v>
      </c>
      <c r="B31" s="4" t="s">
        <v>15</v>
      </c>
      <c r="C31" s="4" t="s">
        <v>16</v>
      </c>
      <c r="D31" s="16">
        <v>125</v>
      </c>
      <c r="E31" s="8">
        <v>0.83</v>
      </c>
      <c r="F31" s="8">
        <v>0.83</v>
      </c>
      <c r="G31" s="8">
        <v>0.83</v>
      </c>
      <c r="H31" s="8">
        <v>104.17</v>
      </c>
    </row>
    <row r="32" spans="1:8" x14ac:dyDescent="0.55000000000000004">
      <c r="A32" s="40" t="s">
        <v>44</v>
      </c>
      <c r="B32" s="4" t="s">
        <v>15</v>
      </c>
      <c r="C32" s="4" t="s">
        <v>16</v>
      </c>
      <c r="D32" s="4">
        <v>124</v>
      </c>
      <c r="E32" s="18">
        <v>18.329999999999998</v>
      </c>
      <c r="F32" s="18">
        <v>18.329999999999998</v>
      </c>
      <c r="G32" s="18">
        <v>18.329999999999998</v>
      </c>
      <c r="H32" s="17">
        <v>2273.33</v>
      </c>
    </row>
    <row r="33" spans="1:8" x14ac:dyDescent="0.55000000000000004">
      <c r="A33" s="40" t="s">
        <v>45</v>
      </c>
      <c r="B33" s="4" t="s">
        <v>15</v>
      </c>
      <c r="C33" s="4" t="s">
        <v>16</v>
      </c>
      <c r="D33" s="4">
        <v>123</v>
      </c>
      <c r="E33" s="8">
        <v>9.17</v>
      </c>
      <c r="F33" s="8">
        <v>9.17</v>
      </c>
      <c r="G33" s="8">
        <v>9.17</v>
      </c>
      <c r="H33" s="8">
        <v>1127.5</v>
      </c>
    </row>
    <row r="35" spans="1:8" x14ac:dyDescent="0.55000000000000004">
      <c r="A35" s="33" t="s">
        <v>47</v>
      </c>
      <c r="B35" s="36"/>
    </row>
    <row r="36" spans="1:8" x14ac:dyDescent="0.55000000000000004">
      <c r="A36" s="41" t="s">
        <v>48</v>
      </c>
      <c r="B36" s="42"/>
    </row>
    <row r="37" spans="1:8" x14ac:dyDescent="0.55000000000000004">
      <c r="A37" s="35" t="s">
        <v>49</v>
      </c>
      <c r="B37" s="29" t="s">
        <v>50</v>
      </c>
    </row>
    <row r="38" spans="1:8" x14ac:dyDescent="0.55000000000000004">
      <c r="A38" s="10" t="s">
        <v>51</v>
      </c>
      <c r="B38" s="24" t="s">
        <v>51</v>
      </c>
    </row>
    <row r="39" spans="1:8" x14ac:dyDescent="0.55000000000000004">
      <c r="A39" s="11" t="s">
        <v>52</v>
      </c>
      <c r="B39" s="25" t="s">
        <v>52</v>
      </c>
    </row>
    <row r="40" spans="1:8" x14ac:dyDescent="0.55000000000000004">
      <c r="A40" s="12" t="s">
        <v>53</v>
      </c>
      <c r="B40" s="26" t="s">
        <v>53</v>
      </c>
    </row>
    <row r="41" spans="1:8" x14ac:dyDescent="0.55000000000000004">
      <c r="A41" s="13" t="s">
        <v>54</v>
      </c>
      <c r="B41" s="27" t="s">
        <v>54</v>
      </c>
    </row>
    <row r="42" spans="1:8" x14ac:dyDescent="0.55000000000000004">
      <c r="A42" s="14" t="s">
        <v>55</v>
      </c>
      <c r="B42" s="28" t="s">
        <v>55</v>
      </c>
    </row>
    <row r="43" spans="1:8" x14ac:dyDescent="0.55000000000000004">
      <c r="A43" s="37" t="s">
        <v>56</v>
      </c>
      <c r="B43" s="30" t="s">
        <v>56</v>
      </c>
    </row>
  </sheetData>
  <mergeCells count="21">
    <mergeCell ref="A36:B36"/>
    <mergeCell ref="A29"/>
    <mergeCell ref="A30"/>
    <mergeCell ref="A31"/>
    <mergeCell ref="A32"/>
    <mergeCell ref="A33"/>
    <mergeCell ref="A24"/>
    <mergeCell ref="A25"/>
    <mergeCell ref="A26"/>
    <mergeCell ref="A27"/>
    <mergeCell ref="A28"/>
    <mergeCell ref="A19"/>
    <mergeCell ref="A20"/>
    <mergeCell ref="A21"/>
    <mergeCell ref="A22"/>
    <mergeCell ref="A23"/>
    <mergeCell ref="A7:F7"/>
    <mergeCell ref="A13:F13"/>
    <mergeCell ref="A16"/>
    <mergeCell ref="A17"/>
    <mergeCell ref="A18"/>
  </mergeCells>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9"/>
  <sheetViews>
    <sheetView workbookViewId="0"/>
  </sheetViews>
  <sheetFormatPr defaultColWidth="10.9453125" defaultRowHeight="14.4" x14ac:dyDescent="0.55000000000000004"/>
  <cols>
    <col min="1" max="1" width="8.20703125" bestFit="1" customWidth="1"/>
    <col min="2" max="2" width="34.1015625" bestFit="1" customWidth="1"/>
  </cols>
  <sheetData>
    <row r="1" spans="1:13" x14ac:dyDescent="0.55000000000000004">
      <c r="A1" s="33" t="s">
        <v>0</v>
      </c>
      <c r="B1" s="34" t="s">
        <v>1</v>
      </c>
    </row>
    <row r="2" spans="1:13" x14ac:dyDescent="0.55000000000000004">
      <c r="A2" s="31" t="s">
        <v>2</v>
      </c>
      <c r="B2" s="29" t="s">
        <v>3</v>
      </c>
    </row>
    <row r="3" spans="1:13" x14ac:dyDescent="0.55000000000000004">
      <c r="A3" s="31" t="s">
        <v>4</v>
      </c>
      <c r="B3" s="29" t="s">
        <v>5</v>
      </c>
    </row>
    <row r="4" spans="1:13" x14ac:dyDescent="0.55000000000000004">
      <c r="A4" s="31" t="s">
        <v>6</v>
      </c>
      <c r="B4" s="29" t="s">
        <v>7</v>
      </c>
    </row>
    <row r="5" spans="1:13" ht="27.6" x14ac:dyDescent="0.55000000000000004">
      <c r="A5" s="32" t="s">
        <v>8</v>
      </c>
      <c r="B5" s="30" t="s">
        <v>9</v>
      </c>
    </row>
    <row r="9" spans="1:13" x14ac:dyDescent="0.55000000000000004">
      <c r="M9" s="1"/>
    </row>
  </sheetData>
  <pageMargins left="0.7" right="0.7" top="0.78740157499999996" bottom="0.78740157499999996"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69"/>
  <sheetViews>
    <sheetView zoomScaleNormal="100" workbookViewId="0"/>
  </sheetViews>
  <sheetFormatPr defaultColWidth="21.68359375" defaultRowHeight="14.4" x14ac:dyDescent="0.55000000000000004"/>
  <cols>
    <col min="1" max="1" width="22.9453125" bestFit="1" customWidth="1"/>
    <col min="2" max="2" width="34.1015625" bestFit="1" customWidth="1"/>
    <col min="3" max="3" width="16.62890625" bestFit="1" customWidth="1"/>
    <col min="4" max="4" width="20.734375" bestFit="1" customWidth="1"/>
    <col min="5" max="5" width="24.68359375" bestFit="1" customWidth="1"/>
    <col min="6" max="7" width="24.68359375" bestFit="1" customWidth="1" collapsed="1"/>
    <col min="8" max="8" width="23.5234375" bestFit="1" customWidth="1"/>
  </cols>
  <sheetData>
    <row r="1" spans="1:6" x14ac:dyDescent="0.55000000000000004">
      <c r="A1" s="33" t="s">
        <v>0</v>
      </c>
      <c r="B1" s="34" t="s">
        <v>1</v>
      </c>
    </row>
    <row r="2" spans="1:6" x14ac:dyDescent="0.55000000000000004">
      <c r="A2" s="31" t="s">
        <v>2</v>
      </c>
      <c r="B2" s="29" t="s">
        <v>3</v>
      </c>
    </row>
    <row r="3" spans="1:6" x14ac:dyDescent="0.55000000000000004">
      <c r="A3" s="31" t="s">
        <v>4</v>
      </c>
      <c r="B3" s="29" t="s">
        <v>5</v>
      </c>
    </row>
    <row r="4" spans="1:6" x14ac:dyDescent="0.55000000000000004">
      <c r="A4" s="31" t="s">
        <v>6</v>
      </c>
      <c r="B4" s="29" t="s">
        <v>7</v>
      </c>
    </row>
    <row r="5" spans="1:6" x14ac:dyDescent="0.55000000000000004">
      <c r="A5" s="32" t="s">
        <v>8</v>
      </c>
      <c r="B5" s="30" t="s">
        <v>9</v>
      </c>
    </row>
    <row r="7" spans="1:6" ht="15" customHeight="1" x14ac:dyDescent="0.55000000000000004"/>
    <row r="8" spans="1:6" ht="30" customHeight="1" x14ac:dyDescent="0.55000000000000004">
      <c r="A8" s="38" t="s">
        <v>57</v>
      </c>
      <c r="B8" s="39"/>
      <c r="C8" s="39"/>
      <c r="D8" s="39"/>
      <c r="E8" s="39"/>
      <c r="F8" s="39"/>
    </row>
    <row r="10" spans="1:6" x14ac:dyDescent="0.55000000000000004">
      <c r="A10" s="3" t="s">
        <v>10</v>
      </c>
      <c r="B10" s="3" t="s">
        <v>11</v>
      </c>
      <c r="C10" s="3" t="s">
        <v>21</v>
      </c>
      <c r="D10" s="3" t="s">
        <v>22</v>
      </c>
      <c r="E10" s="3" t="s">
        <v>23</v>
      </c>
      <c r="F10" s="3" t="s">
        <v>12</v>
      </c>
    </row>
    <row r="11" spans="1:6" x14ac:dyDescent="0.55000000000000004">
      <c r="A11" s="4" t="s">
        <v>15</v>
      </c>
      <c r="B11" s="4" t="s">
        <v>16</v>
      </c>
      <c r="C11" s="4" t="s">
        <v>58</v>
      </c>
      <c r="D11" s="4" t="s">
        <v>59</v>
      </c>
      <c r="E11" s="4" t="s">
        <v>60</v>
      </c>
      <c r="F11" s="4" t="s">
        <v>17</v>
      </c>
    </row>
    <row r="14" spans="1:6" x14ac:dyDescent="0.55000000000000004">
      <c r="A14" s="43" t="s">
        <v>61</v>
      </c>
      <c r="B14" s="39"/>
      <c r="C14" s="39"/>
      <c r="D14" s="39"/>
      <c r="E14" s="39"/>
      <c r="F14" s="39"/>
    </row>
    <row r="15" spans="1:6" ht="30" customHeight="1" x14ac:dyDescent="0.55000000000000004">
      <c r="A15" s="38" t="s">
        <v>62</v>
      </c>
      <c r="B15" s="39"/>
      <c r="C15" s="39"/>
      <c r="D15" s="39"/>
      <c r="E15" s="39"/>
      <c r="F15" s="39"/>
    </row>
    <row r="17" spans="1:8" ht="30" customHeight="1" x14ac:dyDescent="0.55000000000000004">
      <c r="A17" s="3" t="s">
        <v>26</v>
      </c>
      <c r="B17" s="3" t="s">
        <v>10</v>
      </c>
      <c r="C17" s="3" t="s">
        <v>11</v>
      </c>
      <c r="D17" s="3" t="s">
        <v>27</v>
      </c>
      <c r="E17" s="3" t="s">
        <v>21</v>
      </c>
      <c r="F17" s="3" t="s">
        <v>22</v>
      </c>
      <c r="G17" s="3" t="s">
        <v>23</v>
      </c>
      <c r="H17" s="3" t="s">
        <v>63</v>
      </c>
    </row>
    <row r="18" spans="1:8" x14ac:dyDescent="0.55000000000000004">
      <c r="A18" s="40" t="s">
        <v>28</v>
      </c>
      <c r="B18" s="4" t="s">
        <v>15</v>
      </c>
      <c r="C18" s="4" t="s">
        <v>16</v>
      </c>
      <c r="D18" s="15">
        <v>250</v>
      </c>
      <c r="E18" s="6">
        <v>2.8240740740740739E-3</v>
      </c>
      <c r="F18" s="6">
        <v>6.9444444444444447E-4</v>
      </c>
      <c r="G18" s="6">
        <v>4.2361111111111113E-2</v>
      </c>
      <c r="H18" s="6">
        <v>0.70694444444444449</v>
      </c>
    </row>
    <row r="19" spans="1:8" x14ac:dyDescent="0.55000000000000004">
      <c r="A19" s="40" t="s">
        <v>29</v>
      </c>
      <c r="B19" s="4" t="s">
        <v>15</v>
      </c>
      <c r="C19" s="4" t="s">
        <v>16</v>
      </c>
      <c r="D19" s="15">
        <v>250</v>
      </c>
      <c r="E19" s="6">
        <v>6.9444444444444447E-4</v>
      </c>
      <c r="F19" s="6">
        <v>6.9444444444444447E-4</v>
      </c>
      <c r="G19" s="6">
        <v>6.9444444444444447E-4</v>
      </c>
      <c r="H19" s="6">
        <v>0.1736111111111111</v>
      </c>
    </row>
    <row r="20" spans="1:8" x14ac:dyDescent="0.55000000000000004">
      <c r="A20" s="40" t="s">
        <v>30</v>
      </c>
      <c r="B20" s="4" t="s">
        <v>15</v>
      </c>
      <c r="C20" s="4" t="s">
        <v>16</v>
      </c>
      <c r="D20" s="16">
        <v>125</v>
      </c>
      <c r="E20" s="6">
        <v>6.9444444444444447E-4</v>
      </c>
      <c r="F20" s="6">
        <v>6.9444444444444447E-4</v>
      </c>
      <c r="G20" s="6">
        <v>6.9444444444444447E-4</v>
      </c>
      <c r="H20" s="6">
        <v>8.6805555555555552E-2</v>
      </c>
    </row>
    <row r="21" spans="1:8" x14ac:dyDescent="0.55000000000000004">
      <c r="A21" s="40" t="s">
        <v>31</v>
      </c>
      <c r="B21" s="4" t="s">
        <v>15</v>
      </c>
      <c r="C21" s="4" t="s">
        <v>16</v>
      </c>
      <c r="D21" s="16">
        <v>125</v>
      </c>
      <c r="E21" s="6">
        <v>2.0833333333333333E-3</v>
      </c>
      <c r="F21" s="6">
        <v>2.0833333333333333E-3</v>
      </c>
      <c r="G21" s="6">
        <v>2.0833333333333333E-3</v>
      </c>
      <c r="H21" s="6">
        <v>0.26041666666666669</v>
      </c>
    </row>
    <row r="22" spans="1:8" x14ac:dyDescent="0.55000000000000004">
      <c r="A22" s="40" t="s">
        <v>32</v>
      </c>
      <c r="B22" s="4" t="s">
        <v>15</v>
      </c>
      <c r="C22" s="4" t="s">
        <v>16</v>
      </c>
      <c r="D22" s="4">
        <v>10</v>
      </c>
      <c r="E22" s="6">
        <v>6.9444444444444447E-4</v>
      </c>
      <c r="F22" s="6">
        <v>6.9444444444444447E-4</v>
      </c>
      <c r="G22" s="6">
        <v>6.9444444444444447E-4</v>
      </c>
      <c r="H22" s="6">
        <v>6.9444444444444441E-3</v>
      </c>
    </row>
    <row r="23" spans="1:8" x14ac:dyDescent="0.55000000000000004">
      <c r="A23" s="40" t="s">
        <v>33</v>
      </c>
      <c r="B23" s="4" t="s">
        <v>15</v>
      </c>
      <c r="C23" s="4" t="s">
        <v>16</v>
      </c>
      <c r="D23" s="4">
        <v>10</v>
      </c>
      <c r="E23" s="22">
        <v>2.0833333333333332E-2</v>
      </c>
      <c r="F23" s="20">
        <v>2.0833333333333332E-2</v>
      </c>
      <c r="G23" s="6">
        <v>2.0833333333333332E-2</v>
      </c>
      <c r="H23" s="6">
        <v>0.20833333333333334</v>
      </c>
    </row>
    <row r="24" spans="1:8" x14ac:dyDescent="0.55000000000000004">
      <c r="A24" s="40" t="s">
        <v>34</v>
      </c>
      <c r="B24" s="4" t="s">
        <v>15</v>
      </c>
      <c r="C24" s="4" t="s">
        <v>16</v>
      </c>
      <c r="D24" s="4">
        <v>6</v>
      </c>
      <c r="E24" s="6">
        <v>6.9444444444444447E-4</v>
      </c>
      <c r="F24" s="6">
        <v>6.9444444444444447E-4</v>
      </c>
      <c r="G24" s="6">
        <v>6.9444444444444447E-4</v>
      </c>
      <c r="H24" s="6">
        <v>4.1666666666666666E-3</v>
      </c>
    </row>
    <row r="25" spans="1:8" x14ac:dyDescent="0.55000000000000004">
      <c r="A25" s="40" t="s">
        <v>35</v>
      </c>
      <c r="B25" s="4" t="s">
        <v>15</v>
      </c>
      <c r="C25" s="4" t="s">
        <v>16</v>
      </c>
      <c r="D25" s="4">
        <v>4</v>
      </c>
      <c r="E25" s="6">
        <v>6.9444444444444447E-4</v>
      </c>
      <c r="F25" s="6">
        <v>6.9444444444444447E-4</v>
      </c>
      <c r="G25" s="6">
        <v>6.9444444444444447E-4</v>
      </c>
      <c r="H25" s="6">
        <v>2.7777777777777779E-3</v>
      </c>
    </row>
    <row r="26" spans="1:8" x14ac:dyDescent="0.55000000000000004">
      <c r="A26" s="40" t="s">
        <v>36</v>
      </c>
      <c r="B26" s="4" t="s">
        <v>15</v>
      </c>
      <c r="C26" s="4" t="s">
        <v>16</v>
      </c>
      <c r="D26" s="4">
        <v>4</v>
      </c>
      <c r="E26" s="6">
        <v>2.0833333333333333E-3</v>
      </c>
      <c r="F26" s="6">
        <v>2.0833333333333333E-3</v>
      </c>
      <c r="G26" s="6">
        <v>2.0833333333333333E-3</v>
      </c>
      <c r="H26" s="6">
        <v>8.3333333333333332E-3</v>
      </c>
    </row>
    <row r="27" spans="1:8" x14ac:dyDescent="0.55000000000000004">
      <c r="A27" s="40" t="s">
        <v>37</v>
      </c>
      <c r="B27" s="4" t="s">
        <v>15</v>
      </c>
      <c r="C27" s="4" t="s">
        <v>16</v>
      </c>
      <c r="D27" s="4">
        <v>10</v>
      </c>
      <c r="E27" s="6">
        <v>6.9444444444444447E-4</v>
      </c>
      <c r="F27" s="6">
        <v>6.9444444444444447E-4</v>
      </c>
      <c r="G27" s="6">
        <v>6.9444444444444447E-4</v>
      </c>
      <c r="H27" s="6">
        <v>6.9444444444444441E-3</v>
      </c>
    </row>
    <row r="28" spans="1:8" x14ac:dyDescent="0.55000000000000004">
      <c r="A28" s="40" t="s">
        <v>38</v>
      </c>
      <c r="B28" s="4" t="s">
        <v>15</v>
      </c>
      <c r="C28" s="4" t="s">
        <v>16</v>
      </c>
      <c r="D28" s="16">
        <v>125</v>
      </c>
      <c r="E28" s="6">
        <v>2.0833333333333333E-3</v>
      </c>
      <c r="F28" s="6">
        <v>2.0833333333333333E-3</v>
      </c>
      <c r="G28" s="6">
        <v>2.0833333333333333E-3</v>
      </c>
      <c r="H28" s="6">
        <v>0.26041666666666669</v>
      </c>
    </row>
    <row r="29" spans="1:8" x14ac:dyDescent="0.55000000000000004">
      <c r="A29" s="40" t="s">
        <v>39</v>
      </c>
      <c r="B29" s="4" t="s">
        <v>15</v>
      </c>
      <c r="C29" s="4" t="s">
        <v>16</v>
      </c>
      <c r="D29" s="16">
        <v>125</v>
      </c>
      <c r="E29" s="6">
        <v>6.9444444444444447E-4</v>
      </c>
      <c r="F29" s="6">
        <v>6.9444444444444447E-4</v>
      </c>
      <c r="G29" s="6">
        <v>6.9444444444444447E-4</v>
      </c>
      <c r="H29" s="6">
        <v>8.6805555555555552E-2</v>
      </c>
    </row>
    <row r="30" spans="1:8" x14ac:dyDescent="0.55000000000000004">
      <c r="A30" s="40" t="s">
        <v>40</v>
      </c>
      <c r="B30" s="4" t="s">
        <v>15</v>
      </c>
      <c r="C30" s="4" t="s">
        <v>16</v>
      </c>
      <c r="D30" s="16">
        <v>125</v>
      </c>
      <c r="E30" s="23">
        <v>1.7465277777777777E-2</v>
      </c>
      <c r="F30" s="6">
        <v>3.472222222222222E-3</v>
      </c>
      <c r="G30" s="21">
        <v>0.58680555555555558</v>
      </c>
      <c r="H30" s="22">
        <v>2.1840277777777777</v>
      </c>
    </row>
    <row r="31" spans="1:8" x14ac:dyDescent="0.55000000000000004">
      <c r="A31" s="40" t="s">
        <v>41</v>
      </c>
      <c r="B31" s="4" t="s">
        <v>15</v>
      </c>
      <c r="C31" s="4" t="s">
        <v>16</v>
      </c>
      <c r="D31" s="16">
        <v>125</v>
      </c>
      <c r="E31" s="6">
        <v>1.6550925925925926E-3</v>
      </c>
      <c r="F31" s="6">
        <v>6.9444444444444447E-4</v>
      </c>
      <c r="G31" s="6">
        <v>4.0972222222222222E-2</v>
      </c>
      <c r="H31" s="6">
        <v>0.2076388888888889</v>
      </c>
    </row>
    <row r="32" spans="1:8" x14ac:dyDescent="0.55000000000000004">
      <c r="A32" s="40" t="s">
        <v>42</v>
      </c>
      <c r="B32" s="4" t="s">
        <v>15</v>
      </c>
      <c r="C32" s="4" t="s">
        <v>16</v>
      </c>
      <c r="D32" s="16">
        <v>125</v>
      </c>
      <c r="E32" s="6">
        <v>0</v>
      </c>
      <c r="F32" s="6">
        <v>0</v>
      </c>
      <c r="G32" s="6">
        <v>0</v>
      </c>
      <c r="H32" s="6">
        <v>0</v>
      </c>
    </row>
    <row r="33" spans="1:8" x14ac:dyDescent="0.55000000000000004">
      <c r="A33" s="40" t="s">
        <v>43</v>
      </c>
      <c r="B33" s="4" t="s">
        <v>15</v>
      </c>
      <c r="C33" s="4" t="s">
        <v>16</v>
      </c>
      <c r="D33" s="16">
        <v>125</v>
      </c>
      <c r="E33" s="6">
        <v>6.9444444444444447E-4</v>
      </c>
      <c r="F33" s="6">
        <v>6.9444444444444447E-4</v>
      </c>
      <c r="G33" s="6">
        <v>6.9444444444444447E-4</v>
      </c>
      <c r="H33" s="6">
        <v>8.6805555555555552E-2</v>
      </c>
    </row>
    <row r="34" spans="1:8" x14ac:dyDescent="0.55000000000000004">
      <c r="A34" s="40" t="s">
        <v>44</v>
      </c>
      <c r="B34" s="4" t="s">
        <v>15</v>
      </c>
      <c r="C34" s="4" t="s">
        <v>16</v>
      </c>
      <c r="D34" s="4">
        <v>124</v>
      </c>
      <c r="E34" s="20">
        <v>2.7997685185185184E-2</v>
      </c>
      <c r="F34" s="22">
        <v>1.3888888888888888E-2</v>
      </c>
      <c r="G34" s="20">
        <v>0.59722222222222221</v>
      </c>
      <c r="H34" s="20">
        <v>3.4861111111111112</v>
      </c>
    </row>
    <row r="35" spans="1:8" x14ac:dyDescent="0.55000000000000004">
      <c r="A35" s="40" t="s">
        <v>45</v>
      </c>
      <c r="B35" s="4" t="s">
        <v>15</v>
      </c>
      <c r="C35" s="4" t="s">
        <v>16</v>
      </c>
      <c r="D35" s="4">
        <v>123</v>
      </c>
      <c r="E35" s="6">
        <v>7.8819444444444449E-3</v>
      </c>
      <c r="F35" s="6">
        <v>6.9444444444444441E-3</v>
      </c>
      <c r="G35" s="6">
        <v>4.8611111111111112E-2</v>
      </c>
      <c r="H35" s="6">
        <v>0.97916666666666663</v>
      </c>
    </row>
    <row r="38" spans="1:8" x14ac:dyDescent="0.55000000000000004">
      <c r="A38" s="43" t="s">
        <v>64</v>
      </c>
      <c r="B38" s="39"/>
      <c r="C38" s="39"/>
      <c r="D38" s="39"/>
      <c r="E38" s="39"/>
      <c r="F38" s="39"/>
    </row>
    <row r="39" spans="1:8" ht="60" customHeight="1" x14ac:dyDescent="0.55000000000000004">
      <c r="A39" s="38" t="s">
        <v>65</v>
      </c>
      <c r="B39" s="39"/>
      <c r="C39" s="39"/>
      <c r="D39" s="39"/>
      <c r="E39" s="39"/>
      <c r="F39" s="39"/>
    </row>
    <row r="41" spans="1:8" ht="30" customHeight="1" x14ac:dyDescent="0.55000000000000004">
      <c r="A41" s="3" t="s">
        <v>26</v>
      </c>
      <c r="B41" s="3" t="s">
        <v>10</v>
      </c>
      <c r="C41" s="3" t="s">
        <v>11</v>
      </c>
      <c r="D41" s="3" t="s">
        <v>27</v>
      </c>
      <c r="E41" s="3" t="s">
        <v>21</v>
      </c>
      <c r="F41" s="3" t="s">
        <v>22</v>
      </c>
      <c r="G41" s="3" t="s">
        <v>23</v>
      </c>
      <c r="H41" s="3" t="s">
        <v>63</v>
      </c>
    </row>
    <row r="42" spans="1:8" x14ac:dyDescent="0.55000000000000004">
      <c r="A42" s="40" t="s">
        <v>28</v>
      </c>
      <c r="B42" s="4" t="s">
        <v>15</v>
      </c>
      <c r="C42" s="4" t="s">
        <v>16</v>
      </c>
      <c r="D42" s="15">
        <v>250</v>
      </c>
      <c r="E42" s="6">
        <v>6.9444444444444447E-4</v>
      </c>
      <c r="F42" s="6">
        <v>6.9444444444444447E-4</v>
      </c>
      <c r="G42" s="6">
        <v>6.9444444444444447E-4</v>
      </c>
      <c r="H42" s="6">
        <v>0.1736111111111111</v>
      </c>
    </row>
    <row r="43" spans="1:8" x14ac:dyDescent="0.55000000000000004">
      <c r="A43" s="40" t="s">
        <v>29</v>
      </c>
      <c r="B43" s="4" t="s">
        <v>15</v>
      </c>
      <c r="C43" s="4" t="s">
        <v>16</v>
      </c>
      <c r="D43" s="15">
        <v>250</v>
      </c>
      <c r="E43" s="6">
        <v>6.9444444444444447E-4</v>
      </c>
      <c r="F43" s="6">
        <v>6.9444444444444447E-4</v>
      </c>
      <c r="G43" s="6">
        <v>6.9444444444444447E-4</v>
      </c>
      <c r="H43" s="6">
        <v>0.1736111111111111</v>
      </c>
    </row>
    <row r="44" spans="1:8" x14ac:dyDescent="0.55000000000000004">
      <c r="A44" s="40" t="s">
        <v>30</v>
      </c>
      <c r="B44" s="4" t="s">
        <v>15</v>
      </c>
      <c r="C44" s="4" t="s">
        <v>16</v>
      </c>
      <c r="D44" s="16">
        <v>125</v>
      </c>
      <c r="E44" s="6">
        <v>6.9444444444444447E-4</v>
      </c>
      <c r="F44" s="6">
        <v>6.9444444444444447E-4</v>
      </c>
      <c r="G44" s="6">
        <v>6.9444444444444447E-4</v>
      </c>
      <c r="H44" s="6">
        <v>8.6805555555555552E-2</v>
      </c>
    </row>
    <row r="45" spans="1:8" x14ac:dyDescent="0.55000000000000004">
      <c r="A45" s="40" t="s">
        <v>31</v>
      </c>
      <c r="B45" s="4" t="s">
        <v>15</v>
      </c>
      <c r="C45" s="4" t="s">
        <v>16</v>
      </c>
      <c r="D45" s="16">
        <v>125</v>
      </c>
      <c r="E45" s="6">
        <v>2.0833333333333333E-3</v>
      </c>
      <c r="F45" s="6">
        <v>2.0833333333333333E-3</v>
      </c>
      <c r="G45" s="6">
        <v>2.0833333333333333E-3</v>
      </c>
      <c r="H45" s="6">
        <v>0.26041666666666669</v>
      </c>
    </row>
    <row r="46" spans="1:8" x14ac:dyDescent="0.55000000000000004">
      <c r="A46" s="40" t="s">
        <v>32</v>
      </c>
      <c r="B46" s="4" t="s">
        <v>15</v>
      </c>
      <c r="C46" s="4" t="s">
        <v>16</v>
      </c>
      <c r="D46" s="4">
        <v>10</v>
      </c>
      <c r="E46" s="6">
        <v>6.9444444444444447E-4</v>
      </c>
      <c r="F46" s="6">
        <v>6.9444444444444447E-4</v>
      </c>
      <c r="G46" s="6">
        <v>6.9444444444444447E-4</v>
      </c>
      <c r="H46" s="6">
        <v>6.9444444444444441E-3</v>
      </c>
    </row>
    <row r="47" spans="1:8" x14ac:dyDescent="0.55000000000000004">
      <c r="A47" s="40" t="s">
        <v>33</v>
      </c>
      <c r="B47" s="4" t="s">
        <v>15</v>
      </c>
      <c r="C47" s="4" t="s">
        <v>16</v>
      </c>
      <c r="D47" s="4">
        <v>10</v>
      </c>
      <c r="E47" s="20">
        <v>2.0833333333333332E-2</v>
      </c>
      <c r="F47" s="20">
        <v>2.0833333333333332E-2</v>
      </c>
      <c r="G47" s="20">
        <v>2.0833333333333332E-2</v>
      </c>
      <c r="H47" s="6">
        <v>0.20833333333333334</v>
      </c>
    </row>
    <row r="48" spans="1:8" x14ac:dyDescent="0.55000000000000004">
      <c r="A48" s="40" t="s">
        <v>34</v>
      </c>
      <c r="B48" s="4" t="s">
        <v>15</v>
      </c>
      <c r="C48" s="4" t="s">
        <v>16</v>
      </c>
      <c r="D48" s="4">
        <v>6</v>
      </c>
      <c r="E48" s="6">
        <v>6.9444444444444447E-4</v>
      </c>
      <c r="F48" s="6">
        <v>6.9444444444444447E-4</v>
      </c>
      <c r="G48" s="6">
        <v>6.9444444444444447E-4</v>
      </c>
      <c r="H48" s="6">
        <v>4.1666666666666666E-3</v>
      </c>
    </row>
    <row r="49" spans="1:8" x14ac:dyDescent="0.55000000000000004">
      <c r="A49" s="40" t="s">
        <v>35</v>
      </c>
      <c r="B49" s="4" t="s">
        <v>15</v>
      </c>
      <c r="C49" s="4" t="s">
        <v>16</v>
      </c>
      <c r="D49" s="4">
        <v>4</v>
      </c>
      <c r="E49" s="6">
        <v>6.9444444444444447E-4</v>
      </c>
      <c r="F49" s="6">
        <v>6.9444444444444447E-4</v>
      </c>
      <c r="G49" s="6">
        <v>6.9444444444444447E-4</v>
      </c>
      <c r="H49" s="6">
        <v>2.7777777777777779E-3</v>
      </c>
    </row>
    <row r="50" spans="1:8" x14ac:dyDescent="0.55000000000000004">
      <c r="A50" s="40" t="s">
        <v>36</v>
      </c>
      <c r="B50" s="4" t="s">
        <v>15</v>
      </c>
      <c r="C50" s="4" t="s">
        <v>16</v>
      </c>
      <c r="D50" s="4">
        <v>4</v>
      </c>
      <c r="E50" s="6">
        <v>2.0833333333333333E-3</v>
      </c>
      <c r="F50" s="6">
        <v>2.0833333333333333E-3</v>
      </c>
      <c r="G50" s="6">
        <v>2.0833333333333333E-3</v>
      </c>
      <c r="H50" s="6">
        <v>8.3333333333333332E-3</v>
      </c>
    </row>
    <row r="51" spans="1:8" x14ac:dyDescent="0.55000000000000004">
      <c r="A51" s="40" t="s">
        <v>37</v>
      </c>
      <c r="B51" s="4" t="s">
        <v>15</v>
      </c>
      <c r="C51" s="4" t="s">
        <v>16</v>
      </c>
      <c r="D51" s="4">
        <v>10</v>
      </c>
      <c r="E51" s="6">
        <v>6.9444444444444447E-4</v>
      </c>
      <c r="F51" s="6">
        <v>6.9444444444444447E-4</v>
      </c>
      <c r="G51" s="6">
        <v>6.9444444444444447E-4</v>
      </c>
      <c r="H51" s="6">
        <v>6.9444444444444441E-3</v>
      </c>
    </row>
    <row r="52" spans="1:8" x14ac:dyDescent="0.55000000000000004">
      <c r="A52" s="40" t="s">
        <v>38</v>
      </c>
      <c r="B52" s="4" t="s">
        <v>15</v>
      </c>
      <c r="C52" s="4" t="s">
        <v>16</v>
      </c>
      <c r="D52" s="16">
        <v>125</v>
      </c>
      <c r="E52" s="6">
        <v>2.0833333333333333E-3</v>
      </c>
      <c r="F52" s="6">
        <v>2.0833333333333333E-3</v>
      </c>
      <c r="G52" s="6">
        <v>2.0833333333333333E-3</v>
      </c>
      <c r="H52" s="6">
        <v>0.26041666666666669</v>
      </c>
    </row>
    <row r="53" spans="1:8" x14ac:dyDescent="0.55000000000000004">
      <c r="A53" s="40" t="s">
        <v>39</v>
      </c>
      <c r="B53" s="4" t="s">
        <v>15</v>
      </c>
      <c r="C53" s="4" t="s">
        <v>16</v>
      </c>
      <c r="D53" s="16">
        <v>125</v>
      </c>
      <c r="E53" s="6">
        <v>6.9444444444444447E-4</v>
      </c>
      <c r="F53" s="6">
        <v>6.9444444444444447E-4</v>
      </c>
      <c r="G53" s="6">
        <v>6.9444444444444447E-4</v>
      </c>
      <c r="H53" s="6">
        <v>8.6805555555555552E-2</v>
      </c>
    </row>
    <row r="54" spans="1:8" x14ac:dyDescent="0.55000000000000004">
      <c r="A54" s="40" t="s">
        <v>40</v>
      </c>
      <c r="B54" s="4" t="s">
        <v>15</v>
      </c>
      <c r="C54" s="4" t="s">
        <v>16</v>
      </c>
      <c r="D54" s="16">
        <v>125</v>
      </c>
      <c r="E54" s="6">
        <v>3.472222222222222E-3</v>
      </c>
      <c r="F54" s="6">
        <v>3.472222222222222E-3</v>
      </c>
      <c r="G54" s="6">
        <v>3.472222222222222E-3</v>
      </c>
      <c r="H54" s="6">
        <v>0.43402777777777779</v>
      </c>
    </row>
    <row r="55" spans="1:8" x14ac:dyDescent="0.55000000000000004">
      <c r="A55" s="40" t="s">
        <v>41</v>
      </c>
      <c r="B55" s="4" t="s">
        <v>15</v>
      </c>
      <c r="C55" s="4" t="s">
        <v>16</v>
      </c>
      <c r="D55" s="16">
        <v>125</v>
      </c>
      <c r="E55" s="6">
        <v>6.9444444444444447E-4</v>
      </c>
      <c r="F55" s="6">
        <v>6.9444444444444447E-4</v>
      </c>
      <c r="G55" s="6">
        <v>6.9444444444444447E-4</v>
      </c>
      <c r="H55" s="6">
        <v>8.6805555555555552E-2</v>
      </c>
    </row>
    <row r="56" spans="1:8" x14ac:dyDescent="0.55000000000000004">
      <c r="A56" s="40" t="s">
        <v>42</v>
      </c>
      <c r="B56" s="4" t="s">
        <v>15</v>
      </c>
      <c r="C56" s="4" t="s">
        <v>16</v>
      </c>
      <c r="D56" s="16">
        <v>125</v>
      </c>
      <c r="E56" s="6">
        <v>0</v>
      </c>
      <c r="F56" s="6">
        <v>0</v>
      </c>
      <c r="G56" s="6">
        <v>0</v>
      </c>
      <c r="H56" s="6">
        <v>0</v>
      </c>
    </row>
    <row r="57" spans="1:8" x14ac:dyDescent="0.55000000000000004">
      <c r="A57" s="40" t="s">
        <v>43</v>
      </c>
      <c r="B57" s="4" t="s">
        <v>15</v>
      </c>
      <c r="C57" s="4" t="s">
        <v>16</v>
      </c>
      <c r="D57" s="16">
        <v>125</v>
      </c>
      <c r="E57" s="6">
        <v>6.9444444444444447E-4</v>
      </c>
      <c r="F57" s="6">
        <v>6.9444444444444447E-4</v>
      </c>
      <c r="G57" s="6">
        <v>6.9444444444444447E-4</v>
      </c>
      <c r="H57" s="6">
        <v>8.6805555555555552E-2</v>
      </c>
    </row>
    <row r="58" spans="1:8" x14ac:dyDescent="0.55000000000000004">
      <c r="A58" s="40" t="s">
        <v>44</v>
      </c>
      <c r="B58" s="4" t="s">
        <v>15</v>
      </c>
      <c r="C58" s="4" t="s">
        <v>16</v>
      </c>
      <c r="D58" s="4">
        <v>124</v>
      </c>
      <c r="E58" s="22">
        <v>1.3888888888888888E-2</v>
      </c>
      <c r="F58" s="22">
        <v>1.3888888888888888E-2</v>
      </c>
      <c r="G58" s="22">
        <v>1.3888888888888888E-2</v>
      </c>
      <c r="H58" s="20">
        <v>1.7361111111111112</v>
      </c>
    </row>
    <row r="59" spans="1:8" x14ac:dyDescent="0.55000000000000004">
      <c r="A59" s="40" t="s">
        <v>45</v>
      </c>
      <c r="B59" s="4" t="s">
        <v>15</v>
      </c>
      <c r="C59" s="4" t="s">
        <v>16</v>
      </c>
      <c r="D59" s="4">
        <v>123</v>
      </c>
      <c r="E59" s="6">
        <v>6.9444444444444441E-3</v>
      </c>
      <c r="F59" s="6">
        <v>6.9444444444444441E-3</v>
      </c>
      <c r="G59" s="6">
        <v>6.9444444444444441E-3</v>
      </c>
      <c r="H59" s="6">
        <v>0.85416666666666663</v>
      </c>
    </row>
    <row r="61" spans="1:8" x14ac:dyDescent="0.55000000000000004">
      <c r="A61" s="33" t="s">
        <v>47</v>
      </c>
      <c r="B61" s="36"/>
    </row>
    <row r="62" spans="1:8" x14ac:dyDescent="0.55000000000000004">
      <c r="A62" s="41" t="s">
        <v>48</v>
      </c>
      <c r="B62" s="42"/>
    </row>
    <row r="63" spans="1:8" x14ac:dyDescent="0.55000000000000004">
      <c r="A63" s="35" t="s">
        <v>49</v>
      </c>
      <c r="B63" s="29" t="s">
        <v>50</v>
      </c>
    </row>
    <row r="64" spans="1:8" x14ac:dyDescent="0.55000000000000004">
      <c r="A64" s="10" t="s">
        <v>51</v>
      </c>
      <c r="B64" s="24" t="s">
        <v>51</v>
      </c>
    </row>
    <row r="65" spans="1:2" x14ac:dyDescent="0.55000000000000004">
      <c r="A65" s="11" t="s">
        <v>52</v>
      </c>
      <c r="B65" s="25" t="s">
        <v>52</v>
      </c>
    </row>
    <row r="66" spans="1:2" x14ac:dyDescent="0.55000000000000004">
      <c r="A66" s="12" t="s">
        <v>53</v>
      </c>
      <c r="B66" s="26" t="s">
        <v>53</v>
      </c>
    </row>
    <row r="67" spans="1:2" x14ac:dyDescent="0.55000000000000004">
      <c r="A67" s="13" t="s">
        <v>54</v>
      </c>
      <c r="B67" s="27" t="s">
        <v>54</v>
      </c>
    </row>
    <row r="68" spans="1:2" x14ac:dyDescent="0.55000000000000004">
      <c r="A68" s="14" t="s">
        <v>55</v>
      </c>
      <c r="B68" s="28" t="s">
        <v>55</v>
      </c>
    </row>
    <row r="69" spans="1:2" x14ac:dyDescent="0.55000000000000004">
      <c r="A69" s="37" t="s">
        <v>56</v>
      </c>
      <c r="B69" s="30" t="s">
        <v>56</v>
      </c>
    </row>
  </sheetData>
  <mergeCells count="42">
    <mergeCell ref="A59"/>
    <mergeCell ref="A62:B62"/>
    <mergeCell ref="A54"/>
    <mergeCell ref="A55"/>
    <mergeCell ref="A56"/>
    <mergeCell ref="A57"/>
    <mergeCell ref="A58"/>
    <mergeCell ref="A49"/>
    <mergeCell ref="A50"/>
    <mergeCell ref="A51"/>
    <mergeCell ref="A52"/>
    <mergeCell ref="A53"/>
    <mergeCell ref="A44"/>
    <mergeCell ref="A45"/>
    <mergeCell ref="A46"/>
    <mergeCell ref="A47"/>
    <mergeCell ref="A48"/>
    <mergeCell ref="A35"/>
    <mergeCell ref="A38:F38"/>
    <mergeCell ref="A39:F39"/>
    <mergeCell ref="A42"/>
    <mergeCell ref="A43"/>
    <mergeCell ref="A30"/>
    <mergeCell ref="A31"/>
    <mergeCell ref="A32"/>
    <mergeCell ref="A33"/>
    <mergeCell ref="A34"/>
    <mergeCell ref="A25"/>
    <mergeCell ref="A26"/>
    <mergeCell ref="A27"/>
    <mergeCell ref="A28"/>
    <mergeCell ref="A29"/>
    <mergeCell ref="A20"/>
    <mergeCell ref="A21"/>
    <mergeCell ref="A22"/>
    <mergeCell ref="A23"/>
    <mergeCell ref="A24"/>
    <mergeCell ref="A8:F8"/>
    <mergeCell ref="A14:F14"/>
    <mergeCell ref="A15:F15"/>
    <mergeCell ref="A18"/>
    <mergeCell ref="A19"/>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5"/>
  <sheetViews>
    <sheetView workbookViewId="0"/>
  </sheetViews>
  <sheetFormatPr defaultColWidth="10.9453125" defaultRowHeight="14.4" x14ac:dyDescent="0.55000000000000004"/>
  <cols>
    <col min="1" max="1" width="8.20703125" bestFit="1" customWidth="1"/>
    <col min="2" max="2" width="34.1015625" bestFit="1" customWidth="1"/>
  </cols>
  <sheetData>
    <row r="1" spans="1:2" x14ac:dyDescent="0.55000000000000004">
      <c r="A1" s="33" t="s">
        <v>0</v>
      </c>
      <c r="B1" s="34" t="s">
        <v>1</v>
      </c>
    </row>
    <row r="2" spans="1:2" x14ac:dyDescent="0.55000000000000004">
      <c r="A2" s="31" t="s">
        <v>2</v>
      </c>
      <c r="B2" s="29" t="s">
        <v>3</v>
      </c>
    </row>
    <row r="3" spans="1:2" x14ac:dyDescent="0.55000000000000004">
      <c r="A3" s="31" t="s">
        <v>4</v>
      </c>
      <c r="B3" s="29" t="s">
        <v>5</v>
      </c>
    </row>
    <row r="4" spans="1:2" x14ac:dyDescent="0.55000000000000004">
      <c r="A4" s="31" t="s">
        <v>6</v>
      </c>
      <c r="B4" s="29" t="s">
        <v>7</v>
      </c>
    </row>
    <row r="5" spans="1:2" ht="27.6" x14ac:dyDescent="0.55000000000000004">
      <c r="A5" s="32" t="s">
        <v>8</v>
      </c>
      <c r="B5" s="30" t="s">
        <v>9</v>
      </c>
    </row>
  </sheetData>
  <pageMargins left="0.7" right="0.7" top="0.78740157499999996" bottom="0.78740157499999996"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23"/>
  <sheetViews>
    <sheetView zoomScaleNormal="100" workbookViewId="0"/>
  </sheetViews>
  <sheetFormatPr defaultColWidth="21.68359375" defaultRowHeight="14.4" x14ac:dyDescent="0.55000000000000004"/>
  <cols>
    <col min="1" max="1" width="22.9453125" bestFit="1" customWidth="1"/>
    <col min="2" max="2" width="34.1015625" bestFit="1" customWidth="1"/>
    <col min="3" max="3" width="16.62890625" bestFit="1" customWidth="1"/>
    <col min="4" max="4" width="21.20703125" bestFit="1" customWidth="1"/>
    <col min="5" max="5" width="10" bestFit="1" customWidth="1"/>
  </cols>
  <sheetData>
    <row r="1" spans="1:6" x14ac:dyDescent="0.55000000000000004">
      <c r="A1" s="33" t="s">
        <v>0</v>
      </c>
      <c r="B1" s="34" t="s">
        <v>1</v>
      </c>
    </row>
    <row r="2" spans="1:6" x14ac:dyDescent="0.55000000000000004">
      <c r="A2" s="31" t="s">
        <v>2</v>
      </c>
      <c r="B2" s="29" t="s">
        <v>3</v>
      </c>
    </row>
    <row r="3" spans="1:6" x14ac:dyDescent="0.55000000000000004">
      <c r="A3" s="31" t="s">
        <v>4</v>
      </c>
      <c r="B3" s="29" t="s">
        <v>5</v>
      </c>
    </row>
    <row r="4" spans="1:6" x14ac:dyDescent="0.55000000000000004">
      <c r="A4" s="31" t="s">
        <v>6</v>
      </c>
      <c r="B4" s="29" t="s">
        <v>7</v>
      </c>
    </row>
    <row r="5" spans="1:6" x14ac:dyDescent="0.55000000000000004">
      <c r="A5" s="32" t="s">
        <v>8</v>
      </c>
      <c r="B5" s="30" t="s">
        <v>9</v>
      </c>
    </row>
    <row r="7" spans="1:6" ht="30" customHeight="1" x14ac:dyDescent="0.55000000000000004">
      <c r="A7" s="38" t="s">
        <v>67</v>
      </c>
      <c r="B7" s="39"/>
      <c r="C7" s="39"/>
      <c r="D7" s="39"/>
      <c r="E7" s="39"/>
      <c r="F7" s="39"/>
    </row>
    <row r="10" spans="1:6" ht="27.6" x14ac:dyDescent="0.55000000000000004">
      <c r="A10" s="3" t="s">
        <v>68</v>
      </c>
      <c r="B10" s="3" t="s">
        <v>10</v>
      </c>
      <c r="C10" s="3" t="s">
        <v>11</v>
      </c>
      <c r="D10" s="3" t="s">
        <v>69</v>
      </c>
      <c r="E10" s="3" t="s">
        <v>70</v>
      </c>
    </row>
    <row r="11" spans="1:6" x14ac:dyDescent="0.55000000000000004">
      <c r="A11" s="40" t="s">
        <v>71</v>
      </c>
      <c r="B11" s="4" t="s">
        <v>15</v>
      </c>
      <c r="C11" s="4" t="s">
        <v>16</v>
      </c>
      <c r="D11" s="20">
        <v>2.9791666666666665</v>
      </c>
      <c r="E11" s="19">
        <v>0.3972</v>
      </c>
    </row>
    <row r="12" spans="1:6" x14ac:dyDescent="0.55000000000000004">
      <c r="A12" s="40" t="s">
        <v>72</v>
      </c>
      <c r="B12" s="4" t="s">
        <v>15</v>
      </c>
      <c r="C12" s="4" t="s">
        <v>16</v>
      </c>
      <c r="D12" s="6">
        <v>0.52083333333333337</v>
      </c>
      <c r="E12" s="7">
        <v>0.1389</v>
      </c>
    </row>
    <row r="13" spans="1:6" x14ac:dyDescent="0.55000000000000004">
      <c r="A13" s="40" t="s">
        <v>73</v>
      </c>
      <c r="B13" s="4" t="s">
        <v>15</v>
      </c>
      <c r="C13" s="4" t="s">
        <v>16</v>
      </c>
      <c r="D13" s="6">
        <v>0.9770833333333333</v>
      </c>
      <c r="E13" s="7">
        <v>8.0000000000000004E-4</v>
      </c>
    </row>
    <row r="15" spans="1:6" x14ac:dyDescent="0.55000000000000004">
      <c r="A15" s="33" t="s">
        <v>47</v>
      </c>
      <c r="B15" s="36"/>
    </row>
    <row r="16" spans="1:6" x14ac:dyDescent="0.55000000000000004">
      <c r="A16" s="41" t="s">
        <v>48</v>
      </c>
      <c r="B16" s="42"/>
    </row>
    <row r="17" spans="1:2" x14ac:dyDescent="0.55000000000000004">
      <c r="A17" s="35" t="s">
        <v>49</v>
      </c>
      <c r="B17" s="29" t="s">
        <v>50</v>
      </c>
    </row>
    <row r="18" spans="1:2" x14ac:dyDescent="0.55000000000000004">
      <c r="A18" s="10" t="s">
        <v>51</v>
      </c>
      <c r="B18" s="24" t="s">
        <v>51</v>
      </c>
    </row>
    <row r="19" spans="1:2" x14ac:dyDescent="0.55000000000000004">
      <c r="A19" s="11" t="s">
        <v>52</v>
      </c>
      <c r="B19" s="25" t="s">
        <v>52</v>
      </c>
    </row>
    <row r="20" spans="1:2" x14ac:dyDescent="0.55000000000000004">
      <c r="A20" s="12" t="s">
        <v>53</v>
      </c>
      <c r="B20" s="26" t="s">
        <v>53</v>
      </c>
    </row>
    <row r="21" spans="1:2" x14ac:dyDescent="0.55000000000000004">
      <c r="A21" s="13" t="s">
        <v>54</v>
      </c>
      <c r="B21" s="27" t="s">
        <v>54</v>
      </c>
    </row>
    <row r="22" spans="1:2" x14ac:dyDescent="0.55000000000000004">
      <c r="A22" s="14" t="s">
        <v>55</v>
      </c>
      <c r="B22" s="28" t="s">
        <v>55</v>
      </c>
    </row>
    <row r="23" spans="1:2" x14ac:dyDescent="0.55000000000000004">
      <c r="A23" s="37" t="s">
        <v>56</v>
      </c>
      <c r="B23" s="30" t="s">
        <v>56</v>
      </c>
    </row>
  </sheetData>
  <mergeCells count="5">
    <mergeCell ref="A7:F7"/>
    <mergeCell ref="A11"/>
    <mergeCell ref="A12"/>
    <mergeCell ref="A13"/>
    <mergeCell ref="A16:B16"/>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5"/>
  <sheetViews>
    <sheetView workbookViewId="0"/>
  </sheetViews>
  <sheetFormatPr defaultColWidth="10.9453125" defaultRowHeight="14.4" x14ac:dyDescent="0.55000000000000004"/>
  <cols>
    <col min="1" max="1" width="8.20703125" bestFit="1" customWidth="1"/>
    <col min="2" max="2" width="34.1015625" bestFit="1" customWidth="1"/>
  </cols>
  <sheetData>
    <row r="1" spans="1:2" x14ac:dyDescent="0.55000000000000004">
      <c r="A1" s="33" t="s">
        <v>0</v>
      </c>
      <c r="B1" s="34" t="s">
        <v>1</v>
      </c>
    </row>
    <row r="2" spans="1:2" x14ac:dyDescent="0.55000000000000004">
      <c r="A2" s="31" t="s">
        <v>2</v>
      </c>
      <c r="B2" s="29" t="s">
        <v>3</v>
      </c>
    </row>
    <row r="3" spans="1:2" x14ac:dyDescent="0.55000000000000004">
      <c r="A3" s="31" t="s">
        <v>4</v>
      </c>
      <c r="B3" s="29" t="s">
        <v>5</v>
      </c>
    </row>
    <row r="4" spans="1:2" x14ac:dyDescent="0.55000000000000004">
      <c r="A4" s="31" t="s">
        <v>6</v>
      </c>
      <c r="B4" s="29" t="s">
        <v>7</v>
      </c>
    </row>
    <row r="5" spans="1:2" ht="27.6" x14ac:dyDescent="0.55000000000000004">
      <c r="A5" s="32" t="s">
        <v>8</v>
      </c>
      <c r="B5" s="30" t="s">
        <v>9</v>
      </c>
    </row>
  </sheetData>
  <pageMargins left="0.7" right="0.7" top="0.78740157499999996" bottom="0.78740157499999996"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J18"/>
  <sheetViews>
    <sheetView workbookViewId="0"/>
  </sheetViews>
  <sheetFormatPr defaultColWidth="10.9453125" defaultRowHeight="14.4" x14ac:dyDescent="0.55000000000000004"/>
  <sheetData>
    <row r="1" spans="1:10" x14ac:dyDescent="0.55000000000000004">
      <c r="A1" t="str">
        <f>Costs!A16</f>
        <v>Login to iLIP to retrieve PR details</v>
      </c>
      <c r="B1">
        <f>Costs!H16</f>
        <v>229.17</v>
      </c>
      <c r="D1">
        <f>'Total cycle time'!H42</f>
        <v>0.1736111111111111</v>
      </c>
      <c r="F1">
        <f>'Resource consumption'!D11</f>
        <v>2.9791666666666665</v>
      </c>
      <c r="J1" t="s">
        <v>46</v>
      </c>
    </row>
    <row r="2" spans="1:10" x14ac:dyDescent="0.55000000000000004">
      <c r="A2" t="str">
        <f>Costs!A17</f>
        <v>Receive real time updates from outsourcer about stock availability and update LIS</v>
      </c>
      <c r="B2">
        <f>Costs!H17</f>
        <v>208.33</v>
      </c>
      <c r="D2">
        <f>'Total cycle time'!H43</f>
        <v>0.1736111111111111</v>
      </c>
      <c r="F2">
        <f>'Resource consumption'!D12</f>
        <v>0.52083333333333337</v>
      </c>
      <c r="J2" t="s">
        <v>66</v>
      </c>
    </row>
    <row r="3" spans="1:10" x14ac:dyDescent="0.55000000000000004">
      <c r="A3" t="str">
        <f>Costs!A18</f>
        <v>Send email to inform PB out of stock</v>
      </c>
      <c r="B3">
        <f>Costs!H18</f>
        <v>104.17</v>
      </c>
      <c r="D3">
        <f>'Total cycle time'!H44</f>
        <v>8.6805555555555552E-2</v>
      </c>
      <c r="F3">
        <f>'Resource consumption'!D13</f>
        <v>0.9770833333333333</v>
      </c>
      <c r="J3" t="s">
        <v>74</v>
      </c>
    </row>
    <row r="4" spans="1:10" x14ac:dyDescent="0.55000000000000004">
      <c r="A4" t="str">
        <f>Costs!A19</f>
        <v>Display existing supplier catalogue who can meet delivery date</v>
      </c>
      <c r="B4">
        <f>Costs!H19</f>
        <v>312.5</v>
      </c>
      <c r="D4">
        <f>'Total cycle time'!H45</f>
        <v>0.26041666666666669</v>
      </c>
      <c r="F4" t="str">
        <f>'Resource consumption'!A11</f>
        <v>PB</v>
      </c>
    </row>
    <row r="5" spans="1:10" x14ac:dyDescent="0.55000000000000004">
      <c r="A5" t="str">
        <f>Costs!A20</f>
        <v>Send list of preferred suppliers to PB for negotiation</v>
      </c>
      <c r="B5">
        <f>Costs!H20</f>
        <v>8.33</v>
      </c>
      <c r="D5">
        <f>'Total cycle time'!H46</f>
        <v>6.9444444444444441E-3</v>
      </c>
      <c r="F5" t="str">
        <f>'Resource consumption'!A12</f>
        <v>PA</v>
      </c>
    </row>
    <row r="6" spans="1:10" x14ac:dyDescent="0.55000000000000004">
      <c r="A6" t="str">
        <f>Costs!A21</f>
        <v>Calling and negotiation with suppliers</v>
      </c>
      <c r="B6">
        <f>Costs!H21</f>
        <v>275</v>
      </c>
      <c r="D6">
        <f>'Total cycle time'!H47</f>
        <v>0.20833333333333334</v>
      </c>
      <c r="F6" t="str">
        <f>'Resource consumption'!A13</f>
        <v>iLIP</v>
      </c>
    </row>
    <row r="7" spans="1:10" x14ac:dyDescent="0.55000000000000004">
      <c r="A7" t="str">
        <f>Costs!A22</f>
        <v>Update of supplier information and pricing details in iLIP</v>
      </c>
      <c r="B7">
        <f>Costs!H22</f>
        <v>5.5</v>
      </c>
      <c r="D7">
        <f>'Total cycle time'!H48</f>
        <v>4.1666666666666666E-3</v>
      </c>
    </row>
    <row r="8" spans="1:10" x14ac:dyDescent="0.55000000000000004">
      <c r="A8" t="str">
        <f>Costs!A23</f>
        <v>Update iLIP of negotiation rejection status</v>
      </c>
      <c r="B8">
        <f>Costs!H23</f>
        <v>3.67</v>
      </c>
      <c r="D8">
        <f>'Total cycle time'!H49</f>
        <v>2.7777777777777779E-3</v>
      </c>
    </row>
    <row r="9" spans="1:10" x14ac:dyDescent="0.55000000000000004">
      <c r="A9" t="str">
        <f>Costs!A24</f>
        <v>Intelligent sourcing of suppliers through online marketplace</v>
      </c>
      <c r="B9">
        <f>Costs!H24</f>
        <v>10</v>
      </c>
      <c r="D9">
        <f>'Total cycle time'!H50</f>
        <v>8.3333333333333332E-3</v>
      </c>
    </row>
    <row r="10" spans="1:10" x14ac:dyDescent="0.55000000000000004">
      <c r="A10" t="str">
        <f>Costs!A25</f>
        <v>Real-time update of supplier information and pricing details to LIS</v>
      </c>
      <c r="B10">
        <f>Costs!H25</f>
        <v>8.33</v>
      </c>
      <c r="D10">
        <f>'Total cycle time'!H51</f>
        <v>6.9444444444444441E-3</v>
      </c>
    </row>
    <row r="11" spans="1:10" x14ac:dyDescent="0.55000000000000004">
      <c r="A11" t="str">
        <f>Costs!A26</f>
        <v>Validation of PR data and update PWS</v>
      </c>
      <c r="B11">
        <f>Costs!H26</f>
        <v>312.5</v>
      </c>
      <c r="D11">
        <f>'Total cycle time'!H52</f>
        <v>0.26041666666666669</v>
      </c>
    </row>
    <row r="12" spans="1:10" x14ac:dyDescent="0.55000000000000004">
      <c r="A12" t="str">
        <f>Costs!A27</f>
        <v>Send email with PR number to PA</v>
      </c>
      <c r="B12">
        <f>Costs!H27</f>
        <v>104.17</v>
      </c>
      <c r="D12">
        <f>'Total cycle time'!H53</f>
        <v>8.6805555555555552E-2</v>
      </c>
    </row>
    <row r="13" spans="1:10" x14ac:dyDescent="0.55000000000000004">
      <c r="A13" t="str">
        <f>Costs!A28</f>
        <v>Login to iLIP to tally item costs and commit budget</v>
      </c>
      <c r="B13">
        <f>Costs!H28</f>
        <v>229.17</v>
      </c>
      <c r="D13">
        <f>'Total cycle time'!H54</f>
        <v>0.43402777777777779</v>
      </c>
    </row>
    <row r="14" spans="1:10" x14ac:dyDescent="0.55000000000000004">
      <c r="A14" t="str">
        <f>Costs!A29</f>
        <v>Update iLIP of budget commitment status</v>
      </c>
      <c r="B14">
        <f>Costs!H29</f>
        <v>45.83</v>
      </c>
      <c r="D14">
        <f>'Total cycle time'!H55</f>
        <v>8.6805555555555552E-2</v>
      </c>
    </row>
    <row r="15" spans="1:10" x14ac:dyDescent="0.55000000000000004">
      <c r="A15" t="str">
        <f>Costs!A30</f>
        <v>Real-time update of item tally and budget commitment status in FIS</v>
      </c>
      <c r="B15">
        <f>Costs!H30</f>
        <v>0</v>
      </c>
      <c r="D15">
        <f>'Total cycle time'!H56</f>
        <v>0</v>
      </c>
    </row>
    <row r="16" spans="1:10" x14ac:dyDescent="0.55000000000000004">
      <c r="A16" t="str">
        <f>Costs!A31</f>
        <v>Endorsement of PR and update PWS</v>
      </c>
      <c r="B16">
        <f>Costs!H31</f>
        <v>104.17</v>
      </c>
      <c r="D16">
        <f>'Total cycle time'!H57</f>
        <v>8.6805555555555552E-2</v>
      </c>
    </row>
    <row r="17" spans="1:4" x14ac:dyDescent="0.55000000000000004">
      <c r="A17" t="str">
        <f>Costs!A32</f>
        <v>Final review, creation and printing of PO in iLIP</v>
      </c>
      <c r="B17">
        <f>Costs!H32</f>
        <v>2273.33</v>
      </c>
      <c r="D17">
        <f>'Total cycle time'!H58</f>
        <v>1.7361111111111112</v>
      </c>
    </row>
    <row r="18" spans="1:4" x14ac:dyDescent="0.55000000000000004">
      <c r="A18" t="str">
        <f>Costs!A33</f>
        <v>Fax PO to various suppliers</v>
      </c>
      <c r="B18">
        <f>Costs!H33</f>
        <v>1127.5</v>
      </c>
      <c r="D18">
        <f>'Total cycle time'!H59</f>
        <v>0.85416666666666663</v>
      </c>
    </row>
  </sheetData>
  <pageMargins left="0.7" right="0.7" top="0.78740157499999996" bottom="0.78740157499999996" header="0.3" footer="0.3"/>
  <pageSetup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10</vt:i4>
      </vt:variant>
      <vt:variant>
        <vt:lpstr>Named Ranges</vt:lpstr>
      </vt:variant>
      <vt:variant>
        <vt:i4>5</vt:i4>
      </vt:variant>
    </vt:vector>
  </HeadingPairs>
  <TitlesOfParts>
    <vt:vector size="15" baseType="lpstr">
      <vt:lpstr>Path Analysis</vt:lpstr>
      <vt:lpstr>Overview</vt:lpstr>
      <vt:lpstr>Costs</vt:lpstr>
      <vt:lpstr>Total cost chart</vt:lpstr>
      <vt:lpstr>Total cycle time</vt:lpstr>
      <vt:lpstr>Total time chart</vt:lpstr>
      <vt:lpstr>Resource consumption</vt:lpstr>
      <vt:lpstr>Resource consumption chart</vt:lpstr>
      <vt:lpstr>hiddenData</vt:lpstr>
      <vt:lpstr>Scenario 2PA1iLIP4PB</vt:lpstr>
      <vt:lpstr>ActivityNames</vt:lpstr>
      <vt:lpstr>Consumption0</vt:lpstr>
      <vt:lpstr>Resources</vt:lpstr>
      <vt:lpstr>TotalCosts0</vt:lpstr>
      <vt:lpstr>TotalTime0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zhita</cp:lastModifiedBy>
  <dcterms:created xsi:type="dcterms:W3CDTF">2013-09-04T15:20:55Z</dcterms:created>
  <dcterms:modified xsi:type="dcterms:W3CDTF">2017-11-11T09:06:45Z</dcterms:modified>
</cp:coreProperties>
</file>