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Población" sheetId="3" r:id="rId1"/>
    <sheet name="Museos" sheetId="1" r:id="rId2"/>
    <sheet name="Teatro" sheetId="5" r:id="rId3"/>
    <sheet name="Ballet|Danza" sheetId="6" r:id="rId4"/>
    <sheet name="Conc. MClásica" sheetId="7" r:id="rId5"/>
    <sheet name="Conc. MActual" sheetId="8" r:id="rId6"/>
    <sheet name="Cine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9" l="1"/>
  <c r="E28" i="9"/>
  <c r="E27" i="9"/>
  <c r="E26" i="9"/>
  <c r="E25" i="9"/>
  <c r="H24" i="9"/>
  <c r="E24" i="9"/>
  <c r="H23" i="9"/>
  <c r="E23" i="9"/>
  <c r="B23" i="9"/>
  <c r="S11" i="9" s="1"/>
  <c r="S24" i="9" s="1"/>
  <c r="K22" i="9"/>
  <c r="Q13" i="9" s="1"/>
  <c r="Q26" i="9" s="1"/>
  <c r="H22" i="9"/>
  <c r="E22" i="9"/>
  <c r="B22" i="9"/>
  <c r="O13" i="9"/>
  <c r="O26" i="9" s="1"/>
  <c r="N13" i="9"/>
  <c r="N26" i="9" s="1"/>
  <c r="R11" i="9"/>
  <c r="R24" i="9" s="1"/>
  <c r="P10" i="9"/>
  <c r="P23" i="9" s="1"/>
  <c r="O9" i="9"/>
  <c r="O22" i="9" s="1"/>
  <c r="N9" i="9"/>
  <c r="N22" i="9" s="1"/>
  <c r="R7" i="9"/>
  <c r="R20" i="9" s="1"/>
  <c r="P6" i="9"/>
  <c r="B6" i="9"/>
  <c r="E29" i="8"/>
  <c r="E28" i="8"/>
  <c r="E27" i="8"/>
  <c r="R11" i="8" s="1"/>
  <c r="R24" i="8" s="1"/>
  <c r="E26" i="8"/>
  <c r="E25" i="8"/>
  <c r="Q24" i="8"/>
  <c r="H24" i="8"/>
  <c r="E24" i="8"/>
  <c r="H23" i="8"/>
  <c r="E23" i="8"/>
  <c r="B23" i="8"/>
  <c r="Q10" i="8" s="1"/>
  <c r="Q23" i="8" s="1"/>
  <c r="K22" i="8"/>
  <c r="Q13" i="8" s="1"/>
  <c r="Q26" i="8" s="1"/>
  <c r="H22" i="8"/>
  <c r="E22" i="8"/>
  <c r="B22" i="8"/>
  <c r="N9" i="8" s="1"/>
  <c r="N22" i="8" s="1"/>
  <c r="R20" i="8"/>
  <c r="S12" i="8"/>
  <c r="S25" i="8" s="1"/>
  <c r="R12" i="8"/>
  <c r="R25" i="8" s="1"/>
  <c r="Q11" i="8"/>
  <c r="P11" i="8"/>
  <c r="P24" i="8" s="1"/>
  <c r="N10" i="8"/>
  <c r="N23" i="8" s="1"/>
  <c r="S8" i="8"/>
  <c r="S21" i="8" s="1"/>
  <c r="R8" i="8"/>
  <c r="R21" i="8" s="1"/>
  <c r="R7" i="8"/>
  <c r="Q7" i="8"/>
  <c r="Q20" i="8" s="1"/>
  <c r="P7" i="8"/>
  <c r="P20" i="8" s="1"/>
  <c r="N6" i="8"/>
  <c r="N19" i="8" s="1"/>
  <c r="B6" i="8"/>
  <c r="E29" i="7"/>
  <c r="E28" i="7"/>
  <c r="E27" i="7"/>
  <c r="R11" i="7" s="1"/>
  <c r="R24" i="7" s="1"/>
  <c r="E26" i="7"/>
  <c r="E25" i="7"/>
  <c r="Q24" i="7"/>
  <c r="H24" i="7"/>
  <c r="E24" i="7"/>
  <c r="H23" i="7"/>
  <c r="E23" i="7"/>
  <c r="B23" i="7"/>
  <c r="S11" i="7" s="1"/>
  <c r="S24" i="7" s="1"/>
  <c r="K22" i="7"/>
  <c r="Q13" i="7" s="1"/>
  <c r="Q26" i="7" s="1"/>
  <c r="H22" i="7"/>
  <c r="E22" i="7"/>
  <c r="B22" i="7"/>
  <c r="O13" i="7" s="1"/>
  <c r="O26" i="7" s="1"/>
  <c r="R20" i="7"/>
  <c r="S12" i="7"/>
  <c r="S25" i="7" s="1"/>
  <c r="R12" i="7"/>
  <c r="R25" i="7" s="1"/>
  <c r="Q11" i="7"/>
  <c r="P11" i="7"/>
  <c r="P24" i="7" s="1"/>
  <c r="N10" i="7"/>
  <c r="N23" i="7" s="1"/>
  <c r="S8" i="7"/>
  <c r="S21" i="7" s="1"/>
  <c r="R8" i="7"/>
  <c r="R21" i="7" s="1"/>
  <c r="R7" i="7"/>
  <c r="Q7" i="7"/>
  <c r="Q20" i="7" s="1"/>
  <c r="P7" i="7"/>
  <c r="P20" i="7" s="1"/>
  <c r="N6" i="7"/>
  <c r="N19" i="7" s="1"/>
  <c r="B6" i="7"/>
  <c r="E29" i="6"/>
  <c r="E28" i="6"/>
  <c r="E27" i="6"/>
  <c r="R11" i="6" s="1"/>
  <c r="R24" i="6" s="1"/>
  <c r="E26" i="6"/>
  <c r="E25" i="6"/>
  <c r="H24" i="6"/>
  <c r="E24" i="6"/>
  <c r="H23" i="6"/>
  <c r="E23" i="6"/>
  <c r="B23" i="6"/>
  <c r="S11" i="6" s="1"/>
  <c r="S24" i="6" s="1"/>
  <c r="K22" i="6"/>
  <c r="P13" i="6" s="1"/>
  <c r="P26" i="6" s="1"/>
  <c r="H22" i="6"/>
  <c r="E22" i="6"/>
  <c r="S6" i="6" s="1"/>
  <c r="B22" i="6"/>
  <c r="O13" i="6" s="1"/>
  <c r="O26" i="6" s="1"/>
  <c r="R20" i="6"/>
  <c r="Q13" i="6"/>
  <c r="Q26" i="6" s="1"/>
  <c r="S12" i="6"/>
  <c r="S25" i="6" s="1"/>
  <c r="R12" i="6"/>
  <c r="R25" i="6" s="1"/>
  <c r="P11" i="6"/>
  <c r="P24" i="6" s="1"/>
  <c r="S10" i="6"/>
  <c r="S23" i="6" s="1"/>
  <c r="N10" i="6"/>
  <c r="N23" i="6" s="1"/>
  <c r="Q9" i="6"/>
  <c r="Q22" i="6" s="1"/>
  <c r="S8" i="6"/>
  <c r="S21" i="6" s="1"/>
  <c r="R8" i="6"/>
  <c r="R21" i="6" s="1"/>
  <c r="R7" i="6"/>
  <c r="Q7" i="6"/>
  <c r="Q20" i="6" s="1"/>
  <c r="P7" i="6"/>
  <c r="P20" i="6" s="1"/>
  <c r="N6" i="6"/>
  <c r="N19" i="6" s="1"/>
  <c r="B6" i="6"/>
  <c r="H24" i="5"/>
  <c r="E25" i="5"/>
  <c r="E26" i="5"/>
  <c r="E28" i="5"/>
  <c r="B22" i="5"/>
  <c r="E27" i="5"/>
  <c r="E29" i="5"/>
  <c r="E24" i="5"/>
  <c r="H23" i="5"/>
  <c r="E23" i="5"/>
  <c r="B23" i="5"/>
  <c r="K22" i="5"/>
  <c r="H22" i="5"/>
  <c r="E22" i="5"/>
  <c r="B6" i="5"/>
  <c r="B6" i="1"/>
  <c r="H11" i="3"/>
  <c r="C11" i="3"/>
  <c r="D11" i="3"/>
  <c r="E11" i="3"/>
  <c r="F11" i="3"/>
  <c r="G11" i="3"/>
  <c r="B11" i="3"/>
  <c r="H4" i="3"/>
  <c r="H5" i="3"/>
  <c r="H6" i="3"/>
  <c r="H7" i="3"/>
  <c r="H8" i="3"/>
  <c r="H9" i="3"/>
  <c r="H10" i="3"/>
  <c r="H3" i="3"/>
  <c r="S7" i="9" l="1"/>
  <c r="S20" i="9" s="1"/>
  <c r="N7" i="9"/>
  <c r="N20" i="9" s="1"/>
  <c r="P8" i="9"/>
  <c r="P21" i="9" s="1"/>
  <c r="R9" i="9"/>
  <c r="R22" i="9" s="1"/>
  <c r="N11" i="9"/>
  <c r="N24" i="9" s="1"/>
  <c r="P12" i="9"/>
  <c r="P25" i="9" s="1"/>
  <c r="R13" i="9"/>
  <c r="R26" i="9" s="1"/>
  <c r="O7" i="9"/>
  <c r="O20" i="9" s="1"/>
  <c r="Q8" i="9"/>
  <c r="Q21" i="9" s="1"/>
  <c r="S9" i="9"/>
  <c r="S22" i="9" s="1"/>
  <c r="O11" i="9"/>
  <c r="O24" i="9" s="1"/>
  <c r="Q12" i="9"/>
  <c r="Q25" i="9" s="1"/>
  <c r="S13" i="9"/>
  <c r="S26" i="9" s="1"/>
  <c r="Q6" i="9"/>
  <c r="Q19" i="9" s="1"/>
  <c r="N6" i="9"/>
  <c r="N19" i="9" s="1"/>
  <c r="P7" i="9"/>
  <c r="P20" i="9" s="1"/>
  <c r="R8" i="9"/>
  <c r="R21" i="9" s="1"/>
  <c r="N10" i="9"/>
  <c r="N23" i="9" s="1"/>
  <c r="P11" i="9"/>
  <c r="P24" i="9" s="1"/>
  <c r="R12" i="9"/>
  <c r="R25" i="9" s="1"/>
  <c r="O6" i="9"/>
  <c r="O19" i="9" s="1"/>
  <c r="Q7" i="9"/>
  <c r="Q20" i="9" s="1"/>
  <c r="S8" i="9"/>
  <c r="S21" i="9" s="1"/>
  <c r="O10" i="9"/>
  <c r="O23" i="9" s="1"/>
  <c r="Q11" i="9"/>
  <c r="Q24" i="9" s="1"/>
  <c r="S12" i="9"/>
  <c r="S25" i="9" s="1"/>
  <c r="Q10" i="9"/>
  <c r="Q23" i="9" s="1"/>
  <c r="R6" i="9"/>
  <c r="R19" i="9" s="1"/>
  <c r="N8" i="9"/>
  <c r="N21" i="9" s="1"/>
  <c r="P9" i="9"/>
  <c r="P22" i="9" s="1"/>
  <c r="R10" i="9"/>
  <c r="R23" i="9" s="1"/>
  <c r="N12" i="9"/>
  <c r="N25" i="9" s="1"/>
  <c r="P13" i="9"/>
  <c r="P26" i="9" s="1"/>
  <c r="S6" i="9"/>
  <c r="O8" i="9"/>
  <c r="O21" i="9" s="1"/>
  <c r="Q9" i="9"/>
  <c r="Q22" i="9" s="1"/>
  <c r="S10" i="9"/>
  <c r="S23" i="9" s="1"/>
  <c r="O12" i="9"/>
  <c r="O25" i="9" s="1"/>
  <c r="N29" i="8"/>
  <c r="N28" i="8"/>
  <c r="O6" i="8"/>
  <c r="O19" i="8" s="1"/>
  <c r="O10" i="8"/>
  <c r="O23" i="8" s="1"/>
  <c r="P10" i="8"/>
  <c r="P23" i="8" s="1"/>
  <c r="N13" i="8"/>
  <c r="N26" i="8" s="1"/>
  <c r="S7" i="8"/>
  <c r="S20" i="8" s="1"/>
  <c r="O9" i="8"/>
  <c r="O22" i="8" s="1"/>
  <c r="S11" i="8"/>
  <c r="S24" i="8" s="1"/>
  <c r="O13" i="8"/>
  <c r="O26" i="8" s="1"/>
  <c r="R6" i="8"/>
  <c r="R19" i="8" s="1"/>
  <c r="P9" i="8"/>
  <c r="P22" i="8" s="1"/>
  <c r="N12" i="8"/>
  <c r="N25" i="8" s="1"/>
  <c r="N7" i="8"/>
  <c r="N20" i="8" s="1"/>
  <c r="P8" i="8"/>
  <c r="P21" i="8" s="1"/>
  <c r="R9" i="8"/>
  <c r="R22" i="8" s="1"/>
  <c r="N11" i="8"/>
  <c r="N24" i="8" s="1"/>
  <c r="P12" i="8"/>
  <c r="P25" i="8" s="1"/>
  <c r="R13" i="8"/>
  <c r="R26" i="8" s="1"/>
  <c r="O7" i="8"/>
  <c r="O20" i="8" s="1"/>
  <c r="Q8" i="8"/>
  <c r="Q21" i="8" s="1"/>
  <c r="S9" i="8"/>
  <c r="S22" i="8" s="1"/>
  <c r="O11" i="8"/>
  <c r="O24" i="8" s="1"/>
  <c r="Q12" i="8"/>
  <c r="Q25" i="8" s="1"/>
  <c r="S13" i="8"/>
  <c r="S26" i="8" s="1"/>
  <c r="P6" i="8"/>
  <c r="Q6" i="8"/>
  <c r="Q19" i="8" s="1"/>
  <c r="N8" i="8"/>
  <c r="N21" i="8" s="1"/>
  <c r="R10" i="8"/>
  <c r="R23" i="8" s="1"/>
  <c r="P13" i="8"/>
  <c r="P26" i="8" s="1"/>
  <c r="S6" i="8"/>
  <c r="O8" i="8"/>
  <c r="O21" i="8" s="1"/>
  <c r="Q9" i="8"/>
  <c r="Q22" i="8" s="1"/>
  <c r="S10" i="8"/>
  <c r="S23" i="8" s="1"/>
  <c r="O12" i="8"/>
  <c r="O25" i="8" s="1"/>
  <c r="N29" i="7"/>
  <c r="N28" i="7"/>
  <c r="O6" i="7"/>
  <c r="O19" i="7" s="1"/>
  <c r="O10" i="7"/>
  <c r="O23" i="7" s="1"/>
  <c r="P10" i="7"/>
  <c r="P23" i="7" s="1"/>
  <c r="N13" i="7"/>
  <c r="N26" i="7" s="1"/>
  <c r="O9" i="7"/>
  <c r="O22" i="7" s="1"/>
  <c r="P9" i="7"/>
  <c r="P22" i="7" s="1"/>
  <c r="N12" i="7"/>
  <c r="N25" i="7" s="1"/>
  <c r="N7" i="7"/>
  <c r="N20" i="7" s="1"/>
  <c r="P8" i="7"/>
  <c r="P21" i="7" s="1"/>
  <c r="R9" i="7"/>
  <c r="R22" i="7" s="1"/>
  <c r="N11" i="7"/>
  <c r="N24" i="7" s="1"/>
  <c r="P12" i="7"/>
  <c r="P25" i="7" s="1"/>
  <c r="R13" i="7"/>
  <c r="R26" i="7" s="1"/>
  <c r="O7" i="7"/>
  <c r="O20" i="7" s="1"/>
  <c r="Q8" i="7"/>
  <c r="Q21" i="7" s="1"/>
  <c r="S9" i="7"/>
  <c r="S22" i="7" s="1"/>
  <c r="O11" i="7"/>
  <c r="O24" i="7" s="1"/>
  <c r="Q12" i="7"/>
  <c r="Q25" i="7" s="1"/>
  <c r="S13" i="7"/>
  <c r="S26" i="7" s="1"/>
  <c r="P6" i="7"/>
  <c r="N9" i="7"/>
  <c r="N22" i="7" s="1"/>
  <c r="Q6" i="7"/>
  <c r="Q19" i="7" s="1"/>
  <c r="S7" i="7"/>
  <c r="S20" i="7" s="1"/>
  <c r="Q10" i="7"/>
  <c r="Q23" i="7" s="1"/>
  <c r="R6" i="7"/>
  <c r="R19" i="7" s="1"/>
  <c r="N8" i="7"/>
  <c r="N21" i="7" s="1"/>
  <c r="R10" i="7"/>
  <c r="R23" i="7" s="1"/>
  <c r="P13" i="7"/>
  <c r="P26" i="7" s="1"/>
  <c r="S6" i="7"/>
  <c r="O8" i="7"/>
  <c r="O21" i="7" s="1"/>
  <c r="Q9" i="7"/>
  <c r="Q22" i="7" s="1"/>
  <c r="S10" i="7"/>
  <c r="S23" i="7" s="1"/>
  <c r="O12" i="7"/>
  <c r="O25" i="7" s="1"/>
  <c r="N28" i="6"/>
  <c r="N29" i="6"/>
  <c r="O12" i="6"/>
  <c r="O25" i="6" s="1"/>
  <c r="Q11" i="6"/>
  <c r="Q24" i="6" s="1"/>
  <c r="O8" i="6"/>
  <c r="O21" i="6" s="1"/>
  <c r="N7" i="6"/>
  <c r="N20" i="6" s="1"/>
  <c r="P8" i="6"/>
  <c r="P21" i="6" s="1"/>
  <c r="R9" i="6"/>
  <c r="R22" i="6" s="1"/>
  <c r="N11" i="6"/>
  <c r="N24" i="6" s="1"/>
  <c r="P12" i="6"/>
  <c r="P25" i="6" s="1"/>
  <c r="R13" i="6"/>
  <c r="R26" i="6" s="1"/>
  <c r="O7" i="6"/>
  <c r="O20" i="6" s="1"/>
  <c r="Q8" i="6"/>
  <c r="Q21" i="6" s="1"/>
  <c r="S9" i="6"/>
  <c r="S22" i="6" s="1"/>
  <c r="O11" i="6"/>
  <c r="O24" i="6" s="1"/>
  <c r="Q12" i="6"/>
  <c r="Q25" i="6" s="1"/>
  <c r="S13" i="6"/>
  <c r="S26" i="6" s="1"/>
  <c r="P10" i="6"/>
  <c r="P23" i="6" s="1"/>
  <c r="P6" i="6"/>
  <c r="O6" i="6"/>
  <c r="O19" i="6" s="1"/>
  <c r="O10" i="6"/>
  <c r="O23" i="6" s="1"/>
  <c r="N9" i="6"/>
  <c r="N22" i="6" s="1"/>
  <c r="N13" i="6"/>
  <c r="N26" i="6" s="1"/>
  <c r="Q6" i="6"/>
  <c r="Q19" i="6" s="1"/>
  <c r="S7" i="6"/>
  <c r="S20" i="6" s="1"/>
  <c r="O9" i="6"/>
  <c r="O22" i="6" s="1"/>
  <c r="Q10" i="6"/>
  <c r="Q23" i="6" s="1"/>
  <c r="R6" i="6"/>
  <c r="R19" i="6" s="1"/>
  <c r="N8" i="6"/>
  <c r="N21" i="6" s="1"/>
  <c r="P9" i="6"/>
  <c r="P22" i="6" s="1"/>
  <c r="R10" i="6"/>
  <c r="R23" i="6" s="1"/>
  <c r="N12" i="6"/>
  <c r="N25" i="6" s="1"/>
  <c r="N13" i="5"/>
  <c r="N26" i="5" s="1"/>
  <c r="N12" i="5"/>
  <c r="N25" i="5" s="1"/>
  <c r="O11" i="5"/>
  <c r="O24" i="5" s="1"/>
  <c r="Q10" i="5"/>
  <c r="Q23" i="5" s="1"/>
  <c r="O9" i="5"/>
  <c r="O22" i="5" s="1"/>
  <c r="S7" i="5"/>
  <c r="S20" i="5" s="1"/>
  <c r="Q6" i="5"/>
  <c r="Q19" i="5" s="1"/>
  <c r="N9" i="5"/>
  <c r="N22" i="5" s="1"/>
  <c r="P6" i="5"/>
  <c r="O10" i="5"/>
  <c r="O23" i="5" s="1"/>
  <c r="S8" i="5"/>
  <c r="S21" i="5" s="1"/>
  <c r="O6" i="5"/>
  <c r="O19" i="5" s="1"/>
  <c r="S13" i="5"/>
  <c r="S26" i="5" s="1"/>
  <c r="N10" i="5"/>
  <c r="N23" i="5" s="1"/>
  <c r="R8" i="5"/>
  <c r="R21" i="5" s="1"/>
  <c r="N6" i="5"/>
  <c r="N19" i="5" s="1"/>
  <c r="R13" i="5"/>
  <c r="R26" i="5" s="1"/>
  <c r="R12" i="5"/>
  <c r="R25" i="5" s="1"/>
  <c r="Q8" i="5"/>
  <c r="Q21" i="5" s="1"/>
  <c r="O7" i="5"/>
  <c r="O20" i="5" s="1"/>
  <c r="Q13" i="5"/>
  <c r="Q26" i="5" s="1"/>
  <c r="R11" i="5"/>
  <c r="R24" i="5" s="1"/>
  <c r="R9" i="5"/>
  <c r="R22" i="5" s="1"/>
  <c r="N7" i="5"/>
  <c r="N20" i="5" s="1"/>
  <c r="P13" i="5"/>
  <c r="P26" i="5" s="1"/>
  <c r="P12" i="5"/>
  <c r="P25" i="5" s="1"/>
  <c r="Q11" i="5"/>
  <c r="Q24" i="5" s="1"/>
  <c r="S10" i="5"/>
  <c r="S23" i="5" s="1"/>
  <c r="Q9" i="5"/>
  <c r="Q22" i="5" s="1"/>
  <c r="O8" i="5"/>
  <c r="O21" i="5" s="1"/>
  <c r="S6" i="5"/>
  <c r="O13" i="5"/>
  <c r="O26" i="5" s="1"/>
  <c r="O12" i="5"/>
  <c r="O25" i="5" s="1"/>
  <c r="P11" i="5"/>
  <c r="P24" i="5" s="1"/>
  <c r="R10" i="5"/>
  <c r="R23" i="5" s="1"/>
  <c r="P9" i="5"/>
  <c r="P22" i="5" s="1"/>
  <c r="N8" i="5"/>
  <c r="N21" i="5" s="1"/>
  <c r="R6" i="5"/>
  <c r="R19" i="5" s="1"/>
  <c r="N11" i="5"/>
  <c r="N24" i="5" s="1"/>
  <c r="P10" i="5"/>
  <c r="P23" i="5" s="1"/>
  <c r="R7" i="5"/>
  <c r="R20" i="5" s="1"/>
  <c r="Q7" i="5"/>
  <c r="Q20" i="5" s="1"/>
  <c r="S12" i="5"/>
  <c r="S25" i="5" s="1"/>
  <c r="P7" i="5"/>
  <c r="P20" i="5" s="1"/>
  <c r="S11" i="5"/>
  <c r="S24" i="5" s="1"/>
  <c r="S9" i="5"/>
  <c r="S22" i="5" s="1"/>
  <c r="Q12" i="5"/>
  <c r="Q25" i="5" s="1"/>
  <c r="P8" i="5"/>
  <c r="P21" i="5" s="1"/>
  <c r="N29" i="9" l="1"/>
  <c r="N28" i="9"/>
  <c r="N29" i="5"/>
  <c r="N28" i="5"/>
  <c r="H13" i="1" l="1"/>
  <c r="H24" i="1" s="1"/>
  <c r="H12" i="1"/>
  <c r="H23" i="1" s="1"/>
  <c r="H11" i="1"/>
  <c r="H22" i="1" s="1"/>
  <c r="K11" i="1"/>
  <c r="K22" i="1" s="1"/>
  <c r="E18" i="1"/>
  <c r="E29" i="1" s="1"/>
  <c r="E17" i="1"/>
  <c r="E28" i="1" s="1"/>
  <c r="E16" i="1"/>
  <c r="E27" i="1" s="1"/>
  <c r="E15" i="1"/>
  <c r="E26" i="1" s="1"/>
  <c r="E14" i="1"/>
  <c r="E25" i="1" s="1"/>
  <c r="E13" i="1"/>
  <c r="E24" i="1" s="1"/>
  <c r="E12" i="1"/>
  <c r="E23" i="1" s="1"/>
  <c r="E11" i="1"/>
  <c r="E22" i="1" s="1"/>
  <c r="B12" i="1"/>
  <c r="B23" i="1" s="1"/>
  <c r="B11" i="1"/>
  <c r="B22" i="1" s="1"/>
  <c r="N8" i="1" l="1"/>
  <c r="N21" i="1" s="1"/>
  <c r="P9" i="1"/>
  <c r="P22" i="1" s="1"/>
  <c r="R10" i="1"/>
  <c r="R23" i="1" s="1"/>
  <c r="N12" i="1"/>
  <c r="N25" i="1" s="1"/>
  <c r="P13" i="1"/>
  <c r="P26" i="1" s="1"/>
  <c r="O6" i="1"/>
  <c r="O19" i="1" s="1"/>
  <c r="O8" i="1"/>
  <c r="O21" i="1" s="1"/>
  <c r="Q9" i="1"/>
  <c r="Q22" i="1" s="1"/>
  <c r="S10" i="1"/>
  <c r="S23" i="1" s="1"/>
  <c r="O12" i="1"/>
  <c r="O25" i="1" s="1"/>
  <c r="Q13" i="1"/>
  <c r="Q26" i="1" s="1"/>
  <c r="N6" i="1"/>
  <c r="N19" i="1" s="1"/>
  <c r="N7" i="1"/>
  <c r="N20" i="1" s="1"/>
  <c r="P8" i="1"/>
  <c r="P21" i="1" s="1"/>
  <c r="R9" i="1"/>
  <c r="R22" i="1" s="1"/>
  <c r="N11" i="1"/>
  <c r="N24" i="1" s="1"/>
  <c r="P12" i="1"/>
  <c r="P25" i="1" s="1"/>
  <c r="R13" i="1"/>
  <c r="R26" i="1" s="1"/>
  <c r="O7" i="1"/>
  <c r="O20" i="1" s="1"/>
  <c r="Q8" i="1"/>
  <c r="Q21" i="1" s="1"/>
  <c r="S9" i="1"/>
  <c r="S22" i="1" s="1"/>
  <c r="O11" i="1"/>
  <c r="O24" i="1" s="1"/>
  <c r="Q12" i="1"/>
  <c r="Q25" i="1" s="1"/>
  <c r="S13" i="1"/>
  <c r="S26" i="1" s="1"/>
  <c r="P7" i="1"/>
  <c r="P20" i="1" s="1"/>
  <c r="R8" i="1"/>
  <c r="R21" i="1" s="1"/>
  <c r="N10" i="1"/>
  <c r="N23" i="1" s="1"/>
  <c r="P11" i="1"/>
  <c r="P24" i="1" s="1"/>
  <c r="R12" i="1"/>
  <c r="R25" i="1" s="1"/>
  <c r="S6" i="1"/>
  <c r="Q7" i="1"/>
  <c r="Q20" i="1" s="1"/>
  <c r="S8" i="1"/>
  <c r="S21" i="1" s="1"/>
  <c r="O10" i="1"/>
  <c r="O23" i="1" s="1"/>
  <c r="Q11" i="1"/>
  <c r="Q24" i="1" s="1"/>
  <c r="S12" i="1"/>
  <c r="S25" i="1" s="1"/>
  <c r="R6" i="1"/>
  <c r="R19" i="1" s="1"/>
  <c r="R7" i="1"/>
  <c r="R20" i="1" s="1"/>
  <c r="N9" i="1"/>
  <c r="N22" i="1" s="1"/>
  <c r="P10" i="1"/>
  <c r="P23" i="1" s="1"/>
  <c r="R11" i="1"/>
  <c r="R24" i="1" s="1"/>
  <c r="N13" i="1"/>
  <c r="N26" i="1" s="1"/>
  <c r="Q6" i="1"/>
  <c r="Q19" i="1" s="1"/>
  <c r="S7" i="1"/>
  <c r="S20" i="1" s="1"/>
  <c r="O9" i="1"/>
  <c r="O22" i="1" s="1"/>
  <c r="P6" i="1"/>
  <c r="Q10" i="1"/>
  <c r="Q23" i="1" s="1"/>
  <c r="S11" i="1"/>
  <c r="S24" i="1" s="1"/>
  <c r="O13" i="1"/>
  <c r="O26" i="1" s="1"/>
  <c r="N29" i="1" l="1"/>
  <c r="N28" i="1"/>
</calcChain>
</file>

<file path=xl/sharedStrings.xml><?xml version="1.0" encoding="utf-8"?>
<sst xmlns="http://schemas.openxmlformats.org/spreadsheetml/2006/main" count="502" uniqueCount="41">
  <si>
    <t>Museos</t>
  </si>
  <si>
    <t>El 20% ha visitado un museo en el último trimestre, y el número medio de visitas de estas personas es de 2,5.</t>
  </si>
  <si>
    <t>Hombres</t>
  </si>
  <si>
    <t>Mujeres</t>
  </si>
  <si>
    <t>Por sexo</t>
  </si>
  <si>
    <t>Número medio de visitas anuales:</t>
  </si>
  <si>
    <t>Media España:</t>
  </si>
  <si>
    <t>Comunidad Autónoma</t>
  </si>
  <si>
    <t>De 15 a 19 años</t>
  </si>
  <si>
    <t>De 20 a 24 años</t>
  </si>
  <si>
    <t>De 25 a 34 años</t>
  </si>
  <si>
    <t>De 35 a 44 años</t>
  </si>
  <si>
    <t>De 45 a 54 años</t>
  </si>
  <si>
    <t>De 55 a 64 años</t>
  </si>
  <si>
    <t>De 65 a 74 años</t>
  </si>
  <si>
    <t>Por edad</t>
  </si>
  <si>
    <t>Por nivel de estudios</t>
  </si>
  <si>
    <t>País Valenciano</t>
  </si>
  <si>
    <t>Primaria o inferior</t>
  </si>
  <si>
    <t>Secundaria</t>
  </si>
  <si>
    <t>Superior</t>
  </si>
  <si>
    <t>Hombre</t>
  </si>
  <si>
    <t>Mujer</t>
  </si>
  <si>
    <t>Estimación:</t>
  </si>
  <si>
    <t>Media por persona:</t>
  </si>
  <si>
    <t>Total visitas anuales:</t>
  </si>
  <si>
    <t>Edad</t>
  </si>
  <si>
    <t>Total</t>
  </si>
  <si>
    <t>75 años y más</t>
  </si>
  <si>
    <t>Número medio de veces:</t>
  </si>
  <si>
    <t>En porcentaje respecto a la población:</t>
  </si>
  <si>
    <r>
      <t>La media anual de visitas a museos por persona en España es</t>
    </r>
    <r>
      <rPr>
        <b/>
        <i/>
        <sz val="11"/>
        <color theme="1"/>
        <rFont val="Calibri"/>
        <family val="2"/>
        <scheme val="minor"/>
      </rPr>
      <t xml:space="preserve"> 0,2 x 2,5 x 4</t>
    </r>
    <r>
      <rPr>
        <i/>
        <sz val="11"/>
        <color theme="1"/>
        <rFont val="Calibri"/>
        <family val="2"/>
        <scheme val="minor"/>
      </rPr>
      <t xml:space="preserve"> = 2.</t>
    </r>
  </si>
  <si>
    <t>Teatro</t>
  </si>
  <si>
    <t>Estructura poblacional de la comarca de l'Alcoià. Datos del Censo 2011</t>
  </si>
  <si>
    <t>Factores correctores segmentados:</t>
  </si>
  <si>
    <t>ATENCIÓN: No modificar las celdas coloreadas</t>
  </si>
  <si>
    <t>Factores correctores:</t>
  </si>
  <si>
    <t>Ballet/Danza</t>
  </si>
  <si>
    <t>Asistencia trimestral:</t>
  </si>
  <si>
    <t>Conciertos de música actual</t>
  </si>
  <si>
    <t>Conciertos de música clásica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</si>
</sst>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  <xf numFmtId="0" fontId="1" fillId="0" borderId="3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9" fontId="0" fillId="0" borderId="0" xfId="1" applyFont="1"/>
    <xf numFmtId="0" fontId="1" fillId="0" borderId="7" xfId="0" applyFont="1" applyBorder="1"/>
    <xf numFmtId="0" fontId="1" fillId="0" borderId="9" xfId="0" applyFont="1" applyBorder="1"/>
    <xf numFmtId="2" fontId="0" fillId="0" borderId="0" xfId="0" applyNumberFormat="1"/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3" borderId="8" xfId="0" applyFill="1" applyBorder="1"/>
    <xf numFmtId="0" fontId="0" fillId="3" borderId="10" xfId="0" applyFill="1" applyBorder="1"/>
    <xf numFmtId="2" fontId="0" fillId="3" borderId="0" xfId="0" applyNumberFormat="1" applyFill="1"/>
    <xf numFmtId="168" fontId="0" fillId="3" borderId="0" xfId="0" applyNumberFormat="1" applyFill="1"/>
    <xf numFmtId="168" fontId="0" fillId="2" borderId="0" xfId="0" applyNumberFormat="1" applyFill="1"/>
    <xf numFmtId="2" fontId="0" fillId="3" borderId="6" xfId="0" applyNumberFormat="1" applyFill="1" applyBorder="1"/>
    <xf numFmtId="1" fontId="0" fillId="3" borderId="6" xfId="0" applyNumberForma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2" workbookViewId="0">
      <selection activeCell="I18" sqref="I18"/>
    </sheetView>
  </sheetViews>
  <sheetFormatPr baseColWidth="10" defaultRowHeight="14.4" x14ac:dyDescent="0.3"/>
  <cols>
    <col min="1" max="1" width="15.109375" bestFit="1" customWidth="1"/>
    <col min="2" max="2" width="15.77734375" bestFit="1" customWidth="1"/>
    <col min="3" max="3" width="9.88671875" bestFit="1" customWidth="1"/>
    <col min="4" max="4" width="7.77734375" bestFit="1" customWidth="1"/>
    <col min="5" max="5" width="15.77734375" bestFit="1" customWidth="1"/>
    <col min="6" max="6" width="9.88671875" bestFit="1" customWidth="1"/>
    <col min="7" max="7" width="7.77734375" bestFit="1" customWidth="1"/>
    <col min="8" max="8" width="6" bestFit="1" customWidth="1"/>
  </cols>
  <sheetData>
    <row r="1" spans="1:8" x14ac:dyDescent="0.3">
      <c r="A1" s="12"/>
      <c r="B1" s="13" t="s">
        <v>21</v>
      </c>
      <c r="C1" s="13"/>
      <c r="D1" s="13"/>
      <c r="E1" s="13" t="s">
        <v>22</v>
      </c>
      <c r="F1" s="13"/>
      <c r="G1" s="13"/>
      <c r="H1" s="10" t="s">
        <v>27</v>
      </c>
    </row>
    <row r="2" spans="1:8" x14ac:dyDescent="0.3">
      <c r="A2" s="14" t="s">
        <v>26</v>
      </c>
      <c r="B2" s="14" t="s">
        <v>18</v>
      </c>
      <c r="C2" s="14" t="s">
        <v>19</v>
      </c>
      <c r="D2" s="14" t="s">
        <v>20</v>
      </c>
      <c r="E2" s="14" t="s">
        <v>18</v>
      </c>
      <c r="F2" s="14" t="s">
        <v>19</v>
      </c>
      <c r="G2" s="14" t="s">
        <v>20</v>
      </c>
      <c r="H2" s="15"/>
    </row>
    <row r="3" spans="1:8" x14ac:dyDescent="0.3">
      <c r="A3" t="s">
        <v>8</v>
      </c>
      <c r="B3">
        <v>865</v>
      </c>
      <c r="C3">
        <v>1845</v>
      </c>
      <c r="D3" s="7"/>
      <c r="E3">
        <v>645</v>
      </c>
      <c r="F3">
        <v>1935</v>
      </c>
      <c r="G3" s="7"/>
      <c r="H3" s="4">
        <f>SUM(B3:G3)</f>
        <v>5290</v>
      </c>
    </row>
    <row r="4" spans="1:8" x14ac:dyDescent="0.3">
      <c r="A4" t="s">
        <v>9</v>
      </c>
      <c r="B4">
        <v>455</v>
      </c>
      <c r="C4">
        <v>2275</v>
      </c>
      <c r="D4">
        <v>370</v>
      </c>
      <c r="E4">
        <v>280</v>
      </c>
      <c r="F4">
        <v>2110</v>
      </c>
      <c r="G4">
        <v>555</v>
      </c>
      <c r="H4" s="4">
        <f t="shared" ref="H4:H10" si="0">SUM(B4:G4)</f>
        <v>6045</v>
      </c>
    </row>
    <row r="5" spans="1:8" x14ac:dyDescent="0.3">
      <c r="A5" t="s">
        <v>10</v>
      </c>
      <c r="B5">
        <v>920</v>
      </c>
      <c r="C5">
        <v>5275</v>
      </c>
      <c r="D5">
        <v>2015</v>
      </c>
      <c r="E5">
        <v>700</v>
      </c>
      <c r="F5">
        <v>4215</v>
      </c>
      <c r="G5">
        <v>2600</v>
      </c>
      <c r="H5" s="4">
        <f t="shared" si="0"/>
        <v>15725</v>
      </c>
    </row>
    <row r="6" spans="1:8" x14ac:dyDescent="0.3">
      <c r="A6" t="s">
        <v>11</v>
      </c>
      <c r="B6">
        <v>1270</v>
      </c>
      <c r="C6">
        <v>6510</v>
      </c>
      <c r="D6">
        <v>1495</v>
      </c>
      <c r="E6">
        <v>970</v>
      </c>
      <c r="F6">
        <v>5970</v>
      </c>
      <c r="G6">
        <v>1660</v>
      </c>
      <c r="H6" s="4">
        <f t="shared" si="0"/>
        <v>17875</v>
      </c>
    </row>
    <row r="7" spans="1:8" x14ac:dyDescent="0.3">
      <c r="A7" t="s">
        <v>12</v>
      </c>
      <c r="B7">
        <v>1420</v>
      </c>
      <c r="C7">
        <v>5860</v>
      </c>
      <c r="D7">
        <v>1060</v>
      </c>
      <c r="E7">
        <v>1525</v>
      </c>
      <c r="F7">
        <v>5490</v>
      </c>
      <c r="G7">
        <v>1115</v>
      </c>
      <c r="H7" s="4">
        <f t="shared" si="0"/>
        <v>16470</v>
      </c>
    </row>
    <row r="8" spans="1:8" x14ac:dyDescent="0.3">
      <c r="A8" t="s">
        <v>13</v>
      </c>
      <c r="B8">
        <v>1975</v>
      </c>
      <c r="C8">
        <v>3730</v>
      </c>
      <c r="D8">
        <v>655</v>
      </c>
      <c r="E8">
        <v>2375</v>
      </c>
      <c r="F8">
        <v>3775</v>
      </c>
      <c r="G8">
        <v>530</v>
      </c>
      <c r="H8" s="4">
        <f t="shared" si="0"/>
        <v>13040</v>
      </c>
    </row>
    <row r="9" spans="1:8" x14ac:dyDescent="0.3">
      <c r="A9" t="s">
        <v>14</v>
      </c>
      <c r="B9">
        <v>2210</v>
      </c>
      <c r="C9">
        <v>2080</v>
      </c>
      <c r="D9">
        <v>260</v>
      </c>
      <c r="E9">
        <v>3210</v>
      </c>
      <c r="F9">
        <v>1840</v>
      </c>
      <c r="G9">
        <v>230</v>
      </c>
      <c r="H9" s="4">
        <f t="shared" si="0"/>
        <v>9830</v>
      </c>
    </row>
    <row r="10" spans="1:8" x14ac:dyDescent="0.3">
      <c r="A10" t="s">
        <v>28</v>
      </c>
      <c r="B10">
        <v>2960</v>
      </c>
      <c r="C10">
        <v>835</v>
      </c>
      <c r="D10">
        <v>135</v>
      </c>
      <c r="E10">
        <v>5250</v>
      </c>
      <c r="F10">
        <v>870</v>
      </c>
      <c r="G10">
        <v>100</v>
      </c>
      <c r="H10" s="4">
        <f t="shared" si="0"/>
        <v>10150</v>
      </c>
    </row>
    <row r="11" spans="1:8" x14ac:dyDescent="0.3">
      <c r="A11" s="9" t="s">
        <v>27</v>
      </c>
      <c r="B11" s="9">
        <f>SUM(B3:B10)</f>
        <v>12075</v>
      </c>
      <c r="C11" s="9">
        <f t="shared" ref="C11:G11" si="1">SUM(C3:C10)</f>
        <v>28410</v>
      </c>
      <c r="D11" s="9">
        <f t="shared" si="1"/>
        <v>5990</v>
      </c>
      <c r="E11" s="9">
        <f t="shared" si="1"/>
        <v>14955</v>
      </c>
      <c r="F11" s="9">
        <f t="shared" si="1"/>
        <v>26205</v>
      </c>
      <c r="G11" s="9">
        <f t="shared" si="1"/>
        <v>6790</v>
      </c>
      <c r="H11" s="11">
        <f>SUM(B11:G11)</f>
        <v>94425</v>
      </c>
    </row>
    <row r="13" spans="1:8" x14ac:dyDescent="0.3">
      <c r="A13" s="3" t="s">
        <v>33</v>
      </c>
    </row>
  </sheetData>
  <mergeCells count="3">
    <mergeCell ref="E1:G1"/>
    <mergeCell ref="B1:D1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G15" sqref="G15"/>
    </sheetView>
  </sheetViews>
  <sheetFormatPr baseColWidth="10" defaultColWidth="8.88671875" defaultRowHeight="14.4" x14ac:dyDescent="0.3"/>
  <cols>
    <col min="1" max="1" width="32" bestFit="1" customWidth="1"/>
    <col min="3" max="3" width="2.88671875" customWidth="1"/>
    <col min="4" max="4" width="13.88671875" bestFit="1" customWidth="1"/>
    <col min="6" max="6" width="4.44140625" customWidth="1"/>
    <col min="7" max="7" width="18.44140625" bestFit="1" customWidth="1"/>
    <col min="9" max="9" width="4" customWidth="1"/>
    <col min="10" max="10" width="20.33203125" bestFit="1" customWidth="1"/>
    <col min="12" max="12" width="1.6640625" style="7" customWidth="1"/>
    <col min="13" max="13" width="18" customWidth="1"/>
    <col min="14" max="14" width="15.88671875" bestFit="1" customWidth="1"/>
    <col min="15" max="15" width="9.88671875" bestFit="1" customWidth="1"/>
    <col min="16" max="16" width="7.77734375" bestFit="1" customWidth="1"/>
    <col min="17" max="17" width="15.77734375" bestFit="1" customWidth="1"/>
    <col min="18" max="18" width="9.88671875" bestFit="1" customWidth="1"/>
    <col min="19" max="19" width="7.77734375" bestFit="1" customWidth="1"/>
    <col min="20" max="20" width="2.5546875" customWidth="1"/>
    <col min="21" max="21" width="18" bestFit="1" customWidth="1"/>
  </cols>
  <sheetData>
    <row r="1" spans="1:19" ht="23.4" x14ac:dyDescent="0.45">
      <c r="A1" s="2" t="s">
        <v>0</v>
      </c>
    </row>
    <row r="2" spans="1:19" x14ac:dyDescent="0.3">
      <c r="M2" s="5"/>
      <c r="N2" s="6"/>
      <c r="O2" s="6"/>
      <c r="P2" s="6"/>
      <c r="Q2" s="6"/>
      <c r="R2" s="6"/>
      <c r="S2" s="6"/>
    </row>
    <row r="3" spans="1:19" x14ac:dyDescent="0.3">
      <c r="A3" s="1" t="s">
        <v>38</v>
      </c>
      <c r="D3" s="21" t="s">
        <v>35</v>
      </c>
      <c r="M3" s="20" t="s">
        <v>34</v>
      </c>
      <c r="N3" s="6"/>
      <c r="O3" s="6"/>
      <c r="P3" s="6"/>
      <c r="Q3" s="6"/>
      <c r="R3" s="6"/>
      <c r="S3" s="6"/>
    </row>
    <row r="4" spans="1:19" x14ac:dyDescent="0.3">
      <c r="A4" t="s">
        <v>29</v>
      </c>
      <c r="B4">
        <v>2.5</v>
      </c>
      <c r="N4" s="8" t="s">
        <v>21</v>
      </c>
      <c r="O4" s="8"/>
      <c r="P4" s="8"/>
      <c r="Q4" s="8" t="s">
        <v>22</v>
      </c>
      <c r="R4" s="8"/>
      <c r="S4" s="8"/>
    </row>
    <row r="5" spans="1:19" x14ac:dyDescent="0.3">
      <c r="A5" t="s">
        <v>30</v>
      </c>
      <c r="B5" s="16">
        <v>0.2</v>
      </c>
      <c r="D5" s="3" t="s">
        <v>1</v>
      </c>
      <c r="N5" t="s">
        <v>18</v>
      </c>
      <c r="O5" t="s">
        <v>19</v>
      </c>
      <c r="P5" t="s">
        <v>20</v>
      </c>
      <c r="Q5" t="s">
        <v>18</v>
      </c>
      <c r="R5" t="s">
        <v>19</v>
      </c>
      <c r="S5" t="s">
        <v>20</v>
      </c>
    </row>
    <row r="6" spans="1:19" x14ac:dyDescent="0.3">
      <c r="A6" s="3" t="s">
        <v>5</v>
      </c>
      <c r="B6" s="30">
        <f>B4*B5*4</f>
        <v>2</v>
      </c>
      <c r="D6" s="3" t="s">
        <v>31</v>
      </c>
      <c r="M6" s="23" t="s">
        <v>8</v>
      </c>
      <c r="N6" s="19">
        <f>$B$8*$K$22*$B$22*$H$22*$E22</f>
        <v>0.44704049801599988</v>
      </c>
      <c r="O6" s="19">
        <f>$B$8*$K$22*$B$22*$H$23*$E22</f>
        <v>1.6309203560227197</v>
      </c>
      <c r="P6" s="19">
        <f>$B$8*$K$22*$B$22*$H$24*$E22</f>
        <v>3.6105323004979191</v>
      </c>
      <c r="Q6" s="19">
        <f>$B$8*$K$22*$B$23*$H$22*$E22</f>
        <v>0.49368018708735983</v>
      </c>
      <c r="R6" s="19">
        <f>$B$8*$K$22*$B$23*$H$23*$E22</f>
        <v>1.8010741086304507</v>
      </c>
      <c r="S6" s="19">
        <f>$B$8*$K$22*$B$23*$H$24*$E22</f>
        <v>3.9872187631890417</v>
      </c>
    </row>
    <row r="7" spans="1:19" x14ac:dyDescent="0.3">
      <c r="B7" s="3"/>
      <c r="C7" s="3"/>
      <c r="D7" s="3"/>
      <c r="E7" s="3"/>
      <c r="F7" s="3"/>
      <c r="M7" s="23" t="s">
        <v>9</v>
      </c>
      <c r="N7" s="19">
        <f>$B$8*$K$22*$B$22*$H$22*$E23</f>
        <v>0.5667286862719999</v>
      </c>
      <c r="O7" s="19">
        <f>$B$8*$K$22*$B$22*$H$23*$E23</f>
        <v>2.0675740897862398</v>
      </c>
      <c r="P7" s="19">
        <f>$B$8*$K$22*$B$22*$H$24*$E23</f>
        <v>4.5771965548646394</v>
      </c>
      <c r="Q7" s="19">
        <f>$B$8*$K$22*$B$23*$H$22*$E23</f>
        <v>0.62585543168511981</v>
      </c>
      <c r="R7" s="19">
        <f>$B$8*$K$22*$B$23*$H$23*$E23</f>
        <v>2.2832838814216698</v>
      </c>
      <c r="S7" s="19">
        <f>$B$8*$K$22*$B$23*$H$24*$E23</f>
        <v>5.0547349995577333</v>
      </c>
    </row>
    <row r="8" spans="1:19" x14ac:dyDescent="0.3">
      <c r="A8" s="22" t="s">
        <v>6</v>
      </c>
      <c r="B8">
        <v>2</v>
      </c>
      <c r="M8" s="23" t="s">
        <v>10</v>
      </c>
      <c r="N8" s="19">
        <f>$B$8*$K$22*$B$22*$H$22*$E24</f>
        <v>0.46165444041599984</v>
      </c>
      <c r="O8" s="19">
        <f>$B$8*$K$22*$B$22*$H$23*$E24</f>
        <v>1.6842358302307197</v>
      </c>
      <c r="P8" s="19">
        <f>$B$8*$K$22*$B$22*$H$24*$E24</f>
        <v>3.728562123985919</v>
      </c>
      <c r="Q8" s="19">
        <f>$B$8*$K$22*$B$23*$H$22*$E24</f>
        <v>0.50981880059135987</v>
      </c>
      <c r="R8" s="19">
        <f>$B$8*$K$22*$B$23*$H$23*$E24</f>
        <v>1.8599519807661307</v>
      </c>
      <c r="S8" s="19">
        <f>$B$8*$K$22*$B$23*$H$24*$E24</f>
        <v>4.1175626259935214</v>
      </c>
    </row>
    <row r="9" spans="1:19" x14ac:dyDescent="0.3">
      <c r="M9" s="23" t="s">
        <v>11</v>
      </c>
      <c r="N9" s="19">
        <f>$B$8*$K$22*$B$22*$H$22*$E25</f>
        <v>0.36651767539199992</v>
      </c>
      <c r="O9" s="19">
        <f>$B$8*$K$22*$B$22*$H$23*$E25</f>
        <v>1.3371520931366399</v>
      </c>
      <c r="P9" s="19">
        <f>$B$8*$K$22*$B$22*$H$24*$E25</f>
        <v>2.9601879730790395</v>
      </c>
      <c r="Q9" s="19">
        <f>$B$8*$K$22*$B$23*$H$22*$E25</f>
        <v>0.40475642668031991</v>
      </c>
      <c r="R9" s="19">
        <f>$B$8*$K$22*$B$23*$H$23*$E25</f>
        <v>1.4766570331628541</v>
      </c>
      <c r="S9" s="19">
        <f>$B$8*$K$22*$B$23*$H$24*$E25</f>
        <v>3.2690240791363574</v>
      </c>
    </row>
    <row r="10" spans="1:19" x14ac:dyDescent="0.3">
      <c r="A10" s="22" t="s">
        <v>4</v>
      </c>
      <c r="D10" s="1" t="s">
        <v>15</v>
      </c>
      <c r="G10" s="1" t="s">
        <v>16</v>
      </c>
      <c r="J10" s="1" t="s">
        <v>7</v>
      </c>
      <c r="M10" s="23" t="s">
        <v>12</v>
      </c>
      <c r="N10" s="19">
        <f>$B$8*$K$22*$B$22*$H$22*$E26</f>
        <v>0.3489809445119999</v>
      </c>
      <c r="O10" s="19">
        <f>$B$8*$K$22*$B$22*$H$23*$E26</f>
        <v>1.2731735240870399</v>
      </c>
      <c r="P10" s="19">
        <f>$B$8*$K$22*$B$22*$H$24*$E26</f>
        <v>2.8185521848934396</v>
      </c>
      <c r="Q10" s="19">
        <f>$B$8*$K$22*$B$23*$H$22*$E26</f>
        <v>0.38539009047551986</v>
      </c>
      <c r="R10" s="19">
        <f>$B$8*$K$22*$B$23*$H$23*$E26</f>
        <v>1.406003586600038</v>
      </c>
      <c r="S10" s="19">
        <f>$B$8*$K$22*$B$23*$H$24*$E26</f>
        <v>3.1126114437709815</v>
      </c>
    </row>
    <row r="11" spans="1:19" x14ac:dyDescent="0.3">
      <c r="A11" s="23" t="s">
        <v>2</v>
      </c>
      <c r="B11" s="19">
        <f>0.194*2.5*4</f>
        <v>1.94</v>
      </c>
      <c r="D11" t="s">
        <v>8</v>
      </c>
      <c r="E11" s="19">
        <f>0.266*2.3*4</f>
        <v>2.4472</v>
      </c>
      <c r="G11" t="s">
        <v>18</v>
      </c>
      <c r="H11" s="19">
        <f>0.05*2.3*4</f>
        <v>0.45999999999999996</v>
      </c>
      <c r="J11" t="s">
        <v>17</v>
      </c>
      <c r="K11" s="19">
        <f>0.178*2.3*4</f>
        <v>1.6375999999999997</v>
      </c>
      <c r="M11" s="23" t="s">
        <v>13</v>
      </c>
      <c r="N11" s="19">
        <f>$B$8*$K$22*$B$22*$H$22*$E27</f>
        <v>0.44192561817599985</v>
      </c>
      <c r="O11" s="19">
        <f>$B$8*$K$22*$B$22*$H$23*$E27</f>
        <v>1.6122599400499196</v>
      </c>
      <c r="P11" s="19">
        <f>$B$8*$K$22*$B$22*$H$24*$E27</f>
        <v>3.5692218622771192</v>
      </c>
      <c r="Q11" s="19">
        <f>$B$8*$K$22*$B$23*$H$22*$E27</f>
        <v>0.48803167236095985</v>
      </c>
      <c r="R11" s="19">
        <f>$B$8*$K$22*$B$23*$H$23*$E27</f>
        <v>1.7804668533829626</v>
      </c>
      <c r="S11" s="19">
        <f>$B$8*$K$22*$B$23*$H$24*$E27</f>
        <v>3.9415984112074738</v>
      </c>
    </row>
    <row r="12" spans="1:19" x14ac:dyDescent="0.3">
      <c r="A12" s="23" t="s">
        <v>3</v>
      </c>
      <c r="B12" s="19">
        <f>0.206*2.6*4</f>
        <v>2.1423999999999999</v>
      </c>
      <c r="D12" t="s">
        <v>9</v>
      </c>
      <c r="E12" s="19">
        <f>0.277*2.8*4</f>
        <v>3.1024000000000003</v>
      </c>
      <c r="G12" t="s">
        <v>19</v>
      </c>
      <c r="H12" s="19">
        <f>AVERAGE(0.134*2.4*4,0.225*2.3*4)</f>
        <v>1.6781999999999999</v>
      </c>
      <c r="M12" s="23" t="s">
        <v>14</v>
      </c>
      <c r="N12" s="19">
        <f>$B$8*$K$22*$B$22*$H$22*$E28</f>
        <v>0.32552556695999996</v>
      </c>
      <c r="O12" s="19">
        <f>$B$8*$K$22*$B$22*$H$23*$E28</f>
        <v>1.1876021879831999</v>
      </c>
      <c r="P12" s="19">
        <f>$B$8*$K$22*$B$22*$H$24*$E28</f>
        <v>2.6291143181951995</v>
      </c>
      <c r="Q12" s="19">
        <f>$B$8*$K$22*$B$23*$H$22*$E28</f>
        <v>0.35948761580159994</v>
      </c>
      <c r="R12" s="19">
        <f>$B$8*$K$22*$B$23*$H$23*$E28</f>
        <v>1.3115046018222718</v>
      </c>
      <c r="S12" s="19">
        <f>$B$8*$K$22*$B$23*$H$24*$E28</f>
        <v>2.9034095439697913</v>
      </c>
    </row>
    <row r="13" spans="1:19" x14ac:dyDescent="0.3">
      <c r="D13" t="s">
        <v>10</v>
      </c>
      <c r="E13" s="19">
        <f>0.234*2.7*4</f>
        <v>2.5272000000000001</v>
      </c>
      <c r="G13" t="s">
        <v>20</v>
      </c>
      <c r="H13" s="19">
        <f>0.344*2.7*4</f>
        <v>3.7151999999999998</v>
      </c>
      <c r="M13" s="23" t="s">
        <v>28</v>
      </c>
      <c r="N13" s="19">
        <f>$B$8*$K$22*$B$22*$H$22*$E29</f>
        <v>9.1191000575999978E-2</v>
      </c>
      <c r="O13" s="19">
        <f>$B$8*$K$22*$B$22*$H$23*$E29</f>
        <v>0.33268855905791994</v>
      </c>
      <c r="P13" s="19">
        <f>$B$8*$K$22*$B$22*$H$24*$E29</f>
        <v>0.73650609856511984</v>
      </c>
      <c r="Q13" s="19">
        <f>$B$8*$K$22*$B$23*$H$22*$E29</f>
        <v>0.10070494826495997</v>
      </c>
      <c r="R13" s="19">
        <f>$B$8*$K$22*$B$23*$H$23*$E29</f>
        <v>0.36739792212664313</v>
      </c>
      <c r="S13" s="19">
        <f>$B$8*$K$22*$B$23*$H$24*$E29</f>
        <v>0.81334570389995497</v>
      </c>
    </row>
    <row r="14" spans="1:19" x14ac:dyDescent="0.3">
      <c r="D14" t="s">
        <v>11</v>
      </c>
      <c r="E14" s="19">
        <f>0.228*2.2*4</f>
        <v>2.0064000000000002</v>
      </c>
    </row>
    <row r="15" spans="1:19" x14ac:dyDescent="0.3">
      <c r="D15" t="s">
        <v>12</v>
      </c>
      <c r="E15" s="19">
        <f>0.199*2.4*4</f>
        <v>1.9104000000000001</v>
      </c>
    </row>
    <row r="16" spans="1:19" x14ac:dyDescent="0.3">
      <c r="D16" t="s">
        <v>13</v>
      </c>
      <c r="E16" s="19">
        <f>0.216*2.8*4</f>
        <v>2.4192</v>
      </c>
      <c r="M16" s="1" t="s">
        <v>23</v>
      </c>
    </row>
    <row r="17" spans="1:19" x14ac:dyDescent="0.3">
      <c r="D17" t="s">
        <v>14</v>
      </c>
      <c r="E17" s="19">
        <f>0.165*2.7*4</f>
        <v>1.7820000000000003</v>
      </c>
      <c r="N17" s="8" t="s">
        <v>21</v>
      </c>
      <c r="O17" s="8"/>
      <c r="P17" s="8"/>
      <c r="Q17" s="8" t="s">
        <v>22</v>
      </c>
      <c r="R17" s="8"/>
      <c r="S17" s="8"/>
    </row>
    <row r="18" spans="1:19" x14ac:dyDescent="0.3">
      <c r="D18" t="s">
        <v>28</v>
      </c>
      <c r="E18" s="19">
        <f>0.048*2.6*4</f>
        <v>0.49920000000000003</v>
      </c>
      <c r="N18" t="s">
        <v>18</v>
      </c>
      <c r="O18" t="s">
        <v>19</v>
      </c>
      <c r="P18" t="s">
        <v>20</v>
      </c>
      <c r="Q18" t="s">
        <v>18</v>
      </c>
      <c r="R18" t="s">
        <v>19</v>
      </c>
      <c r="S18" t="s">
        <v>20</v>
      </c>
    </row>
    <row r="19" spans="1:19" x14ac:dyDescent="0.3">
      <c r="M19" s="23" t="s">
        <v>8</v>
      </c>
      <c r="N19" s="27">
        <f>N6*Población!B3</f>
        <v>386.69003078383992</v>
      </c>
      <c r="O19" s="27">
        <f>O6*Población!C3</f>
        <v>3009.0480568619178</v>
      </c>
      <c r="P19" s="28"/>
      <c r="Q19" s="27">
        <f>Q6*Población!E3</f>
        <v>318.4237206713471</v>
      </c>
      <c r="R19" s="27">
        <f>R6*Población!F3</f>
        <v>3485.0784001999223</v>
      </c>
      <c r="S19" s="28"/>
    </row>
    <row r="20" spans="1:19" x14ac:dyDescent="0.3">
      <c r="A20" s="3" t="s">
        <v>36</v>
      </c>
      <c r="M20" s="23" t="s">
        <v>9</v>
      </c>
      <c r="N20" s="27">
        <f>N7*Población!B4</f>
        <v>257.86155225375995</v>
      </c>
      <c r="O20" s="27">
        <f>O7*Población!C4</f>
        <v>4703.7310542636951</v>
      </c>
      <c r="P20" s="27">
        <f>P7*Población!D4</f>
        <v>1693.5627252999166</v>
      </c>
      <c r="Q20" s="27">
        <f>Q7*Población!E4</f>
        <v>175.23952087183355</v>
      </c>
      <c r="R20" s="27">
        <f>R7*Población!F4</f>
        <v>4817.7289897997234</v>
      </c>
      <c r="S20" s="27">
        <f>S7*Población!G4</f>
        <v>2805.3779247545422</v>
      </c>
    </row>
    <row r="21" spans="1:19" x14ac:dyDescent="0.3">
      <c r="A21" s="22" t="s">
        <v>4</v>
      </c>
      <c r="D21" s="1" t="s">
        <v>15</v>
      </c>
      <c r="G21" s="1" t="s">
        <v>16</v>
      </c>
      <c r="J21" s="1" t="s">
        <v>7</v>
      </c>
      <c r="M21" s="23" t="s">
        <v>10</v>
      </c>
      <c r="N21" s="27">
        <f>N8*Población!B5</f>
        <v>424.72208518271987</v>
      </c>
      <c r="O21" s="27">
        <f>O8*Población!C5</f>
        <v>8884.344004467046</v>
      </c>
      <c r="P21" s="27">
        <f>P8*Población!D5</f>
        <v>7513.0526798316268</v>
      </c>
      <c r="Q21" s="27">
        <f>Q8*Población!E5</f>
        <v>356.87316041395189</v>
      </c>
      <c r="R21" s="27">
        <f>R8*Población!F5</f>
        <v>7839.6975989292405</v>
      </c>
      <c r="S21" s="27">
        <f>S8*Población!G5</f>
        <v>10705.662827583155</v>
      </c>
    </row>
    <row r="22" spans="1:19" x14ac:dyDescent="0.3">
      <c r="A22" s="23" t="s">
        <v>2</v>
      </c>
      <c r="B22" s="26">
        <f>B11/$B$8</f>
        <v>0.97</v>
      </c>
      <c r="D22" t="s">
        <v>8</v>
      </c>
      <c r="E22" s="26">
        <f>E11/$B$8</f>
        <v>1.2236</v>
      </c>
      <c r="G22" t="s">
        <v>18</v>
      </c>
      <c r="H22" s="26">
        <f>H11/$B$8</f>
        <v>0.22999999999999998</v>
      </c>
      <c r="J22" t="s">
        <v>17</v>
      </c>
      <c r="K22" s="26">
        <f>K11/$B$8</f>
        <v>0.81879999999999986</v>
      </c>
      <c r="M22" s="23" t="s">
        <v>11</v>
      </c>
      <c r="N22" s="27">
        <f>N9*Población!B6</f>
        <v>465.4774477478399</v>
      </c>
      <c r="O22" s="27">
        <f>O9*Población!C6</f>
        <v>8704.8601263195251</v>
      </c>
      <c r="P22" s="27">
        <f>P9*Población!D6</f>
        <v>4425.4810197531642</v>
      </c>
      <c r="Q22" s="27">
        <f>Q9*Población!E6</f>
        <v>392.61373387991034</v>
      </c>
      <c r="R22" s="27">
        <f>R9*Población!F6</f>
        <v>8815.6424879822389</v>
      </c>
      <c r="S22" s="27">
        <f>S9*Población!G6</f>
        <v>5426.5799713663537</v>
      </c>
    </row>
    <row r="23" spans="1:19" x14ac:dyDescent="0.3">
      <c r="A23" s="23" t="s">
        <v>3</v>
      </c>
      <c r="B23" s="26">
        <f>B12/$B$8</f>
        <v>1.0711999999999999</v>
      </c>
      <c r="D23" t="s">
        <v>9</v>
      </c>
      <c r="E23" s="26">
        <f>E12/$B$8</f>
        <v>1.5512000000000001</v>
      </c>
      <c r="G23" t="s">
        <v>19</v>
      </c>
      <c r="H23" s="26">
        <f>H12/$B$8</f>
        <v>0.83909999999999996</v>
      </c>
      <c r="M23" s="23" t="s">
        <v>12</v>
      </c>
      <c r="N23" s="27">
        <f>N10*Población!B7</f>
        <v>495.55294120703985</v>
      </c>
      <c r="O23" s="27">
        <f>O10*Población!C7</f>
        <v>7460.796851150054</v>
      </c>
      <c r="P23" s="27">
        <f>P10*Población!D7</f>
        <v>2987.6653159870461</v>
      </c>
      <c r="Q23" s="27">
        <f>Q10*Población!E7</f>
        <v>587.71988797516781</v>
      </c>
      <c r="R23" s="27">
        <f>R10*Población!F7</f>
        <v>7718.9596904342088</v>
      </c>
      <c r="S23" s="27">
        <f>S10*Población!G7</f>
        <v>3470.5617598046442</v>
      </c>
    </row>
    <row r="24" spans="1:19" x14ac:dyDescent="0.3">
      <c r="D24" t="s">
        <v>10</v>
      </c>
      <c r="E24" s="26">
        <f>E13/$B$8</f>
        <v>1.2636000000000001</v>
      </c>
      <c r="G24" t="s">
        <v>20</v>
      </c>
      <c r="H24" s="26">
        <f>H13/$B$8</f>
        <v>1.8575999999999999</v>
      </c>
      <c r="M24" s="23" t="s">
        <v>13</v>
      </c>
      <c r="N24" s="27">
        <f>N11*Población!B8</f>
        <v>872.80309589759975</v>
      </c>
      <c r="O24" s="27">
        <f>O11*Población!C8</f>
        <v>6013.7295763862003</v>
      </c>
      <c r="P24" s="27">
        <f>P11*Población!D8</f>
        <v>2337.8403197915131</v>
      </c>
      <c r="Q24" s="27">
        <f>Q11*Población!E8</f>
        <v>1159.0752218572795</v>
      </c>
      <c r="R24" s="27">
        <f>R11*Población!F8</f>
        <v>6721.2623715206837</v>
      </c>
      <c r="S24" s="27">
        <f>S11*Población!G8</f>
        <v>2089.0471579399609</v>
      </c>
    </row>
    <row r="25" spans="1:19" x14ac:dyDescent="0.3">
      <c r="D25" t="s">
        <v>11</v>
      </c>
      <c r="E25" s="26">
        <f>E14/$B$8</f>
        <v>1.0032000000000001</v>
      </c>
      <c r="M25" s="23" t="s">
        <v>14</v>
      </c>
      <c r="N25" s="27">
        <f>N12*Población!B9</f>
        <v>719.41150298159994</v>
      </c>
      <c r="O25" s="27">
        <f>O12*Población!C9</f>
        <v>2470.212551005056</v>
      </c>
      <c r="P25" s="27">
        <f>P12*Población!D9</f>
        <v>683.56972273075189</v>
      </c>
      <c r="Q25" s="27">
        <f>Q12*Población!E9</f>
        <v>1153.9552467231358</v>
      </c>
      <c r="R25" s="27">
        <f>R12*Población!F9</f>
        <v>2413.1684673529803</v>
      </c>
      <c r="S25" s="27">
        <f>S12*Población!G9</f>
        <v>667.78419511305196</v>
      </c>
    </row>
    <row r="26" spans="1:19" x14ac:dyDescent="0.3">
      <c r="D26" t="s">
        <v>12</v>
      </c>
      <c r="E26" s="26">
        <f>E15/$B$8</f>
        <v>0.95520000000000005</v>
      </c>
      <c r="M26" s="23" t="s">
        <v>28</v>
      </c>
      <c r="N26" s="27">
        <f>N13*Población!B10</f>
        <v>269.92536170495993</v>
      </c>
      <c r="O26" s="27">
        <f>O13*Población!C10</f>
        <v>277.79494681336314</v>
      </c>
      <c r="P26" s="27">
        <f>P13*Población!D10</f>
        <v>99.428323306291176</v>
      </c>
      <c r="Q26" s="27">
        <f>Q13*Población!E10</f>
        <v>528.70097839103983</v>
      </c>
      <c r="R26" s="27">
        <f>R13*Población!F10</f>
        <v>319.63619225017953</v>
      </c>
      <c r="S26" s="27">
        <f>S13*Población!G10</f>
        <v>81.334570389995491</v>
      </c>
    </row>
    <row r="27" spans="1:19" ht="15" thickBot="1" x14ac:dyDescent="0.35">
      <c r="D27" t="s">
        <v>13</v>
      </c>
      <c r="E27" s="26">
        <f>E16/$B$8</f>
        <v>1.2096</v>
      </c>
    </row>
    <row r="28" spans="1:19" x14ac:dyDescent="0.3">
      <c r="D28" t="s">
        <v>14</v>
      </c>
      <c r="E28" s="26">
        <f>E17/$B$8</f>
        <v>0.89100000000000013</v>
      </c>
      <c r="M28" s="17" t="s">
        <v>24</v>
      </c>
      <c r="N28" s="24">
        <f>ROUND(SUM(N19:S26)/Población!H11,2)</f>
        <v>1.45</v>
      </c>
    </row>
    <row r="29" spans="1:19" ht="15" thickBot="1" x14ac:dyDescent="0.35">
      <c r="D29" t="s">
        <v>28</v>
      </c>
      <c r="E29" s="26">
        <f>E18/$B$8</f>
        <v>0.24960000000000002</v>
      </c>
      <c r="M29" s="18" t="s">
        <v>25</v>
      </c>
      <c r="N29" s="25">
        <f>ROUND(SUM(N19:S26),0)</f>
        <v>137208</v>
      </c>
    </row>
  </sheetData>
  <mergeCells count="4">
    <mergeCell ref="N17:P17"/>
    <mergeCell ref="Q17:S17"/>
    <mergeCell ref="Q4:S4"/>
    <mergeCell ref="N4:P4"/>
  </mergeCells>
  <conditionalFormatting sqref="N6:S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A3" sqref="A3"/>
    </sheetView>
  </sheetViews>
  <sheetFormatPr baseColWidth="10" defaultColWidth="8.88671875" defaultRowHeight="14.4" x14ac:dyDescent="0.3"/>
  <cols>
    <col min="1" max="1" width="32" bestFit="1" customWidth="1"/>
    <col min="2" max="2" width="8" bestFit="1" customWidth="1"/>
    <col min="3" max="3" width="2.88671875" customWidth="1"/>
    <col min="4" max="4" width="13.88671875" bestFit="1" customWidth="1"/>
    <col min="5" max="5" width="8" bestFit="1" customWidth="1"/>
    <col min="6" max="6" width="2.5546875" customWidth="1"/>
    <col min="7" max="7" width="18.44140625" bestFit="1" customWidth="1"/>
    <col min="8" max="8" width="8" bestFit="1" customWidth="1"/>
    <col min="9" max="9" width="2.33203125" customWidth="1"/>
    <col min="10" max="10" width="20.33203125" bestFit="1" customWidth="1"/>
    <col min="11" max="11" width="8" bestFit="1" customWidth="1"/>
    <col min="12" max="12" width="1.6640625" style="7" customWidth="1"/>
    <col min="13" max="13" width="18.33203125" customWidth="1"/>
    <col min="14" max="14" width="15.77734375" bestFit="1" customWidth="1"/>
    <col min="15" max="15" width="9.88671875" bestFit="1" customWidth="1"/>
    <col min="17" max="17" width="15.77734375" bestFit="1" customWidth="1"/>
    <col min="18" max="18" width="9.88671875" bestFit="1" customWidth="1"/>
    <col min="20" max="20" width="2.5546875" customWidth="1"/>
    <col min="21" max="21" width="18" bestFit="1" customWidth="1"/>
  </cols>
  <sheetData>
    <row r="1" spans="1:19" ht="23.4" x14ac:dyDescent="0.45">
      <c r="A1" s="2" t="s">
        <v>32</v>
      </c>
    </row>
    <row r="2" spans="1:19" x14ac:dyDescent="0.3">
      <c r="M2" s="5"/>
      <c r="N2" s="6"/>
      <c r="O2" s="6"/>
      <c r="P2" s="6"/>
      <c r="Q2" s="6"/>
      <c r="R2" s="6"/>
      <c r="S2" s="6"/>
    </row>
    <row r="3" spans="1:19" x14ac:dyDescent="0.3">
      <c r="A3" s="1" t="s">
        <v>38</v>
      </c>
      <c r="D3" s="21" t="s">
        <v>35</v>
      </c>
      <c r="M3" s="20" t="s">
        <v>34</v>
      </c>
      <c r="N3" s="6"/>
      <c r="O3" s="6"/>
      <c r="P3" s="6"/>
      <c r="Q3" s="6"/>
      <c r="R3" s="6"/>
      <c r="S3" s="6"/>
    </row>
    <row r="4" spans="1:19" x14ac:dyDescent="0.3">
      <c r="A4" t="s">
        <v>29</v>
      </c>
      <c r="N4" s="8" t="s">
        <v>21</v>
      </c>
      <c r="O4" s="8"/>
      <c r="P4" s="8"/>
      <c r="Q4" s="8" t="s">
        <v>22</v>
      </c>
      <c r="R4" s="8"/>
      <c r="S4" s="8"/>
    </row>
    <row r="5" spans="1:19" x14ac:dyDescent="0.3">
      <c r="A5" t="s">
        <v>30</v>
      </c>
      <c r="B5" s="16"/>
      <c r="D5" s="3"/>
      <c r="N5" t="s">
        <v>18</v>
      </c>
      <c r="O5" t="s">
        <v>19</v>
      </c>
      <c r="P5" t="s">
        <v>20</v>
      </c>
      <c r="Q5" t="s">
        <v>18</v>
      </c>
      <c r="R5" t="s">
        <v>19</v>
      </c>
      <c r="S5" t="s">
        <v>20</v>
      </c>
    </row>
    <row r="6" spans="1:19" x14ac:dyDescent="0.3">
      <c r="A6" s="3" t="s">
        <v>5</v>
      </c>
      <c r="B6" s="29">
        <f>B4*B5*4</f>
        <v>0</v>
      </c>
      <c r="D6" s="3"/>
      <c r="M6" s="23" t="s">
        <v>8</v>
      </c>
      <c r="N6" s="19" t="e">
        <f>$B$8*$K$22*$B$22*$H$22*$E22</f>
        <v>#DIV/0!</v>
      </c>
      <c r="O6" s="19" t="e">
        <f>$B$8*$K$22*$B$22*$H$23*$E22</f>
        <v>#DIV/0!</v>
      </c>
      <c r="P6" s="19" t="e">
        <f>$B$8*$K$22*$B$22*$H$24*$E22</f>
        <v>#DIV/0!</v>
      </c>
      <c r="Q6" s="19" t="e">
        <f>$B$8*$K$22*$B$23*$H$22*$E22</f>
        <v>#DIV/0!</v>
      </c>
      <c r="R6" s="19" t="e">
        <f>$B$8*$K$22*$B$23*$H$23*$E22</f>
        <v>#DIV/0!</v>
      </c>
      <c r="S6" s="19" t="e">
        <f>$B$8*$K$22*$B$23*$H$24*$E22</f>
        <v>#DIV/0!</v>
      </c>
    </row>
    <row r="7" spans="1:19" x14ac:dyDescent="0.3">
      <c r="B7" s="3"/>
      <c r="C7" s="3"/>
      <c r="D7" s="3"/>
      <c r="E7" s="3"/>
      <c r="F7" s="3"/>
      <c r="M7" s="23" t="s">
        <v>9</v>
      </c>
      <c r="N7" s="19" t="e">
        <f>$B$8*$K$22*$B$22*$H$22*$E23</f>
        <v>#DIV/0!</v>
      </c>
      <c r="O7" s="19" t="e">
        <f>$B$8*$K$22*$B$22*$H$23*$E23</f>
        <v>#DIV/0!</v>
      </c>
      <c r="P7" s="19" t="e">
        <f>$B$8*$K$22*$B$22*$H$24*$E23</f>
        <v>#DIV/0!</v>
      </c>
      <c r="Q7" s="19" t="e">
        <f>$B$8*$K$22*$B$23*$H$22*$E23</f>
        <v>#DIV/0!</v>
      </c>
      <c r="R7" s="19" t="e">
        <f>$B$8*$K$22*$B$23*$H$23*$E23</f>
        <v>#DIV/0!</v>
      </c>
      <c r="S7" s="19" t="e">
        <f>$B$8*$K$22*$B$23*$H$24*$E23</f>
        <v>#DIV/0!</v>
      </c>
    </row>
    <row r="8" spans="1:19" x14ac:dyDescent="0.3">
      <c r="A8" s="22" t="s">
        <v>6</v>
      </c>
      <c r="B8" s="19"/>
      <c r="M8" s="23" t="s">
        <v>10</v>
      </c>
      <c r="N8" s="19" t="e">
        <f>$B$8*$K$22*$B$22*$H$22*$E24</f>
        <v>#DIV/0!</v>
      </c>
      <c r="O8" s="19" t="e">
        <f>$B$8*$K$22*$B$22*$H$23*$E24</f>
        <v>#DIV/0!</v>
      </c>
      <c r="P8" s="19" t="e">
        <f>$B$8*$K$22*$B$22*$H$24*$E24</f>
        <v>#DIV/0!</v>
      </c>
      <c r="Q8" s="19" t="e">
        <f>$B$8*$K$22*$B$23*$H$22*$E24</f>
        <v>#DIV/0!</v>
      </c>
      <c r="R8" s="19" t="e">
        <f>$B$8*$K$22*$B$23*$H$23*$E24</f>
        <v>#DIV/0!</v>
      </c>
      <c r="S8" s="19" t="e">
        <f>$B$8*$K$22*$B$23*$H$24*$E24</f>
        <v>#DIV/0!</v>
      </c>
    </row>
    <row r="9" spans="1:19" x14ac:dyDescent="0.3">
      <c r="M9" s="23" t="s">
        <v>11</v>
      </c>
      <c r="N9" s="19" t="e">
        <f>$B$8*$K$22*$B$22*$H$22*$E25</f>
        <v>#DIV/0!</v>
      </c>
      <c r="O9" s="19" t="e">
        <f>$B$8*$K$22*$B$22*$H$23*$E25</f>
        <v>#DIV/0!</v>
      </c>
      <c r="P9" s="19" t="e">
        <f>$B$8*$K$22*$B$22*$H$24*$E25</f>
        <v>#DIV/0!</v>
      </c>
      <c r="Q9" s="19" t="e">
        <f>$B$8*$K$22*$B$23*$H$22*$E25</f>
        <v>#DIV/0!</v>
      </c>
      <c r="R9" s="19" t="e">
        <f>$B$8*$K$22*$B$23*$H$23*$E25</f>
        <v>#DIV/0!</v>
      </c>
      <c r="S9" s="19" t="e">
        <f>$B$8*$K$22*$B$23*$H$24*$E25</f>
        <v>#DIV/0!</v>
      </c>
    </row>
    <row r="10" spans="1:19" x14ac:dyDescent="0.3">
      <c r="A10" s="22" t="s">
        <v>4</v>
      </c>
      <c r="D10" s="1" t="s">
        <v>15</v>
      </c>
      <c r="G10" s="1" t="s">
        <v>16</v>
      </c>
      <c r="J10" s="1" t="s">
        <v>7</v>
      </c>
      <c r="M10" s="23" t="s">
        <v>12</v>
      </c>
      <c r="N10" s="19" t="e">
        <f>$B$8*$K$22*$B$22*$H$22*$E26</f>
        <v>#DIV/0!</v>
      </c>
      <c r="O10" s="19" t="e">
        <f>$B$8*$K$22*$B$22*$H$23*$E26</f>
        <v>#DIV/0!</v>
      </c>
      <c r="P10" s="19" t="e">
        <f>$B$8*$K$22*$B$22*$H$24*$E26</f>
        <v>#DIV/0!</v>
      </c>
      <c r="Q10" s="19" t="e">
        <f>$B$8*$K$22*$B$23*$H$22*$E26</f>
        <v>#DIV/0!</v>
      </c>
      <c r="R10" s="19" t="e">
        <f>$B$8*$K$22*$B$23*$H$23*$E26</f>
        <v>#DIV/0!</v>
      </c>
      <c r="S10" s="19" t="e">
        <f>$B$8*$K$22*$B$23*$H$24*$E26</f>
        <v>#DIV/0!</v>
      </c>
    </row>
    <row r="11" spans="1:19" x14ac:dyDescent="0.3">
      <c r="A11" s="23" t="s">
        <v>2</v>
      </c>
      <c r="B11" s="19"/>
      <c r="D11" t="s">
        <v>8</v>
      </c>
      <c r="E11" s="19"/>
      <c r="G11" t="s">
        <v>18</v>
      </c>
      <c r="H11" s="19"/>
      <c r="J11" t="s">
        <v>17</v>
      </c>
      <c r="K11" s="19"/>
      <c r="M11" s="23" t="s">
        <v>13</v>
      </c>
      <c r="N11" s="19" t="e">
        <f>$B$8*$K$22*$B$22*$H$22*$E27</f>
        <v>#DIV/0!</v>
      </c>
      <c r="O11" s="19" t="e">
        <f>$B$8*$K$22*$B$22*$H$23*$E27</f>
        <v>#DIV/0!</v>
      </c>
      <c r="P11" s="19" t="e">
        <f>$B$8*$K$22*$B$22*$H$24*$E27</f>
        <v>#DIV/0!</v>
      </c>
      <c r="Q11" s="19" t="e">
        <f>$B$8*$K$22*$B$23*$H$22*$E27</f>
        <v>#DIV/0!</v>
      </c>
      <c r="R11" s="19" t="e">
        <f>$B$8*$K$22*$B$23*$H$23*$E27</f>
        <v>#DIV/0!</v>
      </c>
      <c r="S11" s="19" t="e">
        <f>$B$8*$K$22*$B$23*$H$24*$E27</f>
        <v>#DIV/0!</v>
      </c>
    </row>
    <row r="12" spans="1:19" x14ac:dyDescent="0.3">
      <c r="A12" s="23" t="s">
        <v>3</v>
      </c>
      <c r="B12" s="19"/>
      <c r="D12" t="s">
        <v>9</v>
      </c>
      <c r="E12" s="19"/>
      <c r="G12" t="s">
        <v>19</v>
      </c>
      <c r="H12" s="19"/>
      <c r="M12" s="23" t="s">
        <v>14</v>
      </c>
      <c r="N12" s="19" t="e">
        <f>$B$8*$K$22*$B$22*$H$22*$E28</f>
        <v>#DIV/0!</v>
      </c>
      <c r="O12" s="19" t="e">
        <f>$B$8*$K$22*$B$22*$H$23*$E28</f>
        <v>#DIV/0!</v>
      </c>
      <c r="P12" s="19" t="e">
        <f>$B$8*$K$22*$B$22*$H$24*$E28</f>
        <v>#DIV/0!</v>
      </c>
      <c r="Q12" s="19" t="e">
        <f>$B$8*$K$22*$B$23*$H$22*$E28</f>
        <v>#DIV/0!</v>
      </c>
      <c r="R12" s="19" t="e">
        <f>$B$8*$K$22*$B$23*$H$23*$E28</f>
        <v>#DIV/0!</v>
      </c>
      <c r="S12" s="19" t="e">
        <f>$B$8*$K$22*$B$23*$H$24*$E28</f>
        <v>#DIV/0!</v>
      </c>
    </row>
    <row r="13" spans="1:19" x14ac:dyDescent="0.3">
      <c r="D13" t="s">
        <v>10</v>
      </c>
      <c r="E13" s="19"/>
      <c r="G13" t="s">
        <v>20</v>
      </c>
      <c r="H13" s="19"/>
      <c r="M13" s="23" t="s">
        <v>28</v>
      </c>
      <c r="N13" s="19" t="e">
        <f>$B$8*$K$22*$B$22*$H$22*$E29</f>
        <v>#DIV/0!</v>
      </c>
      <c r="O13" s="19" t="e">
        <f>$B$8*$K$22*$B$22*$H$23*$E29</f>
        <v>#DIV/0!</v>
      </c>
      <c r="P13" s="19" t="e">
        <f>$B$8*$K$22*$B$22*$H$24*$E29</f>
        <v>#DIV/0!</v>
      </c>
      <c r="Q13" s="19" t="e">
        <f>$B$8*$K$22*$B$23*$H$22*$E29</f>
        <v>#DIV/0!</v>
      </c>
      <c r="R13" s="19" t="e">
        <f>$B$8*$K$22*$B$23*$H$23*$E29</f>
        <v>#DIV/0!</v>
      </c>
      <c r="S13" s="19" t="e">
        <f>$B$8*$K$22*$B$23*$H$24*$E29</f>
        <v>#DIV/0!</v>
      </c>
    </row>
    <row r="14" spans="1:19" x14ac:dyDescent="0.3">
      <c r="D14" t="s">
        <v>11</v>
      </c>
      <c r="E14" s="19"/>
    </row>
    <row r="15" spans="1:19" x14ac:dyDescent="0.3">
      <c r="D15" t="s">
        <v>12</v>
      </c>
      <c r="E15" s="19"/>
    </row>
    <row r="16" spans="1:19" x14ac:dyDescent="0.3">
      <c r="D16" t="s">
        <v>13</v>
      </c>
      <c r="E16" s="19"/>
      <c r="M16" s="1" t="s">
        <v>23</v>
      </c>
    </row>
    <row r="17" spans="1:19" x14ac:dyDescent="0.3">
      <c r="D17" t="s">
        <v>14</v>
      </c>
      <c r="E17" s="19"/>
      <c r="N17" s="8" t="s">
        <v>21</v>
      </c>
      <c r="O17" s="8"/>
      <c r="P17" s="8"/>
      <c r="Q17" s="8" t="s">
        <v>22</v>
      </c>
      <c r="R17" s="8"/>
      <c r="S17" s="8"/>
    </row>
    <row r="18" spans="1:19" x14ac:dyDescent="0.3">
      <c r="D18" t="s">
        <v>28</v>
      </c>
      <c r="E18" s="19"/>
      <c r="N18" t="s">
        <v>18</v>
      </c>
      <c r="O18" t="s">
        <v>19</v>
      </c>
      <c r="P18" t="s">
        <v>20</v>
      </c>
      <c r="Q18" t="s">
        <v>18</v>
      </c>
      <c r="R18" t="s">
        <v>19</v>
      </c>
      <c r="S18" t="s">
        <v>20</v>
      </c>
    </row>
    <row r="19" spans="1:19" x14ac:dyDescent="0.3">
      <c r="M19" s="23" t="s">
        <v>8</v>
      </c>
      <c r="N19" s="27" t="e">
        <f>N6*Población!B3</f>
        <v>#DIV/0!</v>
      </c>
      <c r="O19" s="27" t="e">
        <f>O6*Población!C3</f>
        <v>#DIV/0!</v>
      </c>
      <c r="P19" s="28"/>
      <c r="Q19" s="27" t="e">
        <f>Q6*Población!E3</f>
        <v>#DIV/0!</v>
      </c>
      <c r="R19" s="27" t="e">
        <f>R6*Población!F3</f>
        <v>#DIV/0!</v>
      </c>
      <c r="S19" s="28"/>
    </row>
    <row r="20" spans="1:19" x14ac:dyDescent="0.3">
      <c r="A20" s="3" t="s">
        <v>36</v>
      </c>
      <c r="M20" s="23" t="s">
        <v>9</v>
      </c>
      <c r="N20" s="27" t="e">
        <f>N7*Población!B4</f>
        <v>#DIV/0!</v>
      </c>
      <c r="O20" s="27" t="e">
        <f>O7*Población!C4</f>
        <v>#DIV/0!</v>
      </c>
      <c r="P20" s="27" t="e">
        <f>P7*Población!D4</f>
        <v>#DIV/0!</v>
      </c>
      <c r="Q20" s="27" t="e">
        <f>Q7*Población!E4</f>
        <v>#DIV/0!</v>
      </c>
      <c r="R20" s="27" t="e">
        <f>R7*Población!F4</f>
        <v>#DIV/0!</v>
      </c>
      <c r="S20" s="27" t="e">
        <f>S7*Población!G4</f>
        <v>#DIV/0!</v>
      </c>
    </row>
    <row r="21" spans="1:19" x14ac:dyDescent="0.3">
      <c r="A21" s="22" t="s">
        <v>4</v>
      </c>
      <c r="D21" s="1" t="s">
        <v>15</v>
      </c>
      <c r="G21" s="1" t="s">
        <v>16</v>
      </c>
      <c r="J21" s="1" t="s">
        <v>7</v>
      </c>
      <c r="M21" s="23" t="s">
        <v>10</v>
      </c>
      <c r="N21" s="27" t="e">
        <f>N8*Población!B5</f>
        <v>#DIV/0!</v>
      </c>
      <c r="O21" s="27" t="e">
        <f>O8*Población!C5</f>
        <v>#DIV/0!</v>
      </c>
      <c r="P21" s="27" t="e">
        <f>P8*Población!D5</f>
        <v>#DIV/0!</v>
      </c>
      <c r="Q21" s="27" t="e">
        <f>Q8*Población!E5</f>
        <v>#DIV/0!</v>
      </c>
      <c r="R21" s="27" t="e">
        <f>R8*Población!F5</f>
        <v>#DIV/0!</v>
      </c>
      <c r="S21" s="27" t="e">
        <f>S8*Población!G5</f>
        <v>#DIV/0!</v>
      </c>
    </row>
    <row r="22" spans="1:19" x14ac:dyDescent="0.3">
      <c r="A22" s="23" t="s">
        <v>2</v>
      </c>
      <c r="B22" s="26" t="e">
        <f>B11/$B$8</f>
        <v>#DIV/0!</v>
      </c>
      <c r="D22" t="s">
        <v>8</v>
      </c>
      <c r="E22" s="26" t="e">
        <f>E11/$B$8</f>
        <v>#DIV/0!</v>
      </c>
      <c r="G22" t="s">
        <v>18</v>
      </c>
      <c r="H22" s="26" t="e">
        <f>H11/$B$8</f>
        <v>#DIV/0!</v>
      </c>
      <c r="J22" t="s">
        <v>17</v>
      </c>
      <c r="K22" s="26" t="e">
        <f>K11/$B$8</f>
        <v>#DIV/0!</v>
      </c>
      <c r="M22" s="23" t="s">
        <v>11</v>
      </c>
      <c r="N22" s="27" t="e">
        <f>N9*Población!B6</f>
        <v>#DIV/0!</v>
      </c>
      <c r="O22" s="27" t="e">
        <f>O9*Población!C6</f>
        <v>#DIV/0!</v>
      </c>
      <c r="P22" s="27" t="e">
        <f>P9*Población!D6</f>
        <v>#DIV/0!</v>
      </c>
      <c r="Q22" s="27" t="e">
        <f>Q9*Población!E6</f>
        <v>#DIV/0!</v>
      </c>
      <c r="R22" s="27" t="e">
        <f>R9*Población!F6</f>
        <v>#DIV/0!</v>
      </c>
      <c r="S22" s="27" t="e">
        <f>S9*Población!G6</f>
        <v>#DIV/0!</v>
      </c>
    </row>
    <row r="23" spans="1:19" x14ac:dyDescent="0.3">
      <c r="A23" s="23" t="s">
        <v>3</v>
      </c>
      <c r="B23" s="26" t="e">
        <f>B12/$B$8</f>
        <v>#DIV/0!</v>
      </c>
      <c r="D23" t="s">
        <v>9</v>
      </c>
      <c r="E23" s="26" t="e">
        <f>E12/$B$8</f>
        <v>#DIV/0!</v>
      </c>
      <c r="G23" t="s">
        <v>19</v>
      </c>
      <c r="H23" s="26" t="e">
        <f>H12/$B$8</f>
        <v>#DIV/0!</v>
      </c>
      <c r="M23" s="23" t="s">
        <v>12</v>
      </c>
      <c r="N23" s="27" t="e">
        <f>N10*Población!B7</f>
        <v>#DIV/0!</v>
      </c>
      <c r="O23" s="27" t="e">
        <f>O10*Población!C7</f>
        <v>#DIV/0!</v>
      </c>
      <c r="P23" s="27" t="e">
        <f>P10*Población!D7</f>
        <v>#DIV/0!</v>
      </c>
      <c r="Q23" s="27" t="e">
        <f>Q10*Población!E7</f>
        <v>#DIV/0!</v>
      </c>
      <c r="R23" s="27" t="e">
        <f>R10*Población!F7</f>
        <v>#DIV/0!</v>
      </c>
      <c r="S23" s="27" t="e">
        <f>S10*Población!G7</f>
        <v>#DIV/0!</v>
      </c>
    </row>
    <row r="24" spans="1:19" x14ac:dyDescent="0.3">
      <c r="D24" t="s">
        <v>10</v>
      </c>
      <c r="E24" s="26" t="e">
        <f>E13/$B$8</f>
        <v>#DIV/0!</v>
      </c>
      <c r="G24" t="s">
        <v>20</v>
      </c>
      <c r="H24" s="26" t="e">
        <f>H13/$B$8</f>
        <v>#DIV/0!</v>
      </c>
      <c r="M24" s="23" t="s">
        <v>13</v>
      </c>
      <c r="N24" s="27" t="e">
        <f>N11*Población!B8</f>
        <v>#DIV/0!</v>
      </c>
      <c r="O24" s="27" t="e">
        <f>O11*Población!C8</f>
        <v>#DIV/0!</v>
      </c>
      <c r="P24" s="27" t="e">
        <f>P11*Población!D8</f>
        <v>#DIV/0!</v>
      </c>
      <c r="Q24" s="27" t="e">
        <f>Q11*Población!E8</f>
        <v>#DIV/0!</v>
      </c>
      <c r="R24" s="27" t="e">
        <f>R11*Población!F8</f>
        <v>#DIV/0!</v>
      </c>
      <c r="S24" s="27" t="e">
        <f>S11*Población!G8</f>
        <v>#DIV/0!</v>
      </c>
    </row>
    <row r="25" spans="1:19" x14ac:dyDescent="0.3">
      <c r="D25" t="s">
        <v>11</v>
      </c>
      <c r="E25" s="26" t="e">
        <f>E14/$B$8</f>
        <v>#DIV/0!</v>
      </c>
      <c r="M25" s="23" t="s">
        <v>14</v>
      </c>
      <c r="N25" s="27" t="e">
        <f>N12*Población!B9</f>
        <v>#DIV/0!</v>
      </c>
      <c r="O25" s="27" t="e">
        <f>O12*Población!C9</f>
        <v>#DIV/0!</v>
      </c>
      <c r="P25" s="27" t="e">
        <f>P12*Población!D9</f>
        <v>#DIV/0!</v>
      </c>
      <c r="Q25" s="27" t="e">
        <f>Q12*Población!E9</f>
        <v>#DIV/0!</v>
      </c>
      <c r="R25" s="27" t="e">
        <f>R12*Población!F9</f>
        <v>#DIV/0!</v>
      </c>
      <c r="S25" s="27" t="e">
        <f>S12*Población!G9</f>
        <v>#DIV/0!</v>
      </c>
    </row>
    <row r="26" spans="1:19" x14ac:dyDescent="0.3">
      <c r="D26" t="s">
        <v>12</v>
      </c>
      <c r="E26" s="26" t="e">
        <f>E15/$B$8</f>
        <v>#DIV/0!</v>
      </c>
      <c r="M26" s="23" t="s">
        <v>28</v>
      </c>
      <c r="N26" s="27" t="e">
        <f>N13*Población!B10</f>
        <v>#DIV/0!</v>
      </c>
      <c r="O26" s="27" t="e">
        <f>O13*Población!C10</f>
        <v>#DIV/0!</v>
      </c>
      <c r="P26" s="27" t="e">
        <f>P13*Población!D10</f>
        <v>#DIV/0!</v>
      </c>
      <c r="Q26" s="27" t="e">
        <f>Q13*Población!E10</f>
        <v>#DIV/0!</v>
      </c>
      <c r="R26" s="27" t="e">
        <f>R13*Población!F10</f>
        <v>#DIV/0!</v>
      </c>
      <c r="S26" s="27" t="e">
        <f>S13*Población!G10</f>
        <v>#DIV/0!</v>
      </c>
    </row>
    <row r="27" spans="1:19" ht="15" thickBot="1" x14ac:dyDescent="0.35">
      <c r="D27" t="s">
        <v>13</v>
      </c>
      <c r="E27" s="26" t="e">
        <f>E16/$B$8</f>
        <v>#DIV/0!</v>
      </c>
    </row>
    <row r="28" spans="1:19" x14ac:dyDescent="0.3">
      <c r="D28" t="s">
        <v>14</v>
      </c>
      <c r="E28" s="26" t="e">
        <f>E17/$B$8</f>
        <v>#DIV/0!</v>
      </c>
      <c r="M28" s="17" t="s">
        <v>24</v>
      </c>
      <c r="N28" s="24" t="e">
        <f>ROUND(SUM(N19:S26)/Población!H11,2)</f>
        <v>#DIV/0!</v>
      </c>
    </row>
    <row r="29" spans="1:19" ht="15" thickBot="1" x14ac:dyDescent="0.35">
      <c r="D29" t="s">
        <v>28</v>
      </c>
      <c r="E29" s="26" t="e">
        <f>E18/$B$8</f>
        <v>#DIV/0!</v>
      </c>
      <c r="M29" s="18" t="s">
        <v>25</v>
      </c>
      <c r="N29" s="25" t="e">
        <f>ROUND(SUM(N19:S26),0)</f>
        <v>#DIV/0!</v>
      </c>
    </row>
  </sheetData>
  <mergeCells count="4">
    <mergeCell ref="N4:P4"/>
    <mergeCell ref="Q4:S4"/>
    <mergeCell ref="N17:P17"/>
    <mergeCell ref="Q17:S17"/>
  </mergeCells>
  <conditionalFormatting sqref="N6:S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A4" sqref="A4"/>
    </sheetView>
  </sheetViews>
  <sheetFormatPr baseColWidth="10" defaultColWidth="8.88671875" defaultRowHeight="14.4" x14ac:dyDescent="0.3"/>
  <cols>
    <col min="1" max="1" width="32" bestFit="1" customWidth="1"/>
    <col min="2" max="2" width="8" bestFit="1" customWidth="1"/>
    <col min="3" max="3" width="2.88671875" customWidth="1"/>
    <col min="4" max="4" width="13.88671875" bestFit="1" customWidth="1"/>
    <col min="5" max="5" width="8" bestFit="1" customWidth="1"/>
    <col min="6" max="6" width="2.5546875" customWidth="1"/>
    <col min="7" max="7" width="18.44140625" bestFit="1" customWidth="1"/>
    <col min="8" max="8" width="8" bestFit="1" customWidth="1"/>
    <col min="9" max="9" width="2.33203125" customWidth="1"/>
    <col min="10" max="10" width="20.33203125" bestFit="1" customWidth="1"/>
    <col min="11" max="11" width="8" bestFit="1" customWidth="1"/>
    <col min="12" max="12" width="1.6640625" style="7" customWidth="1"/>
    <col min="13" max="13" width="18.33203125" customWidth="1"/>
    <col min="14" max="14" width="15.77734375" bestFit="1" customWidth="1"/>
    <col min="15" max="15" width="9.88671875" bestFit="1" customWidth="1"/>
    <col min="17" max="17" width="15.77734375" bestFit="1" customWidth="1"/>
    <col min="18" max="18" width="9.88671875" bestFit="1" customWidth="1"/>
    <col min="20" max="20" width="2.5546875" customWidth="1"/>
    <col min="21" max="21" width="18" bestFit="1" customWidth="1"/>
  </cols>
  <sheetData>
    <row r="1" spans="1:19" ht="23.4" x14ac:dyDescent="0.45">
      <c r="A1" s="2" t="s">
        <v>37</v>
      </c>
    </row>
    <row r="2" spans="1:19" x14ac:dyDescent="0.3">
      <c r="M2" s="5"/>
      <c r="N2" s="6"/>
      <c r="O2" s="6"/>
      <c r="P2" s="6"/>
      <c r="Q2" s="6"/>
      <c r="R2" s="6"/>
      <c r="S2" s="6"/>
    </row>
    <row r="3" spans="1:19" x14ac:dyDescent="0.3">
      <c r="A3" s="1" t="s">
        <v>38</v>
      </c>
      <c r="D3" s="21" t="s">
        <v>35</v>
      </c>
      <c r="M3" s="20" t="s">
        <v>34</v>
      </c>
      <c r="N3" s="6"/>
      <c r="O3" s="6"/>
      <c r="P3" s="6"/>
      <c r="Q3" s="6"/>
      <c r="R3" s="6"/>
      <c r="S3" s="6"/>
    </row>
    <row r="4" spans="1:19" x14ac:dyDescent="0.3">
      <c r="A4" t="s">
        <v>29</v>
      </c>
      <c r="N4" s="8" t="s">
        <v>21</v>
      </c>
      <c r="O4" s="8"/>
      <c r="P4" s="8"/>
      <c r="Q4" s="8" t="s">
        <v>22</v>
      </c>
      <c r="R4" s="8"/>
      <c r="S4" s="8"/>
    </row>
    <row r="5" spans="1:19" x14ac:dyDescent="0.3">
      <c r="A5" t="s">
        <v>30</v>
      </c>
      <c r="B5" s="16"/>
      <c r="D5" s="3"/>
      <c r="N5" t="s">
        <v>18</v>
      </c>
      <c r="O5" t="s">
        <v>19</v>
      </c>
      <c r="P5" t="s">
        <v>20</v>
      </c>
      <c r="Q5" t="s">
        <v>18</v>
      </c>
      <c r="R5" t="s">
        <v>19</v>
      </c>
      <c r="S5" t="s">
        <v>20</v>
      </c>
    </row>
    <row r="6" spans="1:19" x14ac:dyDescent="0.3">
      <c r="A6" s="3" t="s">
        <v>5</v>
      </c>
      <c r="B6" s="29">
        <f>B4*B5*4</f>
        <v>0</v>
      </c>
      <c r="D6" s="3"/>
      <c r="M6" s="23" t="s">
        <v>8</v>
      </c>
      <c r="N6" s="19" t="e">
        <f>$B$8*$K$22*$B$22*$H$22*$E22</f>
        <v>#DIV/0!</v>
      </c>
      <c r="O6" s="19" t="e">
        <f>$B$8*$K$22*$B$22*$H$23*$E22</f>
        <v>#DIV/0!</v>
      </c>
      <c r="P6" s="19" t="e">
        <f>$B$8*$K$22*$B$22*$H$24*$E22</f>
        <v>#DIV/0!</v>
      </c>
      <c r="Q6" s="19" t="e">
        <f>$B$8*$K$22*$B$23*$H$22*$E22</f>
        <v>#DIV/0!</v>
      </c>
      <c r="R6" s="19" t="e">
        <f>$B$8*$K$22*$B$23*$H$23*$E22</f>
        <v>#DIV/0!</v>
      </c>
      <c r="S6" s="19" t="e">
        <f>$B$8*$K$22*$B$23*$H$24*$E22</f>
        <v>#DIV/0!</v>
      </c>
    </row>
    <row r="7" spans="1:19" x14ac:dyDescent="0.3">
      <c r="B7" s="3"/>
      <c r="C7" s="3"/>
      <c r="D7" s="3"/>
      <c r="E7" s="3"/>
      <c r="F7" s="3"/>
      <c r="M7" s="23" t="s">
        <v>9</v>
      </c>
      <c r="N7" s="19" t="e">
        <f>$B$8*$K$22*$B$22*$H$22*$E23</f>
        <v>#DIV/0!</v>
      </c>
      <c r="O7" s="19" t="e">
        <f>$B$8*$K$22*$B$22*$H$23*$E23</f>
        <v>#DIV/0!</v>
      </c>
      <c r="P7" s="19" t="e">
        <f>$B$8*$K$22*$B$22*$H$24*$E23</f>
        <v>#DIV/0!</v>
      </c>
      <c r="Q7" s="19" t="e">
        <f>$B$8*$K$22*$B$23*$H$22*$E23</f>
        <v>#DIV/0!</v>
      </c>
      <c r="R7" s="19" t="e">
        <f>$B$8*$K$22*$B$23*$H$23*$E23</f>
        <v>#DIV/0!</v>
      </c>
      <c r="S7" s="19" t="e">
        <f>$B$8*$K$22*$B$23*$H$24*$E23</f>
        <v>#DIV/0!</v>
      </c>
    </row>
    <row r="8" spans="1:19" x14ac:dyDescent="0.3">
      <c r="A8" s="22" t="s">
        <v>6</v>
      </c>
      <c r="B8" s="19"/>
      <c r="M8" s="23" t="s">
        <v>10</v>
      </c>
      <c r="N8" s="19" t="e">
        <f>$B$8*$K$22*$B$22*$H$22*$E24</f>
        <v>#DIV/0!</v>
      </c>
      <c r="O8" s="19" t="e">
        <f>$B$8*$K$22*$B$22*$H$23*$E24</f>
        <v>#DIV/0!</v>
      </c>
      <c r="P8" s="19" t="e">
        <f>$B$8*$K$22*$B$22*$H$24*$E24</f>
        <v>#DIV/0!</v>
      </c>
      <c r="Q8" s="19" t="e">
        <f>$B$8*$K$22*$B$23*$H$22*$E24</f>
        <v>#DIV/0!</v>
      </c>
      <c r="R8" s="19" t="e">
        <f>$B$8*$K$22*$B$23*$H$23*$E24</f>
        <v>#DIV/0!</v>
      </c>
      <c r="S8" s="19" t="e">
        <f>$B$8*$K$22*$B$23*$H$24*$E24</f>
        <v>#DIV/0!</v>
      </c>
    </row>
    <row r="9" spans="1:19" x14ac:dyDescent="0.3">
      <c r="M9" s="23" t="s">
        <v>11</v>
      </c>
      <c r="N9" s="19" t="e">
        <f>$B$8*$K$22*$B$22*$H$22*$E25</f>
        <v>#DIV/0!</v>
      </c>
      <c r="O9" s="19" t="e">
        <f>$B$8*$K$22*$B$22*$H$23*$E25</f>
        <v>#DIV/0!</v>
      </c>
      <c r="P9" s="19" t="e">
        <f>$B$8*$K$22*$B$22*$H$24*$E25</f>
        <v>#DIV/0!</v>
      </c>
      <c r="Q9" s="19" t="e">
        <f>$B$8*$K$22*$B$23*$H$22*$E25</f>
        <v>#DIV/0!</v>
      </c>
      <c r="R9" s="19" t="e">
        <f>$B$8*$K$22*$B$23*$H$23*$E25</f>
        <v>#DIV/0!</v>
      </c>
      <c r="S9" s="19" t="e">
        <f>$B$8*$K$22*$B$23*$H$24*$E25</f>
        <v>#DIV/0!</v>
      </c>
    </row>
    <row r="10" spans="1:19" x14ac:dyDescent="0.3">
      <c r="A10" s="22" t="s">
        <v>4</v>
      </c>
      <c r="D10" s="1" t="s">
        <v>15</v>
      </c>
      <c r="G10" s="1" t="s">
        <v>16</v>
      </c>
      <c r="J10" s="1" t="s">
        <v>7</v>
      </c>
      <c r="M10" s="23" t="s">
        <v>12</v>
      </c>
      <c r="N10" s="19" t="e">
        <f>$B$8*$K$22*$B$22*$H$22*$E26</f>
        <v>#DIV/0!</v>
      </c>
      <c r="O10" s="19" t="e">
        <f>$B$8*$K$22*$B$22*$H$23*$E26</f>
        <v>#DIV/0!</v>
      </c>
      <c r="P10" s="19" t="e">
        <f>$B$8*$K$22*$B$22*$H$24*$E26</f>
        <v>#DIV/0!</v>
      </c>
      <c r="Q10" s="19" t="e">
        <f>$B$8*$K$22*$B$23*$H$22*$E26</f>
        <v>#DIV/0!</v>
      </c>
      <c r="R10" s="19" t="e">
        <f>$B$8*$K$22*$B$23*$H$23*$E26</f>
        <v>#DIV/0!</v>
      </c>
      <c r="S10" s="19" t="e">
        <f>$B$8*$K$22*$B$23*$H$24*$E26</f>
        <v>#DIV/0!</v>
      </c>
    </row>
    <row r="11" spans="1:19" x14ac:dyDescent="0.3">
      <c r="A11" s="23" t="s">
        <v>2</v>
      </c>
      <c r="B11" s="19"/>
      <c r="D11" t="s">
        <v>8</v>
      </c>
      <c r="E11" s="19"/>
      <c r="G11" t="s">
        <v>18</v>
      </c>
      <c r="H11" s="19"/>
      <c r="J11" t="s">
        <v>17</v>
      </c>
      <c r="K11" s="19"/>
      <c r="M11" s="23" t="s">
        <v>13</v>
      </c>
      <c r="N11" s="19" t="e">
        <f>$B$8*$K$22*$B$22*$H$22*$E27</f>
        <v>#DIV/0!</v>
      </c>
      <c r="O11" s="19" t="e">
        <f>$B$8*$K$22*$B$22*$H$23*$E27</f>
        <v>#DIV/0!</v>
      </c>
      <c r="P11" s="19" t="e">
        <f>$B$8*$K$22*$B$22*$H$24*$E27</f>
        <v>#DIV/0!</v>
      </c>
      <c r="Q11" s="19" t="e">
        <f>$B$8*$K$22*$B$23*$H$22*$E27</f>
        <v>#DIV/0!</v>
      </c>
      <c r="R11" s="19" t="e">
        <f>$B$8*$K$22*$B$23*$H$23*$E27</f>
        <v>#DIV/0!</v>
      </c>
      <c r="S11" s="19" t="e">
        <f>$B$8*$K$22*$B$23*$H$24*$E27</f>
        <v>#DIV/0!</v>
      </c>
    </row>
    <row r="12" spans="1:19" x14ac:dyDescent="0.3">
      <c r="A12" s="23" t="s">
        <v>3</v>
      </c>
      <c r="B12" s="19"/>
      <c r="D12" t="s">
        <v>9</v>
      </c>
      <c r="E12" s="19"/>
      <c r="G12" t="s">
        <v>19</v>
      </c>
      <c r="H12" s="19"/>
      <c r="M12" s="23" t="s">
        <v>14</v>
      </c>
      <c r="N12" s="19" t="e">
        <f>$B$8*$K$22*$B$22*$H$22*$E28</f>
        <v>#DIV/0!</v>
      </c>
      <c r="O12" s="19" t="e">
        <f>$B$8*$K$22*$B$22*$H$23*$E28</f>
        <v>#DIV/0!</v>
      </c>
      <c r="P12" s="19" t="e">
        <f>$B$8*$K$22*$B$22*$H$24*$E28</f>
        <v>#DIV/0!</v>
      </c>
      <c r="Q12" s="19" t="e">
        <f>$B$8*$K$22*$B$23*$H$22*$E28</f>
        <v>#DIV/0!</v>
      </c>
      <c r="R12" s="19" t="e">
        <f>$B$8*$K$22*$B$23*$H$23*$E28</f>
        <v>#DIV/0!</v>
      </c>
      <c r="S12" s="19" t="e">
        <f>$B$8*$K$22*$B$23*$H$24*$E28</f>
        <v>#DIV/0!</v>
      </c>
    </row>
    <row r="13" spans="1:19" x14ac:dyDescent="0.3">
      <c r="D13" t="s">
        <v>10</v>
      </c>
      <c r="E13" s="19"/>
      <c r="G13" t="s">
        <v>20</v>
      </c>
      <c r="H13" s="19"/>
      <c r="M13" s="23" t="s">
        <v>28</v>
      </c>
      <c r="N13" s="19" t="e">
        <f>$B$8*$K$22*$B$22*$H$22*$E29</f>
        <v>#DIV/0!</v>
      </c>
      <c r="O13" s="19" t="e">
        <f>$B$8*$K$22*$B$22*$H$23*$E29</f>
        <v>#DIV/0!</v>
      </c>
      <c r="P13" s="19" t="e">
        <f>$B$8*$K$22*$B$22*$H$24*$E29</f>
        <v>#DIV/0!</v>
      </c>
      <c r="Q13" s="19" t="e">
        <f>$B$8*$K$22*$B$23*$H$22*$E29</f>
        <v>#DIV/0!</v>
      </c>
      <c r="R13" s="19" t="e">
        <f>$B$8*$K$22*$B$23*$H$23*$E29</f>
        <v>#DIV/0!</v>
      </c>
      <c r="S13" s="19" t="e">
        <f>$B$8*$K$22*$B$23*$H$24*$E29</f>
        <v>#DIV/0!</v>
      </c>
    </row>
    <row r="14" spans="1:19" x14ac:dyDescent="0.3">
      <c r="D14" t="s">
        <v>11</v>
      </c>
      <c r="E14" s="19"/>
    </row>
    <row r="15" spans="1:19" x14ac:dyDescent="0.3">
      <c r="D15" t="s">
        <v>12</v>
      </c>
      <c r="E15" s="19"/>
    </row>
    <row r="16" spans="1:19" x14ac:dyDescent="0.3">
      <c r="D16" t="s">
        <v>13</v>
      </c>
      <c r="E16" s="19"/>
      <c r="M16" s="1" t="s">
        <v>23</v>
      </c>
    </row>
    <row r="17" spans="1:19" x14ac:dyDescent="0.3">
      <c r="D17" t="s">
        <v>14</v>
      </c>
      <c r="E17" s="19"/>
      <c r="N17" s="8" t="s">
        <v>21</v>
      </c>
      <c r="O17" s="8"/>
      <c r="P17" s="8"/>
      <c r="Q17" s="8" t="s">
        <v>22</v>
      </c>
      <c r="R17" s="8"/>
      <c r="S17" s="8"/>
    </row>
    <row r="18" spans="1:19" x14ac:dyDescent="0.3">
      <c r="D18" t="s">
        <v>28</v>
      </c>
      <c r="E18" s="19"/>
      <c r="N18" t="s">
        <v>18</v>
      </c>
      <c r="O18" t="s">
        <v>19</v>
      </c>
      <c r="P18" t="s">
        <v>20</v>
      </c>
      <c r="Q18" t="s">
        <v>18</v>
      </c>
      <c r="R18" t="s">
        <v>19</v>
      </c>
      <c r="S18" t="s">
        <v>20</v>
      </c>
    </row>
    <row r="19" spans="1:19" x14ac:dyDescent="0.3">
      <c r="M19" s="23" t="s">
        <v>8</v>
      </c>
      <c r="N19" s="27" t="e">
        <f>N6*Población!B3</f>
        <v>#DIV/0!</v>
      </c>
      <c r="O19" s="27" t="e">
        <f>O6*Población!C3</f>
        <v>#DIV/0!</v>
      </c>
      <c r="P19" s="28"/>
      <c r="Q19" s="27" t="e">
        <f>Q6*Población!E3</f>
        <v>#DIV/0!</v>
      </c>
      <c r="R19" s="27" t="e">
        <f>R6*Población!F3</f>
        <v>#DIV/0!</v>
      </c>
      <c r="S19" s="28"/>
    </row>
    <row r="20" spans="1:19" x14ac:dyDescent="0.3">
      <c r="A20" s="3" t="s">
        <v>36</v>
      </c>
      <c r="M20" s="23" t="s">
        <v>9</v>
      </c>
      <c r="N20" s="27" t="e">
        <f>N7*Población!B4</f>
        <v>#DIV/0!</v>
      </c>
      <c r="O20" s="27" t="e">
        <f>O7*Población!C4</f>
        <v>#DIV/0!</v>
      </c>
      <c r="P20" s="27" t="e">
        <f>P7*Población!D4</f>
        <v>#DIV/0!</v>
      </c>
      <c r="Q20" s="27" t="e">
        <f>Q7*Población!E4</f>
        <v>#DIV/0!</v>
      </c>
      <c r="R20" s="27" t="e">
        <f>R7*Población!F4</f>
        <v>#DIV/0!</v>
      </c>
      <c r="S20" s="27" t="e">
        <f>S7*Población!G4</f>
        <v>#DIV/0!</v>
      </c>
    </row>
    <row r="21" spans="1:19" x14ac:dyDescent="0.3">
      <c r="A21" s="22" t="s">
        <v>4</v>
      </c>
      <c r="D21" s="1" t="s">
        <v>15</v>
      </c>
      <c r="G21" s="1" t="s">
        <v>16</v>
      </c>
      <c r="J21" s="1" t="s">
        <v>7</v>
      </c>
      <c r="M21" s="23" t="s">
        <v>10</v>
      </c>
      <c r="N21" s="27" t="e">
        <f>N8*Población!B5</f>
        <v>#DIV/0!</v>
      </c>
      <c r="O21" s="27" t="e">
        <f>O8*Población!C5</f>
        <v>#DIV/0!</v>
      </c>
      <c r="P21" s="27" t="e">
        <f>P8*Población!D5</f>
        <v>#DIV/0!</v>
      </c>
      <c r="Q21" s="27" t="e">
        <f>Q8*Población!E5</f>
        <v>#DIV/0!</v>
      </c>
      <c r="R21" s="27" t="e">
        <f>R8*Población!F5</f>
        <v>#DIV/0!</v>
      </c>
      <c r="S21" s="27" t="e">
        <f>S8*Población!G5</f>
        <v>#DIV/0!</v>
      </c>
    </row>
    <row r="22" spans="1:19" x14ac:dyDescent="0.3">
      <c r="A22" s="23" t="s">
        <v>2</v>
      </c>
      <c r="B22" s="26" t="e">
        <f>B11/$B$8</f>
        <v>#DIV/0!</v>
      </c>
      <c r="D22" t="s">
        <v>8</v>
      </c>
      <c r="E22" s="26" t="e">
        <f>E11/$B$8</f>
        <v>#DIV/0!</v>
      </c>
      <c r="G22" t="s">
        <v>18</v>
      </c>
      <c r="H22" s="26" t="e">
        <f>H11/$B$8</f>
        <v>#DIV/0!</v>
      </c>
      <c r="J22" t="s">
        <v>17</v>
      </c>
      <c r="K22" s="26" t="e">
        <f>K11/$B$8</f>
        <v>#DIV/0!</v>
      </c>
      <c r="M22" s="23" t="s">
        <v>11</v>
      </c>
      <c r="N22" s="27" t="e">
        <f>N9*Población!B6</f>
        <v>#DIV/0!</v>
      </c>
      <c r="O22" s="27" t="e">
        <f>O9*Población!C6</f>
        <v>#DIV/0!</v>
      </c>
      <c r="P22" s="27" t="e">
        <f>P9*Población!D6</f>
        <v>#DIV/0!</v>
      </c>
      <c r="Q22" s="27" t="e">
        <f>Q9*Población!E6</f>
        <v>#DIV/0!</v>
      </c>
      <c r="R22" s="27" t="e">
        <f>R9*Población!F6</f>
        <v>#DIV/0!</v>
      </c>
      <c r="S22" s="27" t="e">
        <f>S9*Población!G6</f>
        <v>#DIV/0!</v>
      </c>
    </row>
    <row r="23" spans="1:19" x14ac:dyDescent="0.3">
      <c r="A23" s="23" t="s">
        <v>3</v>
      </c>
      <c r="B23" s="26" t="e">
        <f>B12/$B$8</f>
        <v>#DIV/0!</v>
      </c>
      <c r="D23" t="s">
        <v>9</v>
      </c>
      <c r="E23" s="26" t="e">
        <f>E12/$B$8</f>
        <v>#DIV/0!</v>
      </c>
      <c r="G23" t="s">
        <v>19</v>
      </c>
      <c r="H23" s="26" t="e">
        <f>H12/$B$8</f>
        <v>#DIV/0!</v>
      </c>
      <c r="M23" s="23" t="s">
        <v>12</v>
      </c>
      <c r="N23" s="27" t="e">
        <f>N10*Población!B7</f>
        <v>#DIV/0!</v>
      </c>
      <c r="O23" s="27" t="e">
        <f>O10*Población!C7</f>
        <v>#DIV/0!</v>
      </c>
      <c r="P23" s="27" t="e">
        <f>P10*Población!D7</f>
        <v>#DIV/0!</v>
      </c>
      <c r="Q23" s="27" t="e">
        <f>Q10*Población!E7</f>
        <v>#DIV/0!</v>
      </c>
      <c r="R23" s="27" t="e">
        <f>R10*Población!F7</f>
        <v>#DIV/0!</v>
      </c>
      <c r="S23" s="27" t="e">
        <f>S10*Población!G7</f>
        <v>#DIV/0!</v>
      </c>
    </row>
    <row r="24" spans="1:19" x14ac:dyDescent="0.3">
      <c r="D24" t="s">
        <v>10</v>
      </c>
      <c r="E24" s="26" t="e">
        <f>E13/$B$8</f>
        <v>#DIV/0!</v>
      </c>
      <c r="G24" t="s">
        <v>20</v>
      </c>
      <c r="H24" s="26" t="e">
        <f>H13/$B$8</f>
        <v>#DIV/0!</v>
      </c>
      <c r="M24" s="23" t="s">
        <v>13</v>
      </c>
      <c r="N24" s="27" t="e">
        <f>N11*Población!B8</f>
        <v>#DIV/0!</v>
      </c>
      <c r="O24" s="27" t="e">
        <f>O11*Población!C8</f>
        <v>#DIV/0!</v>
      </c>
      <c r="P24" s="27" t="e">
        <f>P11*Población!D8</f>
        <v>#DIV/0!</v>
      </c>
      <c r="Q24" s="27" t="e">
        <f>Q11*Población!E8</f>
        <v>#DIV/0!</v>
      </c>
      <c r="R24" s="27" t="e">
        <f>R11*Población!F8</f>
        <v>#DIV/0!</v>
      </c>
      <c r="S24" s="27" t="e">
        <f>S11*Población!G8</f>
        <v>#DIV/0!</v>
      </c>
    </row>
    <row r="25" spans="1:19" x14ac:dyDescent="0.3">
      <c r="D25" t="s">
        <v>11</v>
      </c>
      <c r="E25" s="26" t="e">
        <f>E14/$B$8</f>
        <v>#DIV/0!</v>
      </c>
      <c r="M25" s="23" t="s">
        <v>14</v>
      </c>
      <c r="N25" s="27" t="e">
        <f>N12*Población!B9</f>
        <v>#DIV/0!</v>
      </c>
      <c r="O25" s="27" t="e">
        <f>O12*Población!C9</f>
        <v>#DIV/0!</v>
      </c>
      <c r="P25" s="27" t="e">
        <f>P12*Población!D9</f>
        <v>#DIV/0!</v>
      </c>
      <c r="Q25" s="27" t="e">
        <f>Q12*Población!E9</f>
        <v>#DIV/0!</v>
      </c>
      <c r="R25" s="27" t="e">
        <f>R12*Población!F9</f>
        <v>#DIV/0!</v>
      </c>
      <c r="S25" s="27" t="e">
        <f>S12*Población!G9</f>
        <v>#DIV/0!</v>
      </c>
    </row>
    <row r="26" spans="1:19" x14ac:dyDescent="0.3">
      <c r="D26" t="s">
        <v>12</v>
      </c>
      <c r="E26" s="26" t="e">
        <f>E15/$B$8</f>
        <v>#DIV/0!</v>
      </c>
      <c r="M26" s="23" t="s">
        <v>28</v>
      </c>
      <c r="N26" s="27" t="e">
        <f>N13*Población!B10</f>
        <v>#DIV/0!</v>
      </c>
      <c r="O26" s="27" t="e">
        <f>O13*Población!C10</f>
        <v>#DIV/0!</v>
      </c>
      <c r="P26" s="27" t="e">
        <f>P13*Población!D10</f>
        <v>#DIV/0!</v>
      </c>
      <c r="Q26" s="27" t="e">
        <f>Q13*Población!E10</f>
        <v>#DIV/0!</v>
      </c>
      <c r="R26" s="27" t="e">
        <f>R13*Población!F10</f>
        <v>#DIV/0!</v>
      </c>
      <c r="S26" s="27" t="e">
        <f>S13*Población!G10</f>
        <v>#DIV/0!</v>
      </c>
    </row>
    <row r="27" spans="1:19" ht="15" thickBot="1" x14ac:dyDescent="0.35">
      <c r="D27" t="s">
        <v>13</v>
      </c>
      <c r="E27" s="26" t="e">
        <f>E16/$B$8</f>
        <v>#DIV/0!</v>
      </c>
    </row>
    <row r="28" spans="1:19" x14ac:dyDescent="0.3">
      <c r="D28" t="s">
        <v>14</v>
      </c>
      <c r="E28" s="26" t="e">
        <f>E17/$B$8</f>
        <v>#DIV/0!</v>
      </c>
      <c r="M28" s="17" t="s">
        <v>24</v>
      </c>
      <c r="N28" s="24" t="e">
        <f>ROUND(SUM(N19:S26)/Población!H11,2)</f>
        <v>#DIV/0!</v>
      </c>
    </row>
    <row r="29" spans="1:19" ht="15" thickBot="1" x14ac:dyDescent="0.35">
      <c r="D29" t="s">
        <v>28</v>
      </c>
      <c r="E29" s="26" t="e">
        <f>E18/$B$8</f>
        <v>#DIV/0!</v>
      </c>
      <c r="M29" s="18" t="s">
        <v>25</v>
      </c>
      <c r="N29" s="25" t="e">
        <f>ROUND(SUM(N19:S26),0)</f>
        <v>#DIV/0!</v>
      </c>
    </row>
  </sheetData>
  <mergeCells count="4">
    <mergeCell ref="N4:P4"/>
    <mergeCell ref="Q4:S4"/>
    <mergeCell ref="N17:P17"/>
    <mergeCell ref="Q17:S17"/>
  </mergeCells>
  <conditionalFormatting sqref="N6:S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A2" sqref="A2"/>
    </sheetView>
  </sheetViews>
  <sheetFormatPr baseColWidth="10" defaultColWidth="8.88671875" defaultRowHeight="14.4" x14ac:dyDescent="0.3"/>
  <cols>
    <col min="1" max="1" width="32" bestFit="1" customWidth="1"/>
    <col min="2" max="2" width="8" bestFit="1" customWidth="1"/>
    <col min="3" max="3" width="2.88671875" customWidth="1"/>
    <col min="4" max="4" width="13.88671875" bestFit="1" customWidth="1"/>
    <col min="5" max="5" width="8" bestFit="1" customWidth="1"/>
    <col min="6" max="6" width="2.5546875" customWidth="1"/>
    <col min="7" max="7" width="18.44140625" bestFit="1" customWidth="1"/>
    <col min="8" max="8" width="8" bestFit="1" customWidth="1"/>
    <col min="9" max="9" width="2.33203125" customWidth="1"/>
    <col min="10" max="10" width="20.33203125" bestFit="1" customWidth="1"/>
    <col min="11" max="11" width="8" bestFit="1" customWidth="1"/>
    <col min="12" max="12" width="1.6640625" style="7" customWidth="1"/>
    <col min="13" max="13" width="18.33203125" customWidth="1"/>
    <col min="14" max="14" width="15.77734375" bestFit="1" customWidth="1"/>
    <col min="15" max="15" width="9.88671875" bestFit="1" customWidth="1"/>
    <col min="17" max="17" width="15.77734375" bestFit="1" customWidth="1"/>
    <col min="18" max="18" width="9.88671875" bestFit="1" customWidth="1"/>
    <col min="20" max="20" width="2.5546875" customWidth="1"/>
    <col min="21" max="21" width="18" bestFit="1" customWidth="1"/>
  </cols>
  <sheetData>
    <row r="1" spans="1:19" ht="23.4" x14ac:dyDescent="0.45">
      <c r="A1" s="2" t="s">
        <v>40</v>
      </c>
    </row>
    <row r="2" spans="1:19" x14ac:dyDescent="0.3">
      <c r="M2" s="5"/>
      <c r="N2" s="6"/>
      <c r="O2" s="6"/>
      <c r="P2" s="6"/>
      <c r="Q2" s="6"/>
      <c r="R2" s="6"/>
      <c r="S2" s="6"/>
    </row>
    <row r="3" spans="1:19" x14ac:dyDescent="0.3">
      <c r="A3" s="1" t="s">
        <v>38</v>
      </c>
      <c r="D3" s="21" t="s">
        <v>35</v>
      </c>
      <c r="M3" s="20" t="s">
        <v>34</v>
      </c>
      <c r="N3" s="6"/>
      <c r="O3" s="6"/>
      <c r="P3" s="6"/>
      <c r="Q3" s="6"/>
      <c r="R3" s="6"/>
      <c r="S3" s="6"/>
    </row>
    <row r="4" spans="1:19" x14ac:dyDescent="0.3">
      <c r="A4" t="s">
        <v>29</v>
      </c>
      <c r="N4" s="8" t="s">
        <v>21</v>
      </c>
      <c r="O4" s="8"/>
      <c r="P4" s="8"/>
      <c r="Q4" s="8" t="s">
        <v>22</v>
      </c>
      <c r="R4" s="8"/>
      <c r="S4" s="8"/>
    </row>
    <row r="5" spans="1:19" x14ac:dyDescent="0.3">
      <c r="A5" t="s">
        <v>30</v>
      </c>
      <c r="B5" s="16"/>
      <c r="D5" s="3"/>
      <c r="N5" t="s">
        <v>18</v>
      </c>
      <c r="O5" t="s">
        <v>19</v>
      </c>
      <c r="P5" t="s">
        <v>20</v>
      </c>
      <c r="Q5" t="s">
        <v>18</v>
      </c>
      <c r="R5" t="s">
        <v>19</v>
      </c>
      <c r="S5" t="s">
        <v>20</v>
      </c>
    </row>
    <row r="6" spans="1:19" x14ac:dyDescent="0.3">
      <c r="A6" s="3" t="s">
        <v>5</v>
      </c>
      <c r="B6" s="29">
        <f>B4*B5*4</f>
        <v>0</v>
      </c>
      <c r="D6" s="3"/>
      <c r="M6" s="23" t="s">
        <v>8</v>
      </c>
      <c r="N6" s="19" t="e">
        <f>$B$8*$K$22*$B$22*$H$22*$E22</f>
        <v>#DIV/0!</v>
      </c>
      <c r="O6" s="19" t="e">
        <f>$B$8*$K$22*$B$22*$H$23*$E22</f>
        <v>#DIV/0!</v>
      </c>
      <c r="P6" s="19" t="e">
        <f>$B$8*$K$22*$B$22*$H$24*$E22</f>
        <v>#DIV/0!</v>
      </c>
      <c r="Q6" s="19" t="e">
        <f>$B$8*$K$22*$B$23*$H$22*$E22</f>
        <v>#DIV/0!</v>
      </c>
      <c r="R6" s="19" t="e">
        <f>$B$8*$K$22*$B$23*$H$23*$E22</f>
        <v>#DIV/0!</v>
      </c>
      <c r="S6" s="19" t="e">
        <f>$B$8*$K$22*$B$23*$H$24*$E22</f>
        <v>#DIV/0!</v>
      </c>
    </row>
    <row r="7" spans="1:19" x14ac:dyDescent="0.3">
      <c r="B7" s="3"/>
      <c r="C7" s="3"/>
      <c r="D7" s="3"/>
      <c r="E7" s="3"/>
      <c r="F7" s="3"/>
      <c r="M7" s="23" t="s">
        <v>9</v>
      </c>
      <c r="N7" s="19" t="e">
        <f>$B$8*$K$22*$B$22*$H$22*$E23</f>
        <v>#DIV/0!</v>
      </c>
      <c r="O7" s="19" t="e">
        <f>$B$8*$K$22*$B$22*$H$23*$E23</f>
        <v>#DIV/0!</v>
      </c>
      <c r="P7" s="19" t="e">
        <f>$B$8*$K$22*$B$22*$H$24*$E23</f>
        <v>#DIV/0!</v>
      </c>
      <c r="Q7" s="19" t="e">
        <f>$B$8*$K$22*$B$23*$H$22*$E23</f>
        <v>#DIV/0!</v>
      </c>
      <c r="R7" s="19" t="e">
        <f>$B$8*$K$22*$B$23*$H$23*$E23</f>
        <v>#DIV/0!</v>
      </c>
      <c r="S7" s="19" t="e">
        <f>$B$8*$K$22*$B$23*$H$24*$E23</f>
        <v>#DIV/0!</v>
      </c>
    </row>
    <row r="8" spans="1:19" x14ac:dyDescent="0.3">
      <c r="A8" s="22" t="s">
        <v>6</v>
      </c>
      <c r="B8" s="19"/>
      <c r="M8" s="23" t="s">
        <v>10</v>
      </c>
      <c r="N8" s="19" t="e">
        <f>$B$8*$K$22*$B$22*$H$22*$E24</f>
        <v>#DIV/0!</v>
      </c>
      <c r="O8" s="19" t="e">
        <f>$B$8*$K$22*$B$22*$H$23*$E24</f>
        <v>#DIV/0!</v>
      </c>
      <c r="P8" s="19" t="e">
        <f>$B$8*$K$22*$B$22*$H$24*$E24</f>
        <v>#DIV/0!</v>
      </c>
      <c r="Q8" s="19" t="e">
        <f>$B$8*$K$22*$B$23*$H$22*$E24</f>
        <v>#DIV/0!</v>
      </c>
      <c r="R8" s="19" t="e">
        <f>$B$8*$K$22*$B$23*$H$23*$E24</f>
        <v>#DIV/0!</v>
      </c>
      <c r="S8" s="19" t="e">
        <f>$B$8*$K$22*$B$23*$H$24*$E24</f>
        <v>#DIV/0!</v>
      </c>
    </row>
    <row r="9" spans="1:19" x14ac:dyDescent="0.3">
      <c r="M9" s="23" t="s">
        <v>11</v>
      </c>
      <c r="N9" s="19" t="e">
        <f>$B$8*$K$22*$B$22*$H$22*$E25</f>
        <v>#DIV/0!</v>
      </c>
      <c r="O9" s="19" t="e">
        <f>$B$8*$K$22*$B$22*$H$23*$E25</f>
        <v>#DIV/0!</v>
      </c>
      <c r="P9" s="19" t="e">
        <f>$B$8*$K$22*$B$22*$H$24*$E25</f>
        <v>#DIV/0!</v>
      </c>
      <c r="Q9" s="19" t="e">
        <f>$B$8*$K$22*$B$23*$H$22*$E25</f>
        <v>#DIV/0!</v>
      </c>
      <c r="R9" s="19" t="e">
        <f>$B$8*$K$22*$B$23*$H$23*$E25</f>
        <v>#DIV/0!</v>
      </c>
      <c r="S9" s="19" t="e">
        <f>$B$8*$K$22*$B$23*$H$24*$E25</f>
        <v>#DIV/0!</v>
      </c>
    </row>
    <row r="10" spans="1:19" x14ac:dyDescent="0.3">
      <c r="A10" s="22" t="s">
        <v>4</v>
      </c>
      <c r="D10" s="1" t="s">
        <v>15</v>
      </c>
      <c r="G10" s="1" t="s">
        <v>16</v>
      </c>
      <c r="J10" s="1" t="s">
        <v>7</v>
      </c>
      <c r="M10" s="23" t="s">
        <v>12</v>
      </c>
      <c r="N10" s="19" t="e">
        <f>$B$8*$K$22*$B$22*$H$22*$E26</f>
        <v>#DIV/0!</v>
      </c>
      <c r="O10" s="19" t="e">
        <f>$B$8*$K$22*$B$22*$H$23*$E26</f>
        <v>#DIV/0!</v>
      </c>
      <c r="P10" s="19" t="e">
        <f>$B$8*$K$22*$B$22*$H$24*$E26</f>
        <v>#DIV/0!</v>
      </c>
      <c r="Q10" s="19" t="e">
        <f>$B$8*$K$22*$B$23*$H$22*$E26</f>
        <v>#DIV/0!</v>
      </c>
      <c r="R10" s="19" t="e">
        <f>$B$8*$K$22*$B$23*$H$23*$E26</f>
        <v>#DIV/0!</v>
      </c>
      <c r="S10" s="19" t="e">
        <f>$B$8*$K$22*$B$23*$H$24*$E26</f>
        <v>#DIV/0!</v>
      </c>
    </row>
    <row r="11" spans="1:19" x14ac:dyDescent="0.3">
      <c r="A11" s="23" t="s">
        <v>2</v>
      </c>
      <c r="B11" s="19"/>
      <c r="D11" t="s">
        <v>8</v>
      </c>
      <c r="E11" s="19"/>
      <c r="G11" t="s">
        <v>18</v>
      </c>
      <c r="H11" s="19"/>
      <c r="J11" t="s">
        <v>17</v>
      </c>
      <c r="K11" s="19"/>
      <c r="M11" s="23" t="s">
        <v>13</v>
      </c>
      <c r="N11" s="19" t="e">
        <f>$B$8*$K$22*$B$22*$H$22*$E27</f>
        <v>#DIV/0!</v>
      </c>
      <c r="O11" s="19" t="e">
        <f>$B$8*$K$22*$B$22*$H$23*$E27</f>
        <v>#DIV/0!</v>
      </c>
      <c r="P11" s="19" t="e">
        <f>$B$8*$K$22*$B$22*$H$24*$E27</f>
        <v>#DIV/0!</v>
      </c>
      <c r="Q11" s="19" t="e">
        <f>$B$8*$K$22*$B$23*$H$22*$E27</f>
        <v>#DIV/0!</v>
      </c>
      <c r="R11" s="19" t="e">
        <f>$B$8*$K$22*$B$23*$H$23*$E27</f>
        <v>#DIV/0!</v>
      </c>
      <c r="S11" s="19" t="e">
        <f>$B$8*$K$22*$B$23*$H$24*$E27</f>
        <v>#DIV/0!</v>
      </c>
    </row>
    <row r="12" spans="1:19" x14ac:dyDescent="0.3">
      <c r="A12" s="23" t="s">
        <v>3</v>
      </c>
      <c r="B12" s="19"/>
      <c r="D12" t="s">
        <v>9</v>
      </c>
      <c r="E12" s="19"/>
      <c r="G12" t="s">
        <v>19</v>
      </c>
      <c r="H12" s="19"/>
      <c r="M12" s="23" t="s">
        <v>14</v>
      </c>
      <c r="N12" s="19" t="e">
        <f>$B$8*$K$22*$B$22*$H$22*$E28</f>
        <v>#DIV/0!</v>
      </c>
      <c r="O12" s="19" t="e">
        <f>$B$8*$K$22*$B$22*$H$23*$E28</f>
        <v>#DIV/0!</v>
      </c>
      <c r="P12" s="19" t="e">
        <f>$B$8*$K$22*$B$22*$H$24*$E28</f>
        <v>#DIV/0!</v>
      </c>
      <c r="Q12" s="19" t="e">
        <f>$B$8*$K$22*$B$23*$H$22*$E28</f>
        <v>#DIV/0!</v>
      </c>
      <c r="R12" s="19" t="e">
        <f>$B$8*$K$22*$B$23*$H$23*$E28</f>
        <v>#DIV/0!</v>
      </c>
      <c r="S12" s="19" t="e">
        <f>$B$8*$K$22*$B$23*$H$24*$E28</f>
        <v>#DIV/0!</v>
      </c>
    </row>
    <row r="13" spans="1:19" x14ac:dyDescent="0.3">
      <c r="D13" t="s">
        <v>10</v>
      </c>
      <c r="E13" s="19"/>
      <c r="G13" t="s">
        <v>20</v>
      </c>
      <c r="H13" s="19"/>
      <c r="M13" s="23" t="s">
        <v>28</v>
      </c>
      <c r="N13" s="19" t="e">
        <f>$B$8*$K$22*$B$22*$H$22*$E29</f>
        <v>#DIV/0!</v>
      </c>
      <c r="O13" s="19" t="e">
        <f>$B$8*$K$22*$B$22*$H$23*$E29</f>
        <v>#DIV/0!</v>
      </c>
      <c r="P13" s="19" t="e">
        <f>$B$8*$K$22*$B$22*$H$24*$E29</f>
        <v>#DIV/0!</v>
      </c>
      <c r="Q13" s="19" t="e">
        <f>$B$8*$K$22*$B$23*$H$22*$E29</f>
        <v>#DIV/0!</v>
      </c>
      <c r="R13" s="19" t="e">
        <f>$B$8*$K$22*$B$23*$H$23*$E29</f>
        <v>#DIV/0!</v>
      </c>
      <c r="S13" s="19" t="e">
        <f>$B$8*$K$22*$B$23*$H$24*$E29</f>
        <v>#DIV/0!</v>
      </c>
    </row>
    <row r="14" spans="1:19" x14ac:dyDescent="0.3">
      <c r="D14" t="s">
        <v>11</v>
      </c>
      <c r="E14" s="19"/>
    </row>
    <row r="15" spans="1:19" x14ac:dyDescent="0.3">
      <c r="D15" t="s">
        <v>12</v>
      </c>
      <c r="E15" s="19"/>
    </row>
    <row r="16" spans="1:19" x14ac:dyDescent="0.3">
      <c r="D16" t="s">
        <v>13</v>
      </c>
      <c r="E16" s="19"/>
      <c r="M16" s="1" t="s">
        <v>23</v>
      </c>
    </row>
    <row r="17" spans="1:19" x14ac:dyDescent="0.3">
      <c r="D17" t="s">
        <v>14</v>
      </c>
      <c r="E17" s="19"/>
      <c r="N17" s="8" t="s">
        <v>21</v>
      </c>
      <c r="O17" s="8"/>
      <c r="P17" s="8"/>
      <c r="Q17" s="8" t="s">
        <v>22</v>
      </c>
      <c r="R17" s="8"/>
      <c r="S17" s="8"/>
    </row>
    <row r="18" spans="1:19" x14ac:dyDescent="0.3">
      <c r="D18" t="s">
        <v>28</v>
      </c>
      <c r="E18" s="19"/>
      <c r="N18" t="s">
        <v>18</v>
      </c>
      <c r="O18" t="s">
        <v>19</v>
      </c>
      <c r="P18" t="s">
        <v>20</v>
      </c>
      <c r="Q18" t="s">
        <v>18</v>
      </c>
      <c r="R18" t="s">
        <v>19</v>
      </c>
      <c r="S18" t="s">
        <v>20</v>
      </c>
    </row>
    <row r="19" spans="1:19" x14ac:dyDescent="0.3">
      <c r="M19" s="23" t="s">
        <v>8</v>
      </c>
      <c r="N19" s="27" t="e">
        <f>N6*Población!B3</f>
        <v>#DIV/0!</v>
      </c>
      <c r="O19" s="27" t="e">
        <f>O6*Población!C3</f>
        <v>#DIV/0!</v>
      </c>
      <c r="P19" s="28"/>
      <c r="Q19" s="27" t="e">
        <f>Q6*Población!E3</f>
        <v>#DIV/0!</v>
      </c>
      <c r="R19" s="27" t="e">
        <f>R6*Población!F3</f>
        <v>#DIV/0!</v>
      </c>
      <c r="S19" s="28"/>
    </row>
    <row r="20" spans="1:19" x14ac:dyDescent="0.3">
      <c r="A20" s="3" t="s">
        <v>36</v>
      </c>
      <c r="M20" s="23" t="s">
        <v>9</v>
      </c>
      <c r="N20" s="27" t="e">
        <f>N7*Población!B4</f>
        <v>#DIV/0!</v>
      </c>
      <c r="O20" s="27" t="e">
        <f>O7*Población!C4</f>
        <v>#DIV/0!</v>
      </c>
      <c r="P20" s="27" t="e">
        <f>P7*Población!D4</f>
        <v>#DIV/0!</v>
      </c>
      <c r="Q20" s="27" t="e">
        <f>Q7*Población!E4</f>
        <v>#DIV/0!</v>
      </c>
      <c r="R20" s="27" t="e">
        <f>R7*Población!F4</f>
        <v>#DIV/0!</v>
      </c>
      <c r="S20" s="27" t="e">
        <f>S7*Población!G4</f>
        <v>#DIV/0!</v>
      </c>
    </row>
    <row r="21" spans="1:19" x14ac:dyDescent="0.3">
      <c r="A21" s="22" t="s">
        <v>4</v>
      </c>
      <c r="D21" s="1" t="s">
        <v>15</v>
      </c>
      <c r="G21" s="1" t="s">
        <v>16</v>
      </c>
      <c r="J21" s="1" t="s">
        <v>7</v>
      </c>
      <c r="M21" s="23" t="s">
        <v>10</v>
      </c>
      <c r="N21" s="27" t="e">
        <f>N8*Población!B5</f>
        <v>#DIV/0!</v>
      </c>
      <c r="O21" s="27" t="e">
        <f>O8*Población!C5</f>
        <v>#DIV/0!</v>
      </c>
      <c r="P21" s="27" t="e">
        <f>P8*Población!D5</f>
        <v>#DIV/0!</v>
      </c>
      <c r="Q21" s="27" t="e">
        <f>Q8*Población!E5</f>
        <v>#DIV/0!</v>
      </c>
      <c r="R21" s="27" t="e">
        <f>R8*Población!F5</f>
        <v>#DIV/0!</v>
      </c>
      <c r="S21" s="27" t="e">
        <f>S8*Población!G5</f>
        <v>#DIV/0!</v>
      </c>
    </row>
    <row r="22" spans="1:19" x14ac:dyDescent="0.3">
      <c r="A22" s="23" t="s">
        <v>2</v>
      </c>
      <c r="B22" s="26" t="e">
        <f>B11/$B$8</f>
        <v>#DIV/0!</v>
      </c>
      <c r="D22" t="s">
        <v>8</v>
      </c>
      <c r="E22" s="26" t="e">
        <f>E11/$B$8</f>
        <v>#DIV/0!</v>
      </c>
      <c r="G22" t="s">
        <v>18</v>
      </c>
      <c r="H22" s="26" t="e">
        <f>H11/$B$8</f>
        <v>#DIV/0!</v>
      </c>
      <c r="J22" t="s">
        <v>17</v>
      </c>
      <c r="K22" s="26" t="e">
        <f>K11/$B$8</f>
        <v>#DIV/0!</v>
      </c>
      <c r="M22" s="23" t="s">
        <v>11</v>
      </c>
      <c r="N22" s="27" t="e">
        <f>N9*Población!B6</f>
        <v>#DIV/0!</v>
      </c>
      <c r="O22" s="27" t="e">
        <f>O9*Población!C6</f>
        <v>#DIV/0!</v>
      </c>
      <c r="P22" s="27" t="e">
        <f>P9*Población!D6</f>
        <v>#DIV/0!</v>
      </c>
      <c r="Q22" s="27" t="e">
        <f>Q9*Población!E6</f>
        <v>#DIV/0!</v>
      </c>
      <c r="R22" s="27" t="e">
        <f>R9*Población!F6</f>
        <v>#DIV/0!</v>
      </c>
      <c r="S22" s="27" t="e">
        <f>S9*Población!G6</f>
        <v>#DIV/0!</v>
      </c>
    </row>
    <row r="23" spans="1:19" x14ac:dyDescent="0.3">
      <c r="A23" s="23" t="s">
        <v>3</v>
      </c>
      <c r="B23" s="26" t="e">
        <f>B12/$B$8</f>
        <v>#DIV/0!</v>
      </c>
      <c r="D23" t="s">
        <v>9</v>
      </c>
      <c r="E23" s="26" t="e">
        <f>E12/$B$8</f>
        <v>#DIV/0!</v>
      </c>
      <c r="G23" t="s">
        <v>19</v>
      </c>
      <c r="H23" s="26" t="e">
        <f>H12/$B$8</f>
        <v>#DIV/0!</v>
      </c>
      <c r="M23" s="23" t="s">
        <v>12</v>
      </c>
      <c r="N23" s="27" t="e">
        <f>N10*Población!B7</f>
        <v>#DIV/0!</v>
      </c>
      <c r="O23" s="27" t="e">
        <f>O10*Población!C7</f>
        <v>#DIV/0!</v>
      </c>
      <c r="P23" s="27" t="e">
        <f>P10*Población!D7</f>
        <v>#DIV/0!</v>
      </c>
      <c r="Q23" s="27" t="e">
        <f>Q10*Población!E7</f>
        <v>#DIV/0!</v>
      </c>
      <c r="R23" s="27" t="e">
        <f>R10*Población!F7</f>
        <v>#DIV/0!</v>
      </c>
      <c r="S23" s="27" t="e">
        <f>S10*Población!G7</f>
        <v>#DIV/0!</v>
      </c>
    </row>
    <row r="24" spans="1:19" x14ac:dyDescent="0.3">
      <c r="D24" t="s">
        <v>10</v>
      </c>
      <c r="E24" s="26" t="e">
        <f>E13/$B$8</f>
        <v>#DIV/0!</v>
      </c>
      <c r="G24" t="s">
        <v>20</v>
      </c>
      <c r="H24" s="26" t="e">
        <f>H13/$B$8</f>
        <v>#DIV/0!</v>
      </c>
      <c r="M24" s="23" t="s">
        <v>13</v>
      </c>
      <c r="N24" s="27" t="e">
        <f>N11*Población!B8</f>
        <v>#DIV/0!</v>
      </c>
      <c r="O24" s="27" t="e">
        <f>O11*Población!C8</f>
        <v>#DIV/0!</v>
      </c>
      <c r="P24" s="27" t="e">
        <f>P11*Población!D8</f>
        <v>#DIV/0!</v>
      </c>
      <c r="Q24" s="27" t="e">
        <f>Q11*Población!E8</f>
        <v>#DIV/0!</v>
      </c>
      <c r="R24" s="27" t="e">
        <f>R11*Población!F8</f>
        <v>#DIV/0!</v>
      </c>
      <c r="S24" s="27" t="e">
        <f>S11*Población!G8</f>
        <v>#DIV/0!</v>
      </c>
    </row>
    <row r="25" spans="1:19" x14ac:dyDescent="0.3">
      <c r="D25" t="s">
        <v>11</v>
      </c>
      <c r="E25" s="26" t="e">
        <f>E14/$B$8</f>
        <v>#DIV/0!</v>
      </c>
      <c r="M25" s="23" t="s">
        <v>14</v>
      </c>
      <c r="N25" s="27" t="e">
        <f>N12*Población!B9</f>
        <v>#DIV/0!</v>
      </c>
      <c r="O25" s="27" t="e">
        <f>O12*Población!C9</f>
        <v>#DIV/0!</v>
      </c>
      <c r="P25" s="27" t="e">
        <f>P12*Población!D9</f>
        <v>#DIV/0!</v>
      </c>
      <c r="Q25" s="27" t="e">
        <f>Q12*Población!E9</f>
        <v>#DIV/0!</v>
      </c>
      <c r="R25" s="27" t="e">
        <f>R12*Población!F9</f>
        <v>#DIV/0!</v>
      </c>
      <c r="S25" s="27" t="e">
        <f>S12*Población!G9</f>
        <v>#DIV/0!</v>
      </c>
    </row>
    <row r="26" spans="1:19" x14ac:dyDescent="0.3">
      <c r="D26" t="s">
        <v>12</v>
      </c>
      <c r="E26" s="26" t="e">
        <f>E15/$B$8</f>
        <v>#DIV/0!</v>
      </c>
      <c r="M26" s="23" t="s">
        <v>28</v>
      </c>
      <c r="N26" s="27" t="e">
        <f>N13*Población!B10</f>
        <v>#DIV/0!</v>
      </c>
      <c r="O26" s="27" t="e">
        <f>O13*Población!C10</f>
        <v>#DIV/0!</v>
      </c>
      <c r="P26" s="27" t="e">
        <f>P13*Población!D10</f>
        <v>#DIV/0!</v>
      </c>
      <c r="Q26" s="27" t="e">
        <f>Q13*Población!E10</f>
        <v>#DIV/0!</v>
      </c>
      <c r="R26" s="27" t="e">
        <f>R13*Población!F10</f>
        <v>#DIV/0!</v>
      </c>
      <c r="S26" s="27" t="e">
        <f>S13*Población!G10</f>
        <v>#DIV/0!</v>
      </c>
    </row>
    <row r="27" spans="1:19" ht="15" thickBot="1" x14ac:dyDescent="0.35">
      <c r="D27" t="s">
        <v>13</v>
      </c>
      <c r="E27" s="26" t="e">
        <f>E16/$B$8</f>
        <v>#DIV/0!</v>
      </c>
    </row>
    <row r="28" spans="1:19" x14ac:dyDescent="0.3">
      <c r="D28" t="s">
        <v>14</v>
      </c>
      <c r="E28" s="26" t="e">
        <f>E17/$B$8</f>
        <v>#DIV/0!</v>
      </c>
      <c r="M28" s="17" t="s">
        <v>24</v>
      </c>
      <c r="N28" s="24" t="e">
        <f>ROUND(SUM(N19:S26)/Población!H11,2)</f>
        <v>#DIV/0!</v>
      </c>
    </row>
    <row r="29" spans="1:19" ht="15" thickBot="1" x14ac:dyDescent="0.35">
      <c r="D29" t="s">
        <v>28</v>
      </c>
      <c r="E29" s="26" t="e">
        <f>E18/$B$8</f>
        <v>#DIV/0!</v>
      </c>
      <c r="M29" s="18" t="s">
        <v>25</v>
      </c>
      <c r="N29" s="25" t="e">
        <f>ROUND(SUM(N19:S26),0)</f>
        <v>#DIV/0!</v>
      </c>
    </row>
  </sheetData>
  <mergeCells count="4">
    <mergeCell ref="N4:P4"/>
    <mergeCell ref="Q4:S4"/>
    <mergeCell ref="N17:P17"/>
    <mergeCell ref="Q17:S17"/>
  </mergeCells>
  <conditionalFormatting sqref="N6:S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A2" sqref="A2"/>
    </sheetView>
  </sheetViews>
  <sheetFormatPr baseColWidth="10" defaultColWidth="8.88671875" defaultRowHeight="14.4" x14ac:dyDescent="0.3"/>
  <cols>
    <col min="1" max="1" width="32" bestFit="1" customWidth="1"/>
    <col min="2" max="2" width="8" bestFit="1" customWidth="1"/>
    <col min="3" max="3" width="2.88671875" customWidth="1"/>
    <col min="4" max="4" width="13.88671875" bestFit="1" customWidth="1"/>
    <col min="5" max="5" width="8" bestFit="1" customWidth="1"/>
    <col min="6" max="6" width="2.5546875" customWidth="1"/>
    <col min="7" max="7" width="18.44140625" bestFit="1" customWidth="1"/>
    <col min="8" max="8" width="8" bestFit="1" customWidth="1"/>
    <col min="9" max="9" width="2.33203125" customWidth="1"/>
    <col min="10" max="10" width="20.33203125" bestFit="1" customWidth="1"/>
    <col min="11" max="11" width="8" bestFit="1" customWidth="1"/>
    <col min="12" max="12" width="1.6640625" style="7" customWidth="1"/>
    <col min="13" max="13" width="18.33203125" customWidth="1"/>
    <col min="14" max="14" width="15.77734375" bestFit="1" customWidth="1"/>
    <col min="15" max="15" width="9.88671875" bestFit="1" customWidth="1"/>
    <col min="17" max="17" width="15.77734375" bestFit="1" customWidth="1"/>
    <col min="18" max="18" width="9.88671875" bestFit="1" customWidth="1"/>
    <col min="20" max="20" width="2.5546875" customWidth="1"/>
    <col min="21" max="21" width="18" bestFit="1" customWidth="1"/>
  </cols>
  <sheetData>
    <row r="1" spans="1:19" ht="23.4" x14ac:dyDescent="0.45">
      <c r="A1" s="2" t="s">
        <v>39</v>
      </c>
    </row>
    <row r="2" spans="1:19" x14ac:dyDescent="0.3">
      <c r="M2" s="5"/>
      <c r="N2" s="6"/>
      <c r="O2" s="6"/>
      <c r="P2" s="6"/>
      <c r="Q2" s="6"/>
      <c r="R2" s="6"/>
      <c r="S2" s="6"/>
    </row>
    <row r="3" spans="1:19" x14ac:dyDescent="0.3">
      <c r="A3" s="1" t="s">
        <v>38</v>
      </c>
      <c r="D3" s="21" t="s">
        <v>35</v>
      </c>
      <c r="M3" s="20" t="s">
        <v>34</v>
      </c>
      <c r="N3" s="6"/>
      <c r="O3" s="6"/>
      <c r="P3" s="6"/>
      <c r="Q3" s="6"/>
      <c r="R3" s="6"/>
      <c r="S3" s="6"/>
    </row>
    <row r="4" spans="1:19" x14ac:dyDescent="0.3">
      <c r="A4" t="s">
        <v>29</v>
      </c>
      <c r="N4" s="8" t="s">
        <v>21</v>
      </c>
      <c r="O4" s="8"/>
      <c r="P4" s="8"/>
      <c r="Q4" s="8" t="s">
        <v>22</v>
      </c>
      <c r="R4" s="8"/>
      <c r="S4" s="8"/>
    </row>
    <row r="5" spans="1:19" x14ac:dyDescent="0.3">
      <c r="A5" t="s">
        <v>30</v>
      </c>
      <c r="B5" s="16"/>
      <c r="D5" s="3"/>
      <c r="N5" t="s">
        <v>18</v>
      </c>
      <c r="O5" t="s">
        <v>19</v>
      </c>
      <c r="P5" t="s">
        <v>20</v>
      </c>
      <c r="Q5" t="s">
        <v>18</v>
      </c>
      <c r="R5" t="s">
        <v>19</v>
      </c>
      <c r="S5" t="s">
        <v>20</v>
      </c>
    </row>
    <row r="6" spans="1:19" x14ac:dyDescent="0.3">
      <c r="A6" s="3" t="s">
        <v>5</v>
      </c>
      <c r="B6" s="29">
        <f>B4*B5*4</f>
        <v>0</v>
      </c>
      <c r="D6" s="3"/>
      <c r="M6" s="23" t="s">
        <v>8</v>
      </c>
      <c r="N6" s="19" t="e">
        <f>$B$8*$K$22*$B$22*$H$22*$E22</f>
        <v>#DIV/0!</v>
      </c>
      <c r="O6" s="19" t="e">
        <f>$B$8*$K$22*$B$22*$H$23*$E22</f>
        <v>#DIV/0!</v>
      </c>
      <c r="P6" s="19" t="e">
        <f>$B$8*$K$22*$B$22*$H$24*$E22</f>
        <v>#DIV/0!</v>
      </c>
      <c r="Q6" s="19" t="e">
        <f>$B$8*$K$22*$B$23*$H$22*$E22</f>
        <v>#DIV/0!</v>
      </c>
      <c r="R6" s="19" t="e">
        <f>$B$8*$K$22*$B$23*$H$23*$E22</f>
        <v>#DIV/0!</v>
      </c>
      <c r="S6" s="19" t="e">
        <f>$B$8*$K$22*$B$23*$H$24*$E22</f>
        <v>#DIV/0!</v>
      </c>
    </row>
    <row r="7" spans="1:19" x14ac:dyDescent="0.3">
      <c r="B7" s="3"/>
      <c r="C7" s="3"/>
      <c r="D7" s="3"/>
      <c r="E7" s="3"/>
      <c r="F7" s="3"/>
      <c r="M7" s="23" t="s">
        <v>9</v>
      </c>
      <c r="N7" s="19" t="e">
        <f>$B$8*$K$22*$B$22*$H$22*$E23</f>
        <v>#DIV/0!</v>
      </c>
      <c r="O7" s="19" t="e">
        <f>$B$8*$K$22*$B$22*$H$23*$E23</f>
        <v>#DIV/0!</v>
      </c>
      <c r="P7" s="19" t="e">
        <f>$B$8*$K$22*$B$22*$H$24*$E23</f>
        <v>#DIV/0!</v>
      </c>
      <c r="Q7" s="19" t="e">
        <f>$B$8*$K$22*$B$23*$H$22*$E23</f>
        <v>#DIV/0!</v>
      </c>
      <c r="R7" s="19" t="e">
        <f>$B$8*$K$22*$B$23*$H$23*$E23</f>
        <v>#DIV/0!</v>
      </c>
      <c r="S7" s="19" t="e">
        <f>$B$8*$K$22*$B$23*$H$24*$E23</f>
        <v>#DIV/0!</v>
      </c>
    </row>
    <row r="8" spans="1:19" x14ac:dyDescent="0.3">
      <c r="A8" s="22" t="s">
        <v>6</v>
      </c>
      <c r="B8" s="19"/>
      <c r="M8" s="23" t="s">
        <v>10</v>
      </c>
      <c r="N8" s="19" t="e">
        <f>$B$8*$K$22*$B$22*$H$22*$E24</f>
        <v>#DIV/0!</v>
      </c>
      <c r="O8" s="19" t="e">
        <f>$B$8*$K$22*$B$22*$H$23*$E24</f>
        <v>#DIV/0!</v>
      </c>
      <c r="P8" s="19" t="e">
        <f>$B$8*$K$22*$B$22*$H$24*$E24</f>
        <v>#DIV/0!</v>
      </c>
      <c r="Q8" s="19" t="e">
        <f>$B$8*$K$22*$B$23*$H$22*$E24</f>
        <v>#DIV/0!</v>
      </c>
      <c r="R8" s="19" t="e">
        <f>$B$8*$K$22*$B$23*$H$23*$E24</f>
        <v>#DIV/0!</v>
      </c>
      <c r="S8" s="19" t="e">
        <f>$B$8*$K$22*$B$23*$H$24*$E24</f>
        <v>#DIV/0!</v>
      </c>
    </row>
    <row r="9" spans="1:19" x14ac:dyDescent="0.3">
      <c r="M9" s="23" t="s">
        <v>11</v>
      </c>
      <c r="N9" s="19" t="e">
        <f>$B$8*$K$22*$B$22*$H$22*$E25</f>
        <v>#DIV/0!</v>
      </c>
      <c r="O9" s="19" t="e">
        <f>$B$8*$K$22*$B$22*$H$23*$E25</f>
        <v>#DIV/0!</v>
      </c>
      <c r="P9" s="19" t="e">
        <f>$B$8*$K$22*$B$22*$H$24*$E25</f>
        <v>#DIV/0!</v>
      </c>
      <c r="Q9" s="19" t="e">
        <f>$B$8*$K$22*$B$23*$H$22*$E25</f>
        <v>#DIV/0!</v>
      </c>
      <c r="R9" s="19" t="e">
        <f>$B$8*$K$22*$B$23*$H$23*$E25</f>
        <v>#DIV/0!</v>
      </c>
      <c r="S9" s="19" t="e">
        <f>$B$8*$K$22*$B$23*$H$24*$E25</f>
        <v>#DIV/0!</v>
      </c>
    </row>
    <row r="10" spans="1:19" x14ac:dyDescent="0.3">
      <c r="A10" s="22" t="s">
        <v>4</v>
      </c>
      <c r="D10" s="1" t="s">
        <v>15</v>
      </c>
      <c r="G10" s="1" t="s">
        <v>16</v>
      </c>
      <c r="J10" s="1" t="s">
        <v>7</v>
      </c>
      <c r="M10" s="23" t="s">
        <v>12</v>
      </c>
      <c r="N10" s="19" t="e">
        <f>$B$8*$K$22*$B$22*$H$22*$E26</f>
        <v>#DIV/0!</v>
      </c>
      <c r="O10" s="19" t="e">
        <f>$B$8*$K$22*$B$22*$H$23*$E26</f>
        <v>#DIV/0!</v>
      </c>
      <c r="P10" s="19" t="e">
        <f>$B$8*$K$22*$B$22*$H$24*$E26</f>
        <v>#DIV/0!</v>
      </c>
      <c r="Q10" s="19" t="e">
        <f>$B$8*$K$22*$B$23*$H$22*$E26</f>
        <v>#DIV/0!</v>
      </c>
      <c r="R10" s="19" t="e">
        <f>$B$8*$K$22*$B$23*$H$23*$E26</f>
        <v>#DIV/0!</v>
      </c>
      <c r="S10" s="19" t="e">
        <f>$B$8*$K$22*$B$23*$H$24*$E26</f>
        <v>#DIV/0!</v>
      </c>
    </row>
    <row r="11" spans="1:19" x14ac:dyDescent="0.3">
      <c r="A11" s="23" t="s">
        <v>2</v>
      </c>
      <c r="B11" s="19"/>
      <c r="D11" t="s">
        <v>8</v>
      </c>
      <c r="E11" s="19"/>
      <c r="G11" t="s">
        <v>18</v>
      </c>
      <c r="H11" s="19"/>
      <c r="J11" t="s">
        <v>17</v>
      </c>
      <c r="K11" s="19"/>
      <c r="M11" s="23" t="s">
        <v>13</v>
      </c>
      <c r="N11" s="19" t="e">
        <f>$B$8*$K$22*$B$22*$H$22*$E27</f>
        <v>#DIV/0!</v>
      </c>
      <c r="O11" s="19" t="e">
        <f>$B$8*$K$22*$B$22*$H$23*$E27</f>
        <v>#DIV/0!</v>
      </c>
      <c r="P11" s="19" t="e">
        <f>$B$8*$K$22*$B$22*$H$24*$E27</f>
        <v>#DIV/0!</v>
      </c>
      <c r="Q11" s="19" t="e">
        <f>$B$8*$K$22*$B$23*$H$22*$E27</f>
        <v>#DIV/0!</v>
      </c>
      <c r="R11" s="19" t="e">
        <f>$B$8*$K$22*$B$23*$H$23*$E27</f>
        <v>#DIV/0!</v>
      </c>
      <c r="S11" s="19" t="e">
        <f>$B$8*$K$22*$B$23*$H$24*$E27</f>
        <v>#DIV/0!</v>
      </c>
    </row>
    <row r="12" spans="1:19" x14ac:dyDescent="0.3">
      <c r="A12" s="23" t="s">
        <v>3</v>
      </c>
      <c r="B12" s="19"/>
      <c r="D12" t="s">
        <v>9</v>
      </c>
      <c r="E12" s="19"/>
      <c r="G12" t="s">
        <v>19</v>
      </c>
      <c r="H12" s="19"/>
      <c r="M12" s="23" t="s">
        <v>14</v>
      </c>
      <c r="N12" s="19" t="e">
        <f>$B$8*$K$22*$B$22*$H$22*$E28</f>
        <v>#DIV/0!</v>
      </c>
      <c r="O12" s="19" t="e">
        <f>$B$8*$K$22*$B$22*$H$23*$E28</f>
        <v>#DIV/0!</v>
      </c>
      <c r="P12" s="19" t="e">
        <f>$B$8*$K$22*$B$22*$H$24*$E28</f>
        <v>#DIV/0!</v>
      </c>
      <c r="Q12" s="19" t="e">
        <f>$B$8*$K$22*$B$23*$H$22*$E28</f>
        <v>#DIV/0!</v>
      </c>
      <c r="R12" s="19" t="e">
        <f>$B$8*$K$22*$B$23*$H$23*$E28</f>
        <v>#DIV/0!</v>
      </c>
      <c r="S12" s="19" t="e">
        <f>$B$8*$K$22*$B$23*$H$24*$E28</f>
        <v>#DIV/0!</v>
      </c>
    </row>
    <row r="13" spans="1:19" x14ac:dyDescent="0.3">
      <c r="D13" t="s">
        <v>10</v>
      </c>
      <c r="E13" s="19"/>
      <c r="G13" t="s">
        <v>20</v>
      </c>
      <c r="H13" s="19"/>
      <c r="M13" s="23" t="s">
        <v>28</v>
      </c>
      <c r="N13" s="19" t="e">
        <f>$B$8*$K$22*$B$22*$H$22*$E29</f>
        <v>#DIV/0!</v>
      </c>
      <c r="O13" s="19" t="e">
        <f>$B$8*$K$22*$B$22*$H$23*$E29</f>
        <v>#DIV/0!</v>
      </c>
      <c r="P13" s="19" t="e">
        <f>$B$8*$K$22*$B$22*$H$24*$E29</f>
        <v>#DIV/0!</v>
      </c>
      <c r="Q13" s="19" t="e">
        <f>$B$8*$K$22*$B$23*$H$22*$E29</f>
        <v>#DIV/0!</v>
      </c>
      <c r="R13" s="19" t="e">
        <f>$B$8*$K$22*$B$23*$H$23*$E29</f>
        <v>#DIV/0!</v>
      </c>
      <c r="S13" s="19" t="e">
        <f>$B$8*$K$22*$B$23*$H$24*$E29</f>
        <v>#DIV/0!</v>
      </c>
    </row>
    <row r="14" spans="1:19" x14ac:dyDescent="0.3">
      <c r="D14" t="s">
        <v>11</v>
      </c>
      <c r="E14" s="19"/>
    </row>
    <row r="15" spans="1:19" x14ac:dyDescent="0.3">
      <c r="D15" t="s">
        <v>12</v>
      </c>
      <c r="E15" s="19"/>
    </row>
    <row r="16" spans="1:19" x14ac:dyDescent="0.3">
      <c r="D16" t="s">
        <v>13</v>
      </c>
      <c r="E16" s="19"/>
      <c r="M16" s="1" t="s">
        <v>23</v>
      </c>
    </row>
    <row r="17" spans="1:19" x14ac:dyDescent="0.3">
      <c r="D17" t="s">
        <v>14</v>
      </c>
      <c r="E17" s="19"/>
      <c r="N17" s="8" t="s">
        <v>21</v>
      </c>
      <c r="O17" s="8"/>
      <c r="P17" s="8"/>
      <c r="Q17" s="8" t="s">
        <v>22</v>
      </c>
      <c r="R17" s="8"/>
      <c r="S17" s="8"/>
    </row>
    <row r="18" spans="1:19" x14ac:dyDescent="0.3">
      <c r="D18" t="s">
        <v>28</v>
      </c>
      <c r="E18" s="19"/>
      <c r="N18" t="s">
        <v>18</v>
      </c>
      <c r="O18" t="s">
        <v>19</v>
      </c>
      <c r="P18" t="s">
        <v>20</v>
      </c>
      <c r="Q18" t="s">
        <v>18</v>
      </c>
      <c r="R18" t="s">
        <v>19</v>
      </c>
      <c r="S18" t="s">
        <v>20</v>
      </c>
    </row>
    <row r="19" spans="1:19" x14ac:dyDescent="0.3">
      <c r="M19" s="23" t="s">
        <v>8</v>
      </c>
      <c r="N19" s="27" t="e">
        <f>N6*Población!B3</f>
        <v>#DIV/0!</v>
      </c>
      <c r="O19" s="27" t="e">
        <f>O6*Población!C3</f>
        <v>#DIV/0!</v>
      </c>
      <c r="P19" s="28"/>
      <c r="Q19" s="27" t="e">
        <f>Q6*Población!E3</f>
        <v>#DIV/0!</v>
      </c>
      <c r="R19" s="27" t="e">
        <f>R6*Población!F3</f>
        <v>#DIV/0!</v>
      </c>
      <c r="S19" s="28"/>
    </row>
    <row r="20" spans="1:19" x14ac:dyDescent="0.3">
      <c r="A20" s="3" t="s">
        <v>36</v>
      </c>
      <c r="M20" s="23" t="s">
        <v>9</v>
      </c>
      <c r="N20" s="27" t="e">
        <f>N7*Población!B4</f>
        <v>#DIV/0!</v>
      </c>
      <c r="O20" s="27" t="e">
        <f>O7*Población!C4</f>
        <v>#DIV/0!</v>
      </c>
      <c r="P20" s="27" t="e">
        <f>P7*Población!D4</f>
        <v>#DIV/0!</v>
      </c>
      <c r="Q20" s="27" t="e">
        <f>Q7*Población!E4</f>
        <v>#DIV/0!</v>
      </c>
      <c r="R20" s="27" t="e">
        <f>R7*Población!F4</f>
        <v>#DIV/0!</v>
      </c>
      <c r="S20" s="27" t="e">
        <f>S7*Población!G4</f>
        <v>#DIV/0!</v>
      </c>
    </row>
    <row r="21" spans="1:19" x14ac:dyDescent="0.3">
      <c r="A21" s="22" t="s">
        <v>4</v>
      </c>
      <c r="D21" s="1" t="s">
        <v>15</v>
      </c>
      <c r="G21" s="1" t="s">
        <v>16</v>
      </c>
      <c r="J21" s="1" t="s">
        <v>7</v>
      </c>
      <c r="M21" s="23" t="s">
        <v>10</v>
      </c>
      <c r="N21" s="27" t="e">
        <f>N8*Población!B5</f>
        <v>#DIV/0!</v>
      </c>
      <c r="O21" s="27" t="e">
        <f>O8*Población!C5</f>
        <v>#DIV/0!</v>
      </c>
      <c r="P21" s="27" t="e">
        <f>P8*Población!D5</f>
        <v>#DIV/0!</v>
      </c>
      <c r="Q21" s="27" t="e">
        <f>Q8*Población!E5</f>
        <v>#DIV/0!</v>
      </c>
      <c r="R21" s="27" t="e">
        <f>R8*Población!F5</f>
        <v>#DIV/0!</v>
      </c>
      <c r="S21" s="27" t="e">
        <f>S8*Población!G5</f>
        <v>#DIV/0!</v>
      </c>
    </row>
    <row r="22" spans="1:19" x14ac:dyDescent="0.3">
      <c r="A22" s="23" t="s">
        <v>2</v>
      </c>
      <c r="B22" s="26" t="e">
        <f>B11/$B$8</f>
        <v>#DIV/0!</v>
      </c>
      <c r="D22" t="s">
        <v>8</v>
      </c>
      <c r="E22" s="26" t="e">
        <f>E11/$B$8</f>
        <v>#DIV/0!</v>
      </c>
      <c r="G22" t="s">
        <v>18</v>
      </c>
      <c r="H22" s="26" t="e">
        <f>H11/$B$8</f>
        <v>#DIV/0!</v>
      </c>
      <c r="J22" t="s">
        <v>17</v>
      </c>
      <c r="K22" s="26" t="e">
        <f>K11/$B$8</f>
        <v>#DIV/0!</v>
      </c>
      <c r="M22" s="23" t="s">
        <v>11</v>
      </c>
      <c r="N22" s="27" t="e">
        <f>N9*Población!B6</f>
        <v>#DIV/0!</v>
      </c>
      <c r="O22" s="27" t="e">
        <f>O9*Población!C6</f>
        <v>#DIV/0!</v>
      </c>
      <c r="P22" s="27" t="e">
        <f>P9*Población!D6</f>
        <v>#DIV/0!</v>
      </c>
      <c r="Q22" s="27" t="e">
        <f>Q9*Población!E6</f>
        <v>#DIV/0!</v>
      </c>
      <c r="R22" s="27" t="e">
        <f>R9*Población!F6</f>
        <v>#DIV/0!</v>
      </c>
      <c r="S22" s="27" t="e">
        <f>S9*Población!G6</f>
        <v>#DIV/0!</v>
      </c>
    </row>
    <row r="23" spans="1:19" x14ac:dyDescent="0.3">
      <c r="A23" s="23" t="s">
        <v>3</v>
      </c>
      <c r="B23" s="26" t="e">
        <f>B12/$B$8</f>
        <v>#DIV/0!</v>
      </c>
      <c r="D23" t="s">
        <v>9</v>
      </c>
      <c r="E23" s="26" t="e">
        <f>E12/$B$8</f>
        <v>#DIV/0!</v>
      </c>
      <c r="G23" t="s">
        <v>19</v>
      </c>
      <c r="H23" s="26" t="e">
        <f>H12/$B$8</f>
        <v>#DIV/0!</v>
      </c>
      <c r="M23" s="23" t="s">
        <v>12</v>
      </c>
      <c r="N23" s="27" t="e">
        <f>N10*Población!B7</f>
        <v>#DIV/0!</v>
      </c>
      <c r="O23" s="27" t="e">
        <f>O10*Población!C7</f>
        <v>#DIV/0!</v>
      </c>
      <c r="P23" s="27" t="e">
        <f>P10*Población!D7</f>
        <v>#DIV/0!</v>
      </c>
      <c r="Q23" s="27" t="e">
        <f>Q10*Población!E7</f>
        <v>#DIV/0!</v>
      </c>
      <c r="R23" s="27" t="e">
        <f>R10*Población!F7</f>
        <v>#DIV/0!</v>
      </c>
      <c r="S23" s="27" t="e">
        <f>S10*Población!G7</f>
        <v>#DIV/0!</v>
      </c>
    </row>
    <row r="24" spans="1:19" x14ac:dyDescent="0.3">
      <c r="D24" t="s">
        <v>10</v>
      </c>
      <c r="E24" s="26" t="e">
        <f>E13/$B$8</f>
        <v>#DIV/0!</v>
      </c>
      <c r="G24" t="s">
        <v>20</v>
      </c>
      <c r="H24" s="26" t="e">
        <f>H13/$B$8</f>
        <v>#DIV/0!</v>
      </c>
      <c r="M24" s="23" t="s">
        <v>13</v>
      </c>
      <c r="N24" s="27" t="e">
        <f>N11*Población!B8</f>
        <v>#DIV/0!</v>
      </c>
      <c r="O24" s="27" t="e">
        <f>O11*Población!C8</f>
        <v>#DIV/0!</v>
      </c>
      <c r="P24" s="27" t="e">
        <f>P11*Población!D8</f>
        <v>#DIV/0!</v>
      </c>
      <c r="Q24" s="27" t="e">
        <f>Q11*Población!E8</f>
        <v>#DIV/0!</v>
      </c>
      <c r="R24" s="27" t="e">
        <f>R11*Población!F8</f>
        <v>#DIV/0!</v>
      </c>
      <c r="S24" s="27" t="e">
        <f>S11*Población!G8</f>
        <v>#DIV/0!</v>
      </c>
    </row>
    <row r="25" spans="1:19" x14ac:dyDescent="0.3">
      <c r="D25" t="s">
        <v>11</v>
      </c>
      <c r="E25" s="26" t="e">
        <f>E14/$B$8</f>
        <v>#DIV/0!</v>
      </c>
      <c r="M25" s="23" t="s">
        <v>14</v>
      </c>
      <c r="N25" s="27" t="e">
        <f>N12*Población!B9</f>
        <v>#DIV/0!</v>
      </c>
      <c r="O25" s="27" t="e">
        <f>O12*Población!C9</f>
        <v>#DIV/0!</v>
      </c>
      <c r="P25" s="27" t="e">
        <f>P12*Población!D9</f>
        <v>#DIV/0!</v>
      </c>
      <c r="Q25" s="27" t="e">
        <f>Q12*Población!E9</f>
        <v>#DIV/0!</v>
      </c>
      <c r="R25" s="27" t="e">
        <f>R12*Población!F9</f>
        <v>#DIV/0!</v>
      </c>
      <c r="S25" s="27" t="e">
        <f>S12*Población!G9</f>
        <v>#DIV/0!</v>
      </c>
    </row>
    <row r="26" spans="1:19" x14ac:dyDescent="0.3">
      <c r="D26" t="s">
        <v>12</v>
      </c>
      <c r="E26" s="26" t="e">
        <f>E15/$B$8</f>
        <v>#DIV/0!</v>
      </c>
      <c r="M26" s="23" t="s">
        <v>28</v>
      </c>
      <c r="N26" s="27" t="e">
        <f>N13*Población!B10</f>
        <v>#DIV/0!</v>
      </c>
      <c r="O26" s="27" t="e">
        <f>O13*Población!C10</f>
        <v>#DIV/0!</v>
      </c>
      <c r="P26" s="27" t="e">
        <f>P13*Población!D10</f>
        <v>#DIV/0!</v>
      </c>
      <c r="Q26" s="27" t="e">
        <f>Q13*Población!E10</f>
        <v>#DIV/0!</v>
      </c>
      <c r="R26" s="27" t="e">
        <f>R13*Población!F10</f>
        <v>#DIV/0!</v>
      </c>
      <c r="S26" s="27" t="e">
        <f>S13*Población!G10</f>
        <v>#DIV/0!</v>
      </c>
    </row>
    <row r="27" spans="1:19" ht="15" thickBot="1" x14ac:dyDescent="0.35">
      <c r="D27" t="s">
        <v>13</v>
      </c>
      <c r="E27" s="26" t="e">
        <f>E16/$B$8</f>
        <v>#DIV/0!</v>
      </c>
    </row>
    <row r="28" spans="1:19" x14ac:dyDescent="0.3">
      <c r="D28" t="s">
        <v>14</v>
      </c>
      <c r="E28" s="26" t="e">
        <f>E17/$B$8</f>
        <v>#DIV/0!</v>
      </c>
      <c r="M28" s="17" t="s">
        <v>24</v>
      </c>
      <c r="N28" s="24" t="e">
        <f>ROUND(SUM(N19:S26)/Población!H11,2)</f>
        <v>#DIV/0!</v>
      </c>
    </row>
    <row r="29" spans="1:19" ht="15" thickBot="1" x14ac:dyDescent="0.35">
      <c r="D29" t="s">
        <v>28</v>
      </c>
      <c r="E29" s="26" t="e">
        <f>E18/$B$8</f>
        <v>#DIV/0!</v>
      </c>
      <c r="M29" s="18" t="s">
        <v>25</v>
      </c>
      <c r="N29" s="25" t="e">
        <f>ROUND(SUM(N19:S26),0)</f>
        <v>#DIV/0!</v>
      </c>
    </row>
  </sheetData>
  <mergeCells count="4">
    <mergeCell ref="N4:P4"/>
    <mergeCell ref="Q4:S4"/>
    <mergeCell ref="N17:P17"/>
    <mergeCell ref="Q17:S17"/>
  </mergeCells>
  <conditionalFormatting sqref="N6:S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D20" sqref="D20"/>
    </sheetView>
  </sheetViews>
  <sheetFormatPr baseColWidth="10" defaultColWidth="8.88671875" defaultRowHeight="14.4" x14ac:dyDescent="0.3"/>
  <cols>
    <col min="1" max="1" width="32" bestFit="1" customWidth="1"/>
    <col min="2" max="2" width="8" bestFit="1" customWidth="1"/>
    <col min="3" max="3" width="2.88671875" customWidth="1"/>
    <col min="4" max="4" width="13.88671875" bestFit="1" customWidth="1"/>
    <col min="5" max="5" width="8" bestFit="1" customWidth="1"/>
    <col min="6" max="6" width="2.5546875" customWidth="1"/>
    <col min="7" max="7" width="18.44140625" bestFit="1" customWidth="1"/>
    <col min="8" max="8" width="8" bestFit="1" customWidth="1"/>
    <col min="9" max="9" width="2.33203125" customWidth="1"/>
    <col min="10" max="10" width="20.33203125" bestFit="1" customWidth="1"/>
    <col min="11" max="11" width="8" bestFit="1" customWidth="1"/>
    <col min="12" max="12" width="1.6640625" style="7" customWidth="1"/>
    <col min="13" max="13" width="18.33203125" customWidth="1"/>
    <col min="14" max="14" width="15.77734375" bestFit="1" customWidth="1"/>
    <col min="15" max="15" width="9.88671875" bestFit="1" customWidth="1"/>
    <col min="17" max="17" width="15.77734375" bestFit="1" customWidth="1"/>
    <col min="18" max="18" width="9.88671875" bestFit="1" customWidth="1"/>
    <col min="20" max="20" width="2.5546875" customWidth="1"/>
    <col min="21" max="21" width="18" bestFit="1" customWidth="1"/>
  </cols>
  <sheetData>
    <row r="1" spans="1:19" ht="23.4" x14ac:dyDescent="0.45">
      <c r="A1" s="2" t="s">
        <v>39</v>
      </c>
    </row>
    <row r="2" spans="1:19" x14ac:dyDescent="0.3">
      <c r="M2" s="5"/>
      <c r="N2" s="6"/>
      <c r="O2" s="6"/>
      <c r="P2" s="6"/>
      <c r="Q2" s="6"/>
      <c r="R2" s="6"/>
      <c r="S2" s="6"/>
    </row>
    <row r="3" spans="1:19" x14ac:dyDescent="0.3">
      <c r="A3" s="1" t="s">
        <v>38</v>
      </c>
      <c r="D3" s="21" t="s">
        <v>35</v>
      </c>
      <c r="M3" s="20" t="s">
        <v>34</v>
      </c>
      <c r="N3" s="6"/>
      <c r="O3" s="6"/>
      <c r="P3" s="6"/>
      <c r="Q3" s="6"/>
      <c r="R3" s="6"/>
      <c r="S3" s="6"/>
    </row>
    <row r="4" spans="1:19" x14ac:dyDescent="0.3">
      <c r="A4" t="s">
        <v>29</v>
      </c>
      <c r="N4" s="8" t="s">
        <v>21</v>
      </c>
      <c r="O4" s="8"/>
      <c r="P4" s="8"/>
      <c r="Q4" s="8" t="s">
        <v>22</v>
      </c>
      <c r="R4" s="8"/>
      <c r="S4" s="8"/>
    </row>
    <row r="5" spans="1:19" x14ac:dyDescent="0.3">
      <c r="A5" t="s">
        <v>30</v>
      </c>
      <c r="B5" s="16"/>
      <c r="D5" s="3"/>
      <c r="N5" t="s">
        <v>18</v>
      </c>
      <c r="O5" t="s">
        <v>19</v>
      </c>
      <c r="P5" t="s">
        <v>20</v>
      </c>
      <c r="Q5" t="s">
        <v>18</v>
      </c>
      <c r="R5" t="s">
        <v>19</v>
      </c>
      <c r="S5" t="s">
        <v>20</v>
      </c>
    </row>
    <row r="6" spans="1:19" x14ac:dyDescent="0.3">
      <c r="A6" s="3" t="s">
        <v>5</v>
      </c>
      <c r="B6" s="29">
        <f>B4*B5*4</f>
        <v>0</v>
      </c>
      <c r="D6" s="3"/>
      <c r="M6" s="23" t="s">
        <v>8</v>
      </c>
      <c r="N6" s="19" t="e">
        <f>$B$8*$K$22*$B$22*$H$22*$E22</f>
        <v>#DIV/0!</v>
      </c>
      <c r="O6" s="19" t="e">
        <f>$B$8*$K$22*$B$22*$H$23*$E22</f>
        <v>#DIV/0!</v>
      </c>
      <c r="P6" s="19" t="e">
        <f>$B$8*$K$22*$B$22*$H$24*$E22</f>
        <v>#DIV/0!</v>
      </c>
      <c r="Q6" s="19" t="e">
        <f>$B$8*$K$22*$B$23*$H$22*$E22</f>
        <v>#DIV/0!</v>
      </c>
      <c r="R6" s="19" t="e">
        <f>$B$8*$K$22*$B$23*$H$23*$E22</f>
        <v>#DIV/0!</v>
      </c>
      <c r="S6" s="19" t="e">
        <f>$B$8*$K$22*$B$23*$H$24*$E22</f>
        <v>#DIV/0!</v>
      </c>
    </row>
    <row r="7" spans="1:19" x14ac:dyDescent="0.3">
      <c r="B7" s="3"/>
      <c r="C7" s="3"/>
      <c r="D7" s="3"/>
      <c r="E7" s="3"/>
      <c r="F7" s="3"/>
      <c r="M7" s="23" t="s">
        <v>9</v>
      </c>
      <c r="N7" s="19" t="e">
        <f>$B$8*$K$22*$B$22*$H$22*$E23</f>
        <v>#DIV/0!</v>
      </c>
      <c r="O7" s="19" t="e">
        <f>$B$8*$K$22*$B$22*$H$23*$E23</f>
        <v>#DIV/0!</v>
      </c>
      <c r="P7" s="19" t="e">
        <f>$B$8*$K$22*$B$22*$H$24*$E23</f>
        <v>#DIV/0!</v>
      </c>
      <c r="Q7" s="19" t="e">
        <f>$B$8*$K$22*$B$23*$H$22*$E23</f>
        <v>#DIV/0!</v>
      </c>
      <c r="R7" s="19" t="e">
        <f>$B$8*$K$22*$B$23*$H$23*$E23</f>
        <v>#DIV/0!</v>
      </c>
      <c r="S7" s="19" t="e">
        <f>$B$8*$K$22*$B$23*$H$24*$E23</f>
        <v>#DIV/0!</v>
      </c>
    </row>
    <row r="8" spans="1:19" x14ac:dyDescent="0.3">
      <c r="A8" s="22" t="s">
        <v>6</v>
      </c>
      <c r="B8" s="19"/>
      <c r="M8" s="23" t="s">
        <v>10</v>
      </c>
      <c r="N8" s="19" t="e">
        <f>$B$8*$K$22*$B$22*$H$22*$E24</f>
        <v>#DIV/0!</v>
      </c>
      <c r="O8" s="19" t="e">
        <f>$B$8*$K$22*$B$22*$H$23*$E24</f>
        <v>#DIV/0!</v>
      </c>
      <c r="P8" s="19" t="e">
        <f>$B$8*$K$22*$B$22*$H$24*$E24</f>
        <v>#DIV/0!</v>
      </c>
      <c r="Q8" s="19" t="e">
        <f>$B$8*$K$22*$B$23*$H$22*$E24</f>
        <v>#DIV/0!</v>
      </c>
      <c r="R8" s="19" t="e">
        <f>$B$8*$K$22*$B$23*$H$23*$E24</f>
        <v>#DIV/0!</v>
      </c>
      <c r="S8" s="19" t="e">
        <f>$B$8*$K$22*$B$23*$H$24*$E24</f>
        <v>#DIV/0!</v>
      </c>
    </row>
    <row r="9" spans="1:19" x14ac:dyDescent="0.3">
      <c r="M9" s="23" t="s">
        <v>11</v>
      </c>
      <c r="N9" s="19" t="e">
        <f>$B$8*$K$22*$B$22*$H$22*$E25</f>
        <v>#DIV/0!</v>
      </c>
      <c r="O9" s="19" t="e">
        <f>$B$8*$K$22*$B$22*$H$23*$E25</f>
        <v>#DIV/0!</v>
      </c>
      <c r="P9" s="19" t="e">
        <f>$B$8*$K$22*$B$22*$H$24*$E25</f>
        <v>#DIV/0!</v>
      </c>
      <c r="Q9" s="19" t="e">
        <f>$B$8*$K$22*$B$23*$H$22*$E25</f>
        <v>#DIV/0!</v>
      </c>
      <c r="R9" s="19" t="e">
        <f>$B$8*$K$22*$B$23*$H$23*$E25</f>
        <v>#DIV/0!</v>
      </c>
      <c r="S9" s="19" t="e">
        <f>$B$8*$K$22*$B$23*$H$24*$E25</f>
        <v>#DIV/0!</v>
      </c>
    </row>
    <row r="10" spans="1:19" x14ac:dyDescent="0.3">
      <c r="A10" s="22" t="s">
        <v>4</v>
      </c>
      <c r="D10" s="1" t="s">
        <v>15</v>
      </c>
      <c r="G10" s="1" t="s">
        <v>16</v>
      </c>
      <c r="J10" s="1" t="s">
        <v>7</v>
      </c>
      <c r="M10" s="23" t="s">
        <v>12</v>
      </c>
      <c r="N10" s="19" t="e">
        <f>$B$8*$K$22*$B$22*$H$22*$E26</f>
        <v>#DIV/0!</v>
      </c>
      <c r="O10" s="19" t="e">
        <f>$B$8*$K$22*$B$22*$H$23*$E26</f>
        <v>#DIV/0!</v>
      </c>
      <c r="P10" s="19" t="e">
        <f>$B$8*$K$22*$B$22*$H$24*$E26</f>
        <v>#DIV/0!</v>
      </c>
      <c r="Q10" s="19" t="e">
        <f>$B$8*$K$22*$B$23*$H$22*$E26</f>
        <v>#DIV/0!</v>
      </c>
      <c r="R10" s="19" t="e">
        <f>$B$8*$K$22*$B$23*$H$23*$E26</f>
        <v>#DIV/0!</v>
      </c>
      <c r="S10" s="19" t="e">
        <f>$B$8*$K$22*$B$23*$H$24*$E26</f>
        <v>#DIV/0!</v>
      </c>
    </row>
    <row r="11" spans="1:19" x14ac:dyDescent="0.3">
      <c r="A11" s="23" t="s">
        <v>2</v>
      </c>
      <c r="B11" s="19"/>
      <c r="D11" t="s">
        <v>8</v>
      </c>
      <c r="E11" s="19"/>
      <c r="G11" t="s">
        <v>18</v>
      </c>
      <c r="H11" s="19"/>
      <c r="J11" t="s">
        <v>17</v>
      </c>
      <c r="K11" s="19"/>
      <c r="M11" s="23" t="s">
        <v>13</v>
      </c>
      <c r="N11" s="19" t="e">
        <f>$B$8*$K$22*$B$22*$H$22*$E27</f>
        <v>#DIV/0!</v>
      </c>
      <c r="O11" s="19" t="e">
        <f>$B$8*$K$22*$B$22*$H$23*$E27</f>
        <v>#DIV/0!</v>
      </c>
      <c r="P11" s="19" t="e">
        <f>$B$8*$K$22*$B$22*$H$24*$E27</f>
        <v>#DIV/0!</v>
      </c>
      <c r="Q11" s="19" t="e">
        <f>$B$8*$K$22*$B$23*$H$22*$E27</f>
        <v>#DIV/0!</v>
      </c>
      <c r="R11" s="19" t="e">
        <f>$B$8*$K$22*$B$23*$H$23*$E27</f>
        <v>#DIV/0!</v>
      </c>
      <c r="S11" s="19" t="e">
        <f>$B$8*$K$22*$B$23*$H$24*$E27</f>
        <v>#DIV/0!</v>
      </c>
    </row>
    <row r="12" spans="1:19" x14ac:dyDescent="0.3">
      <c r="A12" s="23" t="s">
        <v>3</v>
      </c>
      <c r="B12" s="19"/>
      <c r="D12" t="s">
        <v>9</v>
      </c>
      <c r="E12" s="19"/>
      <c r="G12" t="s">
        <v>19</v>
      </c>
      <c r="H12" s="19"/>
      <c r="M12" s="23" t="s">
        <v>14</v>
      </c>
      <c r="N12" s="19" t="e">
        <f>$B$8*$K$22*$B$22*$H$22*$E28</f>
        <v>#DIV/0!</v>
      </c>
      <c r="O12" s="19" t="e">
        <f>$B$8*$K$22*$B$22*$H$23*$E28</f>
        <v>#DIV/0!</v>
      </c>
      <c r="P12" s="19" t="e">
        <f>$B$8*$K$22*$B$22*$H$24*$E28</f>
        <v>#DIV/0!</v>
      </c>
      <c r="Q12" s="19" t="e">
        <f>$B$8*$K$22*$B$23*$H$22*$E28</f>
        <v>#DIV/0!</v>
      </c>
      <c r="R12" s="19" t="e">
        <f>$B$8*$K$22*$B$23*$H$23*$E28</f>
        <v>#DIV/0!</v>
      </c>
      <c r="S12" s="19" t="e">
        <f>$B$8*$K$22*$B$23*$H$24*$E28</f>
        <v>#DIV/0!</v>
      </c>
    </row>
    <row r="13" spans="1:19" x14ac:dyDescent="0.3">
      <c r="D13" t="s">
        <v>10</v>
      </c>
      <c r="E13" s="19"/>
      <c r="G13" t="s">
        <v>20</v>
      </c>
      <c r="H13" s="19"/>
      <c r="M13" s="23" t="s">
        <v>28</v>
      </c>
      <c r="N13" s="19" t="e">
        <f>$B$8*$K$22*$B$22*$H$22*$E29</f>
        <v>#DIV/0!</v>
      </c>
      <c r="O13" s="19" t="e">
        <f>$B$8*$K$22*$B$22*$H$23*$E29</f>
        <v>#DIV/0!</v>
      </c>
      <c r="P13" s="19" t="e">
        <f>$B$8*$K$22*$B$22*$H$24*$E29</f>
        <v>#DIV/0!</v>
      </c>
      <c r="Q13" s="19" t="e">
        <f>$B$8*$K$22*$B$23*$H$22*$E29</f>
        <v>#DIV/0!</v>
      </c>
      <c r="R13" s="19" t="e">
        <f>$B$8*$K$22*$B$23*$H$23*$E29</f>
        <v>#DIV/0!</v>
      </c>
      <c r="S13" s="19" t="e">
        <f>$B$8*$K$22*$B$23*$H$24*$E29</f>
        <v>#DIV/0!</v>
      </c>
    </row>
    <row r="14" spans="1:19" x14ac:dyDescent="0.3">
      <c r="D14" t="s">
        <v>11</v>
      </c>
      <c r="E14" s="19"/>
    </row>
    <row r="15" spans="1:19" x14ac:dyDescent="0.3">
      <c r="D15" t="s">
        <v>12</v>
      </c>
      <c r="E15" s="19"/>
    </row>
    <row r="16" spans="1:19" x14ac:dyDescent="0.3">
      <c r="D16" t="s">
        <v>13</v>
      </c>
      <c r="E16" s="19"/>
      <c r="M16" s="1" t="s">
        <v>23</v>
      </c>
    </row>
    <row r="17" spans="1:19" x14ac:dyDescent="0.3">
      <c r="D17" t="s">
        <v>14</v>
      </c>
      <c r="E17" s="19"/>
      <c r="N17" s="8" t="s">
        <v>21</v>
      </c>
      <c r="O17" s="8"/>
      <c r="P17" s="8"/>
      <c r="Q17" s="8" t="s">
        <v>22</v>
      </c>
      <c r="R17" s="8"/>
      <c r="S17" s="8"/>
    </row>
    <row r="18" spans="1:19" x14ac:dyDescent="0.3">
      <c r="D18" t="s">
        <v>28</v>
      </c>
      <c r="E18" s="19"/>
      <c r="N18" t="s">
        <v>18</v>
      </c>
      <c r="O18" t="s">
        <v>19</v>
      </c>
      <c r="P18" t="s">
        <v>20</v>
      </c>
      <c r="Q18" t="s">
        <v>18</v>
      </c>
      <c r="R18" t="s">
        <v>19</v>
      </c>
      <c r="S18" t="s">
        <v>20</v>
      </c>
    </row>
    <row r="19" spans="1:19" x14ac:dyDescent="0.3">
      <c r="M19" s="23" t="s">
        <v>8</v>
      </c>
      <c r="N19" s="27" t="e">
        <f>N6*Población!B3</f>
        <v>#DIV/0!</v>
      </c>
      <c r="O19" s="27" t="e">
        <f>O6*Población!C3</f>
        <v>#DIV/0!</v>
      </c>
      <c r="P19" s="28"/>
      <c r="Q19" s="27" t="e">
        <f>Q6*Población!E3</f>
        <v>#DIV/0!</v>
      </c>
      <c r="R19" s="27" t="e">
        <f>R6*Población!F3</f>
        <v>#DIV/0!</v>
      </c>
      <c r="S19" s="28"/>
    </row>
    <row r="20" spans="1:19" x14ac:dyDescent="0.3">
      <c r="A20" s="3" t="s">
        <v>36</v>
      </c>
      <c r="M20" s="23" t="s">
        <v>9</v>
      </c>
      <c r="N20" s="27" t="e">
        <f>N7*Población!B4</f>
        <v>#DIV/0!</v>
      </c>
      <c r="O20" s="27" t="e">
        <f>O7*Población!C4</f>
        <v>#DIV/0!</v>
      </c>
      <c r="P20" s="27" t="e">
        <f>P7*Población!D4</f>
        <v>#DIV/0!</v>
      </c>
      <c r="Q20" s="27" t="e">
        <f>Q7*Población!E4</f>
        <v>#DIV/0!</v>
      </c>
      <c r="R20" s="27" t="e">
        <f>R7*Población!F4</f>
        <v>#DIV/0!</v>
      </c>
      <c r="S20" s="27" t="e">
        <f>S7*Población!G4</f>
        <v>#DIV/0!</v>
      </c>
    </row>
    <row r="21" spans="1:19" x14ac:dyDescent="0.3">
      <c r="A21" s="22" t="s">
        <v>4</v>
      </c>
      <c r="D21" s="1" t="s">
        <v>15</v>
      </c>
      <c r="G21" s="1" t="s">
        <v>16</v>
      </c>
      <c r="J21" s="1" t="s">
        <v>7</v>
      </c>
      <c r="M21" s="23" t="s">
        <v>10</v>
      </c>
      <c r="N21" s="27" t="e">
        <f>N8*Población!B5</f>
        <v>#DIV/0!</v>
      </c>
      <c r="O21" s="27" t="e">
        <f>O8*Población!C5</f>
        <v>#DIV/0!</v>
      </c>
      <c r="P21" s="27" t="e">
        <f>P8*Población!D5</f>
        <v>#DIV/0!</v>
      </c>
      <c r="Q21" s="27" t="e">
        <f>Q8*Población!E5</f>
        <v>#DIV/0!</v>
      </c>
      <c r="R21" s="27" t="e">
        <f>R8*Población!F5</f>
        <v>#DIV/0!</v>
      </c>
      <c r="S21" s="27" t="e">
        <f>S8*Población!G5</f>
        <v>#DIV/0!</v>
      </c>
    </row>
    <row r="22" spans="1:19" x14ac:dyDescent="0.3">
      <c r="A22" s="23" t="s">
        <v>2</v>
      </c>
      <c r="B22" s="26" t="e">
        <f>B11/$B$8</f>
        <v>#DIV/0!</v>
      </c>
      <c r="D22" t="s">
        <v>8</v>
      </c>
      <c r="E22" s="26" t="e">
        <f>E11/$B$8</f>
        <v>#DIV/0!</v>
      </c>
      <c r="G22" t="s">
        <v>18</v>
      </c>
      <c r="H22" s="26" t="e">
        <f>H11/$B$8</f>
        <v>#DIV/0!</v>
      </c>
      <c r="J22" t="s">
        <v>17</v>
      </c>
      <c r="K22" s="26" t="e">
        <f>K11/$B$8</f>
        <v>#DIV/0!</v>
      </c>
      <c r="M22" s="23" t="s">
        <v>11</v>
      </c>
      <c r="N22" s="27" t="e">
        <f>N9*Población!B6</f>
        <v>#DIV/0!</v>
      </c>
      <c r="O22" s="27" t="e">
        <f>O9*Población!C6</f>
        <v>#DIV/0!</v>
      </c>
      <c r="P22" s="27" t="e">
        <f>P9*Población!D6</f>
        <v>#DIV/0!</v>
      </c>
      <c r="Q22" s="27" t="e">
        <f>Q9*Población!E6</f>
        <v>#DIV/0!</v>
      </c>
      <c r="R22" s="27" t="e">
        <f>R9*Población!F6</f>
        <v>#DIV/0!</v>
      </c>
      <c r="S22" s="27" t="e">
        <f>S9*Población!G6</f>
        <v>#DIV/0!</v>
      </c>
    </row>
    <row r="23" spans="1:19" x14ac:dyDescent="0.3">
      <c r="A23" s="23" t="s">
        <v>3</v>
      </c>
      <c r="B23" s="26" t="e">
        <f>B12/$B$8</f>
        <v>#DIV/0!</v>
      </c>
      <c r="D23" t="s">
        <v>9</v>
      </c>
      <c r="E23" s="26" t="e">
        <f>E12/$B$8</f>
        <v>#DIV/0!</v>
      </c>
      <c r="G23" t="s">
        <v>19</v>
      </c>
      <c r="H23" s="26" t="e">
        <f>H12/$B$8</f>
        <v>#DIV/0!</v>
      </c>
      <c r="M23" s="23" t="s">
        <v>12</v>
      </c>
      <c r="N23" s="27" t="e">
        <f>N10*Población!B7</f>
        <v>#DIV/0!</v>
      </c>
      <c r="O23" s="27" t="e">
        <f>O10*Población!C7</f>
        <v>#DIV/0!</v>
      </c>
      <c r="P23" s="27" t="e">
        <f>P10*Población!D7</f>
        <v>#DIV/0!</v>
      </c>
      <c r="Q23" s="27" t="e">
        <f>Q10*Población!E7</f>
        <v>#DIV/0!</v>
      </c>
      <c r="R23" s="27" t="e">
        <f>R10*Población!F7</f>
        <v>#DIV/0!</v>
      </c>
      <c r="S23" s="27" t="e">
        <f>S10*Población!G7</f>
        <v>#DIV/0!</v>
      </c>
    </row>
    <row r="24" spans="1:19" x14ac:dyDescent="0.3">
      <c r="D24" t="s">
        <v>10</v>
      </c>
      <c r="E24" s="26" t="e">
        <f>E13/$B$8</f>
        <v>#DIV/0!</v>
      </c>
      <c r="G24" t="s">
        <v>20</v>
      </c>
      <c r="H24" s="26" t="e">
        <f>H13/$B$8</f>
        <v>#DIV/0!</v>
      </c>
      <c r="M24" s="23" t="s">
        <v>13</v>
      </c>
      <c r="N24" s="27" t="e">
        <f>N11*Población!B8</f>
        <v>#DIV/0!</v>
      </c>
      <c r="O24" s="27" t="e">
        <f>O11*Población!C8</f>
        <v>#DIV/0!</v>
      </c>
      <c r="P24" s="27" t="e">
        <f>P11*Población!D8</f>
        <v>#DIV/0!</v>
      </c>
      <c r="Q24" s="27" t="e">
        <f>Q11*Población!E8</f>
        <v>#DIV/0!</v>
      </c>
      <c r="R24" s="27" t="e">
        <f>R11*Población!F8</f>
        <v>#DIV/0!</v>
      </c>
      <c r="S24" s="27" t="e">
        <f>S11*Población!G8</f>
        <v>#DIV/0!</v>
      </c>
    </row>
    <row r="25" spans="1:19" x14ac:dyDescent="0.3">
      <c r="D25" t="s">
        <v>11</v>
      </c>
      <c r="E25" s="26" t="e">
        <f>E14/$B$8</f>
        <v>#DIV/0!</v>
      </c>
      <c r="M25" s="23" t="s">
        <v>14</v>
      </c>
      <c r="N25" s="27" t="e">
        <f>N12*Población!B9</f>
        <v>#DIV/0!</v>
      </c>
      <c r="O25" s="27" t="e">
        <f>O12*Población!C9</f>
        <v>#DIV/0!</v>
      </c>
      <c r="P25" s="27" t="e">
        <f>P12*Población!D9</f>
        <v>#DIV/0!</v>
      </c>
      <c r="Q25" s="27" t="e">
        <f>Q12*Población!E9</f>
        <v>#DIV/0!</v>
      </c>
      <c r="R25" s="27" t="e">
        <f>R12*Población!F9</f>
        <v>#DIV/0!</v>
      </c>
      <c r="S25" s="27" t="e">
        <f>S12*Población!G9</f>
        <v>#DIV/0!</v>
      </c>
    </row>
    <row r="26" spans="1:19" x14ac:dyDescent="0.3">
      <c r="D26" t="s">
        <v>12</v>
      </c>
      <c r="E26" s="26" t="e">
        <f>E15/$B$8</f>
        <v>#DIV/0!</v>
      </c>
      <c r="M26" s="23" t="s">
        <v>28</v>
      </c>
      <c r="N26" s="27" t="e">
        <f>N13*Población!B10</f>
        <v>#DIV/0!</v>
      </c>
      <c r="O26" s="27" t="e">
        <f>O13*Población!C10</f>
        <v>#DIV/0!</v>
      </c>
      <c r="P26" s="27" t="e">
        <f>P13*Población!D10</f>
        <v>#DIV/0!</v>
      </c>
      <c r="Q26" s="27" t="e">
        <f>Q13*Población!E10</f>
        <v>#DIV/0!</v>
      </c>
      <c r="R26" s="27" t="e">
        <f>R13*Población!F10</f>
        <v>#DIV/0!</v>
      </c>
      <c r="S26" s="27" t="e">
        <f>S13*Población!G10</f>
        <v>#DIV/0!</v>
      </c>
    </row>
    <row r="27" spans="1:19" ht="15" thickBot="1" x14ac:dyDescent="0.35">
      <c r="D27" t="s">
        <v>13</v>
      </c>
      <c r="E27" s="26" t="e">
        <f>E16/$B$8</f>
        <v>#DIV/0!</v>
      </c>
    </row>
    <row r="28" spans="1:19" x14ac:dyDescent="0.3">
      <c r="D28" t="s">
        <v>14</v>
      </c>
      <c r="E28" s="26" t="e">
        <f>E17/$B$8</f>
        <v>#DIV/0!</v>
      </c>
      <c r="M28" s="17" t="s">
        <v>24</v>
      </c>
      <c r="N28" s="24" t="e">
        <f>ROUND(SUM(N19:S26)/Población!H11,2)</f>
        <v>#DIV/0!</v>
      </c>
    </row>
    <row r="29" spans="1:19" ht="15" thickBot="1" x14ac:dyDescent="0.35">
      <c r="D29" t="s">
        <v>28</v>
      </c>
      <c r="E29" s="26" t="e">
        <f>E18/$B$8</f>
        <v>#DIV/0!</v>
      </c>
      <c r="M29" s="18" t="s">
        <v>25</v>
      </c>
      <c r="N29" s="25" t="e">
        <f>ROUND(SUM(N19:S26),0)</f>
        <v>#DIV/0!</v>
      </c>
    </row>
  </sheetData>
  <mergeCells count="4">
    <mergeCell ref="N4:P4"/>
    <mergeCell ref="Q4:S4"/>
    <mergeCell ref="N17:P17"/>
    <mergeCell ref="Q17:S17"/>
  </mergeCells>
  <conditionalFormatting sqref="N6:S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Población</vt:lpstr>
      <vt:lpstr>Museos</vt:lpstr>
      <vt:lpstr>Teatro</vt:lpstr>
      <vt:lpstr>Ballet|Danza</vt:lpstr>
      <vt:lpstr>Conc. MClásica</vt:lpstr>
      <vt:lpstr>Conc. MActual</vt:lpstr>
      <vt:lpstr>Cine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2022-10-12T16:36:47Z</dcterms:modified>
</cp:coreProperties>
</file>