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8780" windowHeight="118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6" i="1" l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K5" i="1"/>
  <c r="L5" i="1"/>
  <c r="M5" i="1"/>
  <c r="N5" i="1"/>
  <c r="J5" i="1"/>
  <c r="C10" i="1" l="1"/>
  <c r="D10" i="1"/>
  <c r="E10" i="1"/>
  <c r="F10" i="1"/>
  <c r="B10" i="1"/>
  <c r="G6" i="1"/>
  <c r="G7" i="1"/>
  <c r="G8" i="1"/>
  <c r="G9" i="1"/>
  <c r="G5" i="1"/>
  <c r="G10" i="1" l="1"/>
  <c r="E15" i="1" s="1"/>
  <c r="F17" i="1" l="1"/>
  <c r="D15" i="1"/>
  <c r="B15" i="1"/>
  <c r="D17" i="1"/>
  <c r="C15" i="1"/>
  <c r="F18" i="1"/>
  <c r="D18" i="1"/>
  <c r="C18" i="1"/>
  <c r="B16" i="1"/>
  <c r="D14" i="1"/>
  <c r="F14" i="1"/>
  <c r="C16" i="1"/>
  <c r="D16" i="1"/>
  <c r="F15" i="1"/>
  <c r="C14" i="1"/>
  <c r="F16" i="1"/>
  <c r="B17" i="1"/>
  <c r="E14" i="1"/>
  <c r="C17" i="1"/>
  <c r="E16" i="1"/>
  <c r="B14" i="1"/>
  <c r="E17" i="1"/>
  <c r="B18" i="1"/>
  <c r="E18" i="1"/>
  <c r="G17" i="1" l="1"/>
  <c r="J13" i="1"/>
  <c r="F19" i="1"/>
  <c r="D19" i="1"/>
  <c r="C19" i="1"/>
  <c r="G16" i="1"/>
  <c r="E19" i="1"/>
  <c r="G14" i="1"/>
  <c r="G18" i="1"/>
  <c r="G15" i="1"/>
  <c r="B19" i="1"/>
  <c r="G19" i="1" l="1"/>
</calcChain>
</file>

<file path=xl/sharedStrings.xml><?xml version="1.0" encoding="utf-8"?>
<sst xmlns="http://schemas.openxmlformats.org/spreadsheetml/2006/main" count="13" uniqueCount="9">
  <si>
    <t>Weighted Kappa</t>
  </si>
  <si>
    <t>Classes</t>
  </si>
  <si>
    <t>Weights</t>
  </si>
  <si>
    <t>Expectations</t>
  </si>
  <si>
    <t>Confusion Matrix (Observed)</t>
  </si>
  <si>
    <t>Kappa</t>
  </si>
  <si>
    <t>N</t>
  </si>
  <si>
    <t>Pred Class</t>
  </si>
  <si>
    <t>&lt;-True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</si>
</sst>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3" fontId="1" fillId="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1" fillId="5" borderId="0" xfId="0" applyNumberFormat="1" applyFont="1" applyFill="1" applyAlignment="1">
      <alignment horizontal="center"/>
    </xf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J13" sqref="J13"/>
    </sheetView>
  </sheetViews>
  <sheetFormatPr baseColWidth="10" defaultRowHeight="15" x14ac:dyDescent="0.25"/>
  <cols>
    <col min="10" max="10" width="11.85546875" bestFit="1" customWidth="1"/>
  </cols>
  <sheetData>
    <row r="1" spans="1:14" x14ac:dyDescent="0.25">
      <c r="A1" s="1" t="s">
        <v>0</v>
      </c>
      <c r="I1" s="1" t="s">
        <v>6</v>
      </c>
      <c r="J1">
        <v>5</v>
      </c>
    </row>
    <row r="2" spans="1:14" x14ac:dyDescent="0.25">
      <c r="A2" s="1"/>
    </row>
    <row r="3" spans="1:14" x14ac:dyDescent="0.25">
      <c r="A3" s="1" t="s">
        <v>4</v>
      </c>
      <c r="I3" s="1" t="s">
        <v>2</v>
      </c>
    </row>
    <row r="4" spans="1:14" x14ac:dyDescent="0.25">
      <c r="A4" s="3" t="s">
        <v>1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9" t="s">
        <v>8</v>
      </c>
      <c r="I4" s="2" t="s">
        <v>1</v>
      </c>
      <c r="J4" s="3">
        <v>0</v>
      </c>
      <c r="K4" s="3">
        <v>1</v>
      </c>
      <c r="L4" s="3">
        <v>2</v>
      </c>
      <c r="M4" s="3">
        <v>3</v>
      </c>
      <c r="N4" s="3">
        <v>4</v>
      </c>
    </row>
    <row r="5" spans="1:14" x14ac:dyDescent="0.25">
      <c r="A5" s="3">
        <v>0</v>
      </c>
      <c r="B5" s="7">
        <v>1688</v>
      </c>
      <c r="C5" s="7">
        <v>648</v>
      </c>
      <c r="D5" s="7">
        <v>181</v>
      </c>
      <c r="E5" s="7">
        <v>12</v>
      </c>
      <c r="F5" s="7">
        <v>14</v>
      </c>
      <c r="G5" s="6">
        <f>SUM(B5:F5)</f>
        <v>2543</v>
      </c>
      <c r="I5" s="3">
        <v>0</v>
      </c>
      <c r="J5" s="4">
        <f>($I5-J$4)^2/($J$1-1)^2</f>
        <v>0</v>
      </c>
      <c r="K5" s="4">
        <f t="shared" ref="K5:N9" si="0">($I5-K$4)^2/($J$1-1)^2</f>
        <v>6.25E-2</v>
      </c>
      <c r="L5" s="4">
        <f t="shared" si="0"/>
        <v>0.25</v>
      </c>
      <c r="M5" s="4">
        <f t="shared" si="0"/>
        <v>0.5625</v>
      </c>
      <c r="N5" s="4">
        <f t="shared" si="0"/>
        <v>1</v>
      </c>
    </row>
    <row r="6" spans="1:14" x14ac:dyDescent="0.25">
      <c r="A6" s="3">
        <v>1</v>
      </c>
      <c r="B6" s="7">
        <v>99</v>
      </c>
      <c r="C6" s="7">
        <v>97</v>
      </c>
      <c r="D6" s="7">
        <v>37</v>
      </c>
      <c r="E6" s="7">
        <v>7</v>
      </c>
      <c r="F6" s="7">
        <v>1</v>
      </c>
      <c r="G6" s="6">
        <f t="shared" ref="G6:G9" si="1">SUM(B6:F6)</f>
        <v>241</v>
      </c>
      <c r="I6" s="3">
        <v>1</v>
      </c>
      <c r="J6" s="4">
        <f t="shared" ref="J6:J9" si="2">($I6-J$4)^2/($J$1-1)^2</f>
        <v>6.25E-2</v>
      </c>
      <c r="K6" s="4">
        <f t="shared" si="0"/>
        <v>0</v>
      </c>
      <c r="L6" s="4">
        <f t="shared" si="0"/>
        <v>6.25E-2</v>
      </c>
      <c r="M6" s="4">
        <f t="shared" si="0"/>
        <v>0.25</v>
      </c>
      <c r="N6" s="4">
        <f t="shared" si="0"/>
        <v>0.5625</v>
      </c>
    </row>
    <row r="7" spans="1:14" x14ac:dyDescent="0.25">
      <c r="A7" s="3">
        <v>2</v>
      </c>
      <c r="B7" s="7">
        <v>100</v>
      </c>
      <c r="C7" s="7">
        <v>97</v>
      </c>
      <c r="D7" s="7">
        <v>249</v>
      </c>
      <c r="E7" s="7">
        <v>61</v>
      </c>
      <c r="F7" s="7">
        <v>6</v>
      </c>
      <c r="G7" s="6">
        <f t="shared" si="1"/>
        <v>513</v>
      </c>
      <c r="I7" s="3">
        <v>2</v>
      </c>
      <c r="J7" s="4">
        <f t="shared" si="2"/>
        <v>0.25</v>
      </c>
      <c r="K7" s="4">
        <f t="shared" si="0"/>
        <v>6.25E-2</v>
      </c>
      <c r="L7" s="4">
        <f t="shared" si="0"/>
        <v>0</v>
      </c>
      <c r="M7" s="4">
        <f t="shared" si="0"/>
        <v>6.25E-2</v>
      </c>
      <c r="N7" s="4">
        <f t="shared" si="0"/>
        <v>0.25</v>
      </c>
    </row>
    <row r="8" spans="1:14" x14ac:dyDescent="0.25">
      <c r="A8" s="3">
        <v>3</v>
      </c>
      <c r="B8" s="7">
        <v>6</v>
      </c>
      <c r="C8" s="7">
        <v>2</v>
      </c>
      <c r="D8" s="7">
        <v>26</v>
      </c>
      <c r="E8" s="7">
        <v>41</v>
      </c>
      <c r="F8" s="7">
        <v>4</v>
      </c>
      <c r="G8" s="6">
        <f t="shared" si="1"/>
        <v>79</v>
      </c>
      <c r="I8" s="3">
        <v>3</v>
      </c>
      <c r="J8" s="4">
        <f t="shared" si="2"/>
        <v>0.5625</v>
      </c>
      <c r="K8" s="4">
        <f t="shared" si="0"/>
        <v>0.25</v>
      </c>
      <c r="L8" s="4">
        <f t="shared" si="0"/>
        <v>6.25E-2</v>
      </c>
      <c r="M8" s="4">
        <f t="shared" si="0"/>
        <v>0</v>
      </c>
      <c r="N8" s="4">
        <f t="shared" si="0"/>
        <v>6.25E-2</v>
      </c>
    </row>
    <row r="9" spans="1:14" x14ac:dyDescent="0.25">
      <c r="A9" s="3">
        <v>4</v>
      </c>
      <c r="B9" s="7">
        <v>5</v>
      </c>
      <c r="C9" s="7">
        <v>1</v>
      </c>
      <c r="D9" s="7">
        <v>11</v>
      </c>
      <c r="E9" s="7">
        <v>9</v>
      </c>
      <c r="F9" s="7">
        <v>41</v>
      </c>
      <c r="G9" s="6">
        <f t="shared" si="1"/>
        <v>67</v>
      </c>
      <c r="I9" s="3">
        <v>4</v>
      </c>
      <c r="J9" s="4">
        <f t="shared" si="2"/>
        <v>1</v>
      </c>
      <c r="K9" s="4">
        <f t="shared" si="0"/>
        <v>0.5625</v>
      </c>
      <c r="L9" s="4">
        <f t="shared" si="0"/>
        <v>0.25</v>
      </c>
      <c r="M9" s="4">
        <f t="shared" si="0"/>
        <v>6.25E-2</v>
      </c>
      <c r="N9" s="4">
        <f t="shared" si="0"/>
        <v>0</v>
      </c>
    </row>
    <row r="10" spans="1:14" x14ac:dyDescent="0.25">
      <c r="A10" s="9" t="s">
        <v>7</v>
      </c>
      <c r="B10" s="6">
        <f>SUM(B5:B9)</f>
        <v>1898</v>
      </c>
      <c r="C10" s="6">
        <f t="shared" ref="C10:F10" si="3">SUM(C5:C9)</f>
        <v>845</v>
      </c>
      <c r="D10" s="6">
        <f t="shared" si="3"/>
        <v>504</v>
      </c>
      <c r="E10" s="6">
        <f t="shared" si="3"/>
        <v>130</v>
      </c>
      <c r="F10" s="6">
        <f t="shared" si="3"/>
        <v>66</v>
      </c>
      <c r="G10" s="6">
        <f>SUM(G5:G9)</f>
        <v>3443</v>
      </c>
    </row>
    <row r="12" spans="1:14" x14ac:dyDescent="0.25">
      <c r="A12" s="1" t="s">
        <v>3</v>
      </c>
    </row>
    <row r="13" spans="1:14" x14ac:dyDescent="0.25">
      <c r="A13" s="3" t="s">
        <v>1</v>
      </c>
      <c r="B13" s="3">
        <v>0</v>
      </c>
      <c r="C13" s="3">
        <v>1</v>
      </c>
      <c r="D13" s="3">
        <v>2</v>
      </c>
      <c r="E13" s="3">
        <v>3</v>
      </c>
      <c r="F13" s="3">
        <v>4</v>
      </c>
      <c r="G13" s="9" t="s">
        <v>8</v>
      </c>
      <c r="I13" s="5" t="s">
        <v>5</v>
      </c>
      <c r="J13" s="10">
        <f>1-SUMPRODUCT(B5:F9,J5:N9)/SUMPRODUCT(B14:F18,J5:N9)</f>
        <v>0.59088227755401768</v>
      </c>
    </row>
    <row r="14" spans="1:14" x14ac:dyDescent="0.25">
      <c r="A14" s="3">
        <v>0</v>
      </c>
      <c r="B14" s="8">
        <f>B$10*$G5/$G$10</f>
        <v>1401.8629102526866</v>
      </c>
      <c r="C14" s="8">
        <f t="shared" ref="C14:F14" si="4">C$10*$G5/$G$10</f>
        <v>624.11704908510023</v>
      </c>
      <c r="D14" s="8">
        <f t="shared" si="4"/>
        <v>372.25442927679347</v>
      </c>
      <c r="E14" s="8">
        <f t="shared" si="4"/>
        <v>96.018007551553879</v>
      </c>
      <c r="F14" s="8">
        <f t="shared" si="4"/>
        <v>48.747603833865817</v>
      </c>
      <c r="G14" s="6">
        <f>SUM(B14:F14)</f>
        <v>2543.0000000000005</v>
      </c>
    </row>
    <row r="15" spans="1:14" x14ac:dyDescent="0.25">
      <c r="A15" s="3">
        <v>1</v>
      </c>
      <c r="B15" s="8">
        <f t="shared" ref="B15:F15" si="5">B$10*$G6/$G$10</f>
        <v>132.85448736566948</v>
      </c>
      <c r="C15" s="8">
        <f t="shared" si="5"/>
        <v>59.147545744989834</v>
      </c>
      <c r="D15" s="8">
        <f t="shared" si="5"/>
        <v>35.278536160325295</v>
      </c>
      <c r="E15" s="8">
        <f t="shared" si="5"/>
        <v>9.0996224223061279</v>
      </c>
      <c r="F15" s="8">
        <f t="shared" si="5"/>
        <v>4.619808306709265</v>
      </c>
      <c r="G15" s="6">
        <f t="shared" ref="G15:G18" si="6">SUM(B15:F15)</f>
        <v>241.00000000000003</v>
      </c>
    </row>
    <row r="16" spans="1:14" x14ac:dyDescent="0.25">
      <c r="A16" s="3">
        <v>2</v>
      </c>
      <c r="B16" s="8">
        <f t="shared" ref="B16:F16" si="7">B$10*$G7/$G$10</f>
        <v>282.79814115596861</v>
      </c>
      <c r="C16" s="8">
        <f t="shared" si="7"/>
        <v>125.90328202149288</v>
      </c>
      <c r="D16" s="8">
        <f t="shared" si="7"/>
        <v>75.094975312227703</v>
      </c>
      <c r="E16" s="8">
        <f t="shared" si="7"/>
        <v>19.369735695614288</v>
      </c>
      <c r="F16" s="8">
        <f t="shared" si="7"/>
        <v>9.8338658146964857</v>
      </c>
      <c r="G16" s="6">
        <f t="shared" si="6"/>
        <v>513</v>
      </c>
    </row>
    <row r="17" spans="1:7" x14ac:dyDescent="0.25">
      <c r="A17" s="3">
        <v>3</v>
      </c>
      <c r="B17" s="8">
        <f t="shared" ref="B17:F17" si="8">B$10*$G8/$G$10</f>
        <v>43.549811211153063</v>
      </c>
      <c r="C17" s="8">
        <f t="shared" si="8"/>
        <v>19.38861458030787</v>
      </c>
      <c r="D17" s="8">
        <f t="shared" si="8"/>
        <v>11.564333430148126</v>
      </c>
      <c r="E17" s="8">
        <f t="shared" si="8"/>
        <v>2.9828637815858263</v>
      </c>
      <c r="F17" s="8">
        <f t="shared" si="8"/>
        <v>1.5143769968051117</v>
      </c>
      <c r="G17" s="6">
        <f t="shared" si="6"/>
        <v>78.999999999999986</v>
      </c>
    </row>
    <row r="18" spans="1:7" x14ac:dyDescent="0.25">
      <c r="A18" s="3">
        <v>4</v>
      </c>
      <c r="B18" s="8">
        <f t="shared" ref="B18:F18" si="9">B$10*$G9/$G$10</f>
        <v>36.934650014522219</v>
      </c>
      <c r="C18" s="8">
        <f t="shared" si="9"/>
        <v>16.443508568109205</v>
      </c>
      <c r="D18" s="8">
        <f t="shared" si="9"/>
        <v>9.8077258205053734</v>
      </c>
      <c r="E18" s="8">
        <f t="shared" si="9"/>
        <v>2.5297705489398781</v>
      </c>
      <c r="F18" s="8">
        <f t="shared" si="9"/>
        <v>1.2843450479233227</v>
      </c>
      <c r="G18" s="6">
        <f t="shared" si="6"/>
        <v>67</v>
      </c>
    </row>
    <row r="19" spans="1:7" x14ac:dyDescent="0.25">
      <c r="A19" s="9" t="s">
        <v>7</v>
      </c>
      <c r="B19" s="6">
        <f>SUM(B14:B18)</f>
        <v>1898</v>
      </c>
      <c r="C19" s="6">
        <f t="shared" ref="C19" si="10">SUM(C14:C18)</f>
        <v>845.00000000000011</v>
      </c>
      <c r="D19" s="6">
        <f t="shared" ref="D19" si="11">SUM(D14:D18)</f>
        <v>503.99999999999994</v>
      </c>
      <c r="E19" s="6">
        <f t="shared" ref="E19" si="12">SUM(E14:E18)</f>
        <v>129.99999999999997</v>
      </c>
      <c r="F19" s="6">
        <f t="shared" ref="F19" si="13">SUM(F14:F18)</f>
        <v>66</v>
      </c>
      <c r="G19" s="6">
        <f>SUM(G14:G18)</f>
        <v>3443.0000000000005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la Torre Gallart, Jordi</dc:creator>
  <cp:lastModifiedBy>De la Torre Gallart, Jordi</cp:lastModifiedBy>
  <dcterms:created xsi:type="dcterms:W3CDTF">2016-03-07T11:34:34Z</dcterms:created>
  <dcterms:modified xsi:type="dcterms:W3CDTF">2016-04-05T08:15:34Z</dcterms:modified>
</cp:coreProperties>
</file>